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/>
  <mc:AlternateContent xmlns:mc="http://schemas.openxmlformats.org/markup-compatibility/2006">
    <mc:Choice Requires="x15">
      <x15ac:absPath xmlns:x15ac="http://schemas.microsoft.com/office/spreadsheetml/2010/11/ac" url="E:\banshu\data_execl\base_data\"/>
    </mc:Choice>
  </mc:AlternateContent>
  <xr:revisionPtr revIDLastSave="0" documentId="13_ncr:1_{1BA3824D-3162-43AE-AF9C-AE7F30FF487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toreConfig" sheetId="1" r:id="rId1"/>
    <sheet name="Sheet1" sheetId="2" r:id="rId2"/>
    <sheet name="Sheet2" sheetId="4" r:id="rId3"/>
    <sheet name="竞技场商店" sheetId="3" r:id="rId4"/>
    <sheet name="商店" sheetId="5" r:id="rId5"/>
    <sheet name="Sheet3" sheetId="6" r:id="rId6"/>
    <sheet name="商店表查询" sheetId="7" r:id="rId7"/>
    <sheet name="Sheet4" sheetId="8" r:id="rId8"/>
  </sheets>
  <externalReferences>
    <externalReference r:id="rId9"/>
    <externalReference r:id="rId10"/>
    <externalReference r:id="rId11"/>
  </externalReferences>
  <definedNames>
    <definedName name="_xlnm._FilterDatabase" localSheetId="1" hidden="1">Sheet1!$G$3:$I$26</definedName>
    <definedName name="_xlnm._FilterDatabase" localSheetId="7" hidden="1">Sheet4!$C$1:$AB$1656</definedName>
    <definedName name="_xlnm._FilterDatabase" localSheetId="0" hidden="1">StoreConfig!$A$1:$T$1656</definedName>
    <definedName name="_xlnm._FilterDatabase" localSheetId="6" hidden="1">商店表查询!$D$1:$D$1639</definedName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V550" i="1" l="1"/>
  <c r="P525" i="8" l="1"/>
  <c r="P122" i="8"/>
  <c r="P121" i="8"/>
  <c r="P159" i="8"/>
  <c r="P158" i="8"/>
  <c r="P157" i="8"/>
  <c r="P188" i="8"/>
  <c r="P187" i="8"/>
  <c r="P186" i="8"/>
  <c r="P217" i="8"/>
  <c r="P216" i="8"/>
  <c r="P215" i="8"/>
  <c r="P1656" i="8"/>
  <c r="P831" i="8"/>
  <c r="P830" i="8"/>
  <c r="P826" i="8"/>
  <c r="P693" i="8"/>
  <c r="P692" i="8"/>
  <c r="P688" i="8"/>
  <c r="P511" i="8"/>
  <c r="P475" i="8"/>
  <c r="P457" i="8"/>
  <c r="P456" i="8"/>
  <c r="P446" i="8"/>
  <c r="P445" i="8"/>
  <c r="P439" i="8"/>
  <c r="P428" i="8"/>
  <c r="P411" i="8"/>
  <c r="P409" i="8"/>
  <c r="P394" i="8"/>
  <c r="K1648" i="8" l="1"/>
  <c r="K1647" i="8"/>
  <c r="K1646" i="8"/>
  <c r="K1645" i="8"/>
  <c r="K1644" i="8"/>
  <c r="K1643" i="8"/>
  <c r="K1642" i="8"/>
  <c r="K1641" i="8"/>
  <c r="K1640" i="8"/>
  <c r="K1639" i="8"/>
  <c r="K1638" i="8"/>
  <c r="K1637" i="8"/>
  <c r="K1636" i="8"/>
  <c r="K1635" i="8"/>
  <c r="K1634" i="8"/>
  <c r="K1633" i="8"/>
  <c r="K1632" i="8"/>
  <c r="K1631" i="8"/>
  <c r="K1630" i="8"/>
  <c r="K1629" i="8"/>
  <c r="K1628" i="8"/>
  <c r="K1627" i="8"/>
  <c r="K1626" i="8"/>
  <c r="K1625" i="8"/>
  <c r="K1624" i="8"/>
  <c r="K1623" i="8"/>
  <c r="K1622" i="8"/>
  <c r="K1621" i="8"/>
  <c r="K1620" i="8"/>
  <c r="K1619" i="8"/>
  <c r="K1618" i="8"/>
  <c r="K1617" i="8"/>
  <c r="K1616" i="8"/>
  <c r="K1615" i="8"/>
  <c r="K1614" i="8"/>
  <c r="K1613" i="8"/>
  <c r="K1612" i="8"/>
  <c r="K1611" i="8"/>
  <c r="K1610" i="8"/>
  <c r="K1609" i="8"/>
  <c r="K1608" i="8"/>
  <c r="K1607" i="8"/>
  <c r="K1606" i="8"/>
  <c r="K1605" i="8"/>
  <c r="K1604" i="8"/>
  <c r="K1603" i="8"/>
  <c r="K1602" i="8"/>
  <c r="K1601" i="8"/>
  <c r="K1600" i="8"/>
  <c r="K1599" i="8"/>
  <c r="K1598" i="8"/>
  <c r="K1597" i="8"/>
  <c r="K1596" i="8"/>
  <c r="K1595" i="8"/>
  <c r="K1594" i="8"/>
  <c r="K1593" i="8"/>
  <c r="K1592" i="8"/>
  <c r="K1591" i="8"/>
  <c r="K1590" i="8"/>
  <c r="K1589" i="8"/>
  <c r="K1588" i="8"/>
  <c r="K1587" i="8"/>
  <c r="K1586" i="8"/>
  <c r="K1585" i="8"/>
  <c r="K1584" i="8"/>
  <c r="K1583" i="8"/>
  <c r="K1582" i="8"/>
  <c r="K1581" i="8"/>
  <c r="K1580" i="8"/>
  <c r="K1579" i="8"/>
  <c r="K1578" i="8"/>
  <c r="K1577" i="8"/>
  <c r="K1576" i="8"/>
  <c r="K1575" i="8"/>
  <c r="K1574" i="8"/>
  <c r="K1573" i="8"/>
  <c r="K1572" i="8"/>
  <c r="K1571" i="8"/>
  <c r="K1570" i="8"/>
  <c r="K1569" i="8"/>
  <c r="K1568" i="8"/>
  <c r="K1567" i="8"/>
  <c r="K1566" i="8"/>
  <c r="K1565" i="8"/>
  <c r="K1564" i="8"/>
  <c r="K1563" i="8"/>
  <c r="K1562" i="8"/>
  <c r="K1561" i="8"/>
  <c r="K1560" i="8"/>
  <c r="K1559" i="8"/>
  <c r="K1558" i="8"/>
  <c r="K1557" i="8"/>
  <c r="K1556" i="8"/>
  <c r="K1555" i="8"/>
  <c r="K1554" i="8"/>
  <c r="K1553" i="8"/>
  <c r="K1552" i="8"/>
  <c r="K1551" i="8"/>
  <c r="K1550" i="8"/>
  <c r="K1549" i="8"/>
  <c r="K1548" i="8"/>
  <c r="K1547" i="8"/>
  <c r="K1546" i="8"/>
  <c r="K1545" i="8"/>
  <c r="K1544" i="8"/>
  <c r="K1543" i="8"/>
  <c r="K1542" i="8"/>
  <c r="K1541" i="8"/>
  <c r="K1540" i="8"/>
  <c r="K1539" i="8"/>
  <c r="K1538" i="8"/>
  <c r="K1537" i="8"/>
  <c r="K1536" i="8"/>
  <c r="K1535" i="8"/>
  <c r="K1534" i="8"/>
  <c r="K1533" i="8"/>
  <c r="K1532" i="8"/>
  <c r="K1531" i="8"/>
  <c r="K1530" i="8"/>
  <c r="K1529" i="8"/>
  <c r="K1528" i="8"/>
  <c r="K1527" i="8"/>
  <c r="K1526" i="8"/>
  <c r="K1525" i="8"/>
  <c r="K1524" i="8"/>
  <c r="K1523" i="8"/>
  <c r="K1522" i="8"/>
  <c r="K1521" i="8"/>
  <c r="K1520" i="8"/>
  <c r="K1519" i="8"/>
  <c r="K1518" i="8"/>
  <c r="K1517" i="8"/>
  <c r="K1516" i="8"/>
  <c r="K1515" i="8"/>
  <c r="K1514" i="8"/>
  <c r="K1513" i="8"/>
  <c r="K1512" i="8"/>
  <c r="K1511" i="8"/>
  <c r="K1510" i="8"/>
  <c r="K1509" i="8"/>
  <c r="K1508" i="8"/>
  <c r="K1507" i="8"/>
  <c r="K1506" i="8"/>
  <c r="K1505" i="8"/>
  <c r="K1504" i="8"/>
  <c r="K1503" i="8"/>
  <c r="K1502" i="8"/>
  <c r="K1501" i="8"/>
  <c r="K1500" i="8"/>
  <c r="K1499" i="8"/>
  <c r="K1498" i="8"/>
  <c r="K1497" i="8"/>
  <c r="K1496" i="8"/>
  <c r="K1495" i="8"/>
  <c r="K1494" i="8"/>
  <c r="K1493" i="8"/>
  <c r="K1492" i="8"/>
  <c r="K1491" i="8"/>
  <c r="K1490" i="8"/>
  <c r="K1489" i="8"/>
  <c r="K1488" i="8"/>
  <c r="K1487" i="8"/>
  <c r="K1486" i="8"/>
  <c r="K1485" i="8"/>
  <c r="K1484" i="8"/>
  <c r="K1483" i="8"/>
  <c r="K1482" i="8"/>
  <c r="K1481" i="8"/>
  <c r="K1480" i="8"/>
  <c r="K1479" i="8"/>
  <c r="K1478" i="8"/>
  <c r="K1477" i="8"/>
  <c r="K1476" i="8"/>
  <c r="K1475" i="8"/>
  <c r="K1474" i="8"/>
  <c r="K1473" i="8"/>
  <c r="K1472" i="8"/>
  <c r="K1471" i="8"/>
  <c r="K1470" i="8"/>
  <c r="K1469" i="8"/>
  <c r="K1468" i="8"/>
  <c r="K1467" i="8"/>
  <c r="K1466" i="8"/>
  <c r="K1465" i="8"/>
  <c r="K1464" i="8"/>
  <c r="K1463" i="8"/>
  <c r="K1462" i="8"/>
  <c r="K1461" i="8"/>
  <c r="K1460" i="8"/>
  <c r="K1459" i="8"/>
  <c r="K1458" i="8"/>
  <c r="K1457" i="8"/>
  <c r="K1456" i="8"/>
  <c r="K1455" i="8"/>
  <c r="K1454" i="8"/>
  <c r="K1453" i="8"/>
  <c r="K1452" i="8"/>
  <c r="K1451" i="8"/>
  <c r="K1450" i="8"/>
  <c r="K1449" i="8"/>
  <c r="K1448" i="8"/>
  <c r="K1447" i="8"/>
  <c r="K1446" i="8"/>
  <c r="K1445" i="8"/>
  <c r="K1444" i="8"/>
  <c r="K1443" i="8"/>
  <c r="K1442" i="8"/>
  <c r="K1441" i="8"/>
  <c r="K1440" i="8"/>
  <c r="K1439" i="8"/>
  <c r="K1438" i="8"/>
  <c r="K1437" i="8"/>
  <c r="K1436" i="8"/>
  <c r="K1435" i="8"/>
  <c r="K1434" i="8"/>
  <c r="K1433" i="8"/>
  <c r="K1432" i="8"/>
  <c r="K1431" i="8"/>
  <c r="K1430" i="8"/>
  <c r="K1429" i="8"/>
  <c r="K1428" i="8"/>
  <c r="K1427" i="8"/>
  <c r="K1426" i="8"/>
  <c r="K1425" i="8"/>
  <c r="K1424" i="8"/>
  <c r="K1423" i="8"/>
  <c r="K1422" i="8"/>
  <c r="K1421" i="8"/>
  <c r="K1420" i="8"/>
  <c r="K1419" i="8"/>
  <c r="K1418" i="8"/>
  <c r="K1417" i="8"/>
  <c r="K1416" i="8"/>
  <c r="K1415" i="8"/>
  <c r="K1414" i="8"/>
  <c r="K1413" i="8"/>
  <c r="K1412" i="8"/>
  <c r="K1411" i="8"/>
  <c r="K1410" i="8"/>
  <c r="K1409" i="8"/>
  <c r="K1408" i="8"/>
  <c r="K1407" i="8"/>
  <c r="K1406" i="8"/>
  <c r="K1405" i="8"/>
  <c r="K1404" i="8"/>
  <c r="K1403" i="8"/>
  <c r="K1402" i="8"/>
  <c r="K1401" i="8"/>
  <c r="K1400" i="8"/>
  <c r="K1399" i="8"/>
  <c r="K1398" i="8"/>
  <c r="K1397" i="8"/>
  <c r="K1396" i="8"/>
  <c r="K1395" i="8"/>
  <c r="K1394" i="8"/>
  <c r="K1393" i="8"/>
  <c r="K1392" i="8"/>
  <c r="K1391" i="8"/>
  <c r="K1390" i="8"/>
  <c r="K1389" i="8"/>
  <c r="K1388" i="8"/>
  <c r="K1387" i="8"/>
  <c r="K1386" i="8"/>
  <c r="K1385" i="8"/>
  <c r="K1384" i="8"/>
  <c r="K1383" i="8"/>
  <c r="K1382" i="8"/>
  <c r="K1381" i="8"/>
  <c r="K1380" i="8"/>
  <c r="K1379" i="8"/>
  <c r="K1378" i="8"/>
  <c r="K1377" i="8"/>
  <c r="K1376" i="8"/>
  <c r="K1375" i="8"/>
  <c r="K1374" i="8"/>
  <c r="K1373" i="8"/>
  <c r="K1372" i="8"/>
  <c r="K1371" i="8"/>
  <c r="K1370" i="8"/>
  <c r="K1369" i="8"/>
  <c r="K1368" i="8"/>
  <c r="K1367" i="8"/>
  <c r="K1366" i="8"/>
  <c r="K1365" i="8"/>
  <c r="K1364" i="8"/>
  <c r="K1363" i="8"/>
  <c r="K1362" i="8"/>
  <c r="K1361" i="8"/>
  <c r="K1360" i="8"/>
  <c r="K1359" i="8"/>
  <c r="K1358" i="8"/>
  <c r="K1357" i="8"/>
  <c r="K1356" i="8"/>
  <c r="K1355" i="8"/>
  <c r="K1354" i="8"/>
  <c r="K1353" i="8"/>
  <c r="K1352" i="8"/>
  <c r="K1351" i="8"/>
  <c r="K1350" i="8"/>
  <c r="K1349" i="8"/>
  <c r="K1348" i="8"/>
  <c r="K1347" i="8"/>
  <c r="K1346" i="8"/>
  <c r="K1345" i="8"/>
  <c r="K1344" i="8"/>
  <c r="K1343" i="8"/>
  <c r="K1342" i="8"/>
  <c r="K1341" i="8"/>
  <c r="K1340" i="8"/>
  <c r="K1339" i="8"/>
  <c r="K1338" i="8"/>
  <c r="K1337" i="8"/>
  <c r="K1336" i="8"/>
  <c r="K1335" i="8"/>
  <c r="K1334" i="8"/>
  <c r="K1333" i="8"/>
  <c r="K1332" i="8"/>
  <c r="K1331" i="8"/>
  <c r="K1330" i="8"/>
  <c r="K1329" i="8"/>
  <c r="K1328" i="8"/>
  <c r="K1327" i="8"/>
  <c r="K1326" i="8"/>
  <c r="K1325" i="8"/>
  <c r="K1324" i="8"/>
  <c r="K1323" i="8"/>
  <c r="K1322" i="8"/>
  <c r="K1321" i="8"/>
  <c r="K1320" i="8"/>
  <c r="K1319" i="8"/>
  <c r="K1318" i="8"/>
  <c r="K1317" i="8"/>
  <c r="K1316" i="8"/>
  <c r="K1315" i="8"/>
  <c r="K1314" i="8"/>
  <c r="K1313" i="8"/>
  <c r="K1312" i="8"/>
  <c r="K1311" i="8"/>
  <c r="K1310" i="8"/>
  <c r="K1309" i="8"/>
  <c r="K1308" i="8"/>
  <c r="K1307" i="8"/>
  <c r="K1306" i="8"/>
  <c r="K1305" i="8"/>
  <c r="K1304" i="8"/>
  <c r="K1303" i="8"/>
  <c r="K1302" i="8"/>
  <c r="K1301" i="8"/>
  <c r="K1300" i="8"/>
  <c r="K1299" i="8"/>
  <c r="K1298" i="8"/>
  <c r="K1297" i="8"/>
  <c r="K1296" i="8"/>
  <c r="K1295" i="8"/>
  <c r="K1294" i="8"/>
  <c r="K1293" i="8"/>
  <c r="K1292" i="8"/>
  <c r="K1291" i="8"/>
  <c r="K1290" i="8"/>
  <c r="K1289" i="8"/>
  <c r="K1288" i="8"/>
  <c r="K1287" i="8"/>
  <c r="K1286" i="8"/>
  <c r="K1285" i="8"/>
  <c r="K1284" i="8"/>
  <c r="K1283" i="8"/>
  <c r="K1282" i="8"/>
  <c r="K1281" i="8"/>
  <c r="K1280" i="8"/>
  <c r="K1279" i="8"/>
  <c r="K1278" i="8"/>
  <c r="K1277" i="8"/>
  <c r="K1276" i="8"/>
  <c r="K1275" i="8"/>
  <c r="K1274" i="8"/>
  <c r="K1273" i="8"/>
  <c r="K1272" i="8"/>
  <c r="K1271" i="8"/>
  <c r="K1270" i="8"/>
  <c r="K1269" i="8"/>
  <c r="K1268" i="8"/>
  <c r="K1267" i="8"/>
  <c r="K1266" i="8"/>
  <c r="K1265" i="8"/>
  <c r="K1264" i="8"/>
  <c r="K1263" i="8"/>
  <c r="K1262" i="8"/>
  <c r="K1261" i="8"/>
  <c r="K1260" i="8"/>
  <c r="K1259" i="8"/>
  <c r="K1258" i="8"/>
  <c r="K1257" i="8"/>
  <c r="K1256" i="8"/>
  <c r="K1255" i="8"/>
  <c r="K1254" i="8"/>
  <c r="K1253" i="8"/>
  <c r="K1252" i="8"/>
  <c r="K1251" i="8"/>
  <c r="K1250" i="8"/>
  <c r="K1249" i="8"/>
  <c r="K1248" i="8"/>
  <c r="K1247" i="8"/>
  <c r="K1246" i="8"/>
  <c r="K1245" i="8"/>
  <c r="K1244" i="8"/>
  <c r="K1243" i="8"/>
  <c r="K1242" i="8"/>
  <c r="K1241" i="8"/>
  <c r="K1240" i="8"/>
  <c r="K1239" i="8"/>
  <c r="K1238" i="8"/>
  <c r="K1237" i="8"/>
  <c r="K1236" i="8"/>
  <c r="K1235" i="8"/>
  <c r="K1234" i="8"/>
  <c r="K1233" i="8"/>
  <c r="K1232" i="8"/>
  <c r="K1231" i="8"/>
  <c r="K1230" i="8"/>
  <c r="K1229" i="8"/>
  <c r="K1228" i="8"/>
  <c r="K1227" i="8"/>
  <c r="K1226" i="8"/>
  <c r="K1225" i="8"/>
  <c r="K1224" i="8"/>
  <c r="K1223" i="8"/>
  <c r="K1222" i="8"/>
  <c r="K1221" i="8"/>
  <c r="K1220" i="8"/>
  <c r="K1219" i="8"/>
  <c r="K1218" i="8"/>
  <c r="K1217" i="8"/>
  <c r="K1216" i="8"/>
  <c r="K1215" i="8"/>
  <c r="K1214" i="8"/>
  <c r="K1213" i="8"/>
  <c r="K1212" i="8"/>
  <c r="K1211" i="8"/>
  <c r="K1210" i="8"/>
  <c r="K1209" i="8"/>
  <c r="K1208" i="8"/>
  <c r="K1207" i="8"/>
  <c r="K1206" i="8"/>
  <c r="K1205" i="8"/>
  <c r="K1204" i="8"/>
  <c r="K1203" i="8"/>
  <c r="K1202" i="8"/>
  <c r="K1201" i="8"/>
  <c r="K1200" i="8"/>
  <c r="K1199" i="8"/>
  <c r="K1198" i="8"/>
  <c r="K1197" i="8"/>
  <c r="K1196" i="8"/>
  <c r="K1195" i="8"/>
  <c r="K1194" i="8"/>
  <c r="K1193" i="8"/>
  <c r="K1192" i="8"/>
  <c r="K1191" i="8"/>
  <c r="K1190" i="8"/>
  <c r="K1189" i="8"/>
  <c r="K1188" i="8"/>
  <c r="K1187" i="8"/>
  <c r="K1186" i="8"/>
  <c r="K1185" i="8"/>
  <c r="K1184" i="8"/>
  <c r="K1183" i="8"/>
  <c r="K1182" i="8"/>
  <c r="K1181" i="8"/>
  <c r="K1180" i="8"/>
  <c r="K1179" i="8"/>
  <c r="K1178" i="8"/>
  <c r="K1177" i="8"/>
  <c r="K1176" i="8"/>
  <c r="K1175" i="8"/>
  <c r="K1174" i="8"/>
  <c r="K1173" i="8"/>
  <c r="K1172" i="8"/>
  <c r="K1171" i="8"/>
  <c r="K1170" i="8"/>
  <c r="K1169" i="8"/>
  <c r="K1168" i="8"/>
  <c r="K1167" i="8"/>
  <c r="K1166" i="8"/>
  <c r="K1165" i="8"/>
  <c r="K1164" i="8"/>
  <c r="K1163" i="8"/>
  <c r="K1162" i="8"/>
  <c r="K1161" i="8"/>
  <c r="K1160" i="8"/>
  <c r="K1159" i="8"/>
  <c r="K1158" i="8"/>
  <c r="K1157" i="8"/>
  <c r="K1156" i="8"/>
  <c r="K1155" i="8"/>
  <c r="K1154" i="8"/>
  <c r="K1153" i="8"/>
  <c r="K1152" i="8"/>
  <c r="K1151" i="8"/>
  <c r="K1150" i="8"/>
  <c r="K1149" i="8"/>
  <c r="K1148" i="8"/>
  <c r="K1147" i="8"/>
  <c r="K1146" i="8"/>
  <c r="K1145" i="8"/>
  <c r="K1144" i="8"/>
  <c r="K1143" i="8"/>
  <c r="K1142" i="8"/>
  <c r="K1141" i="8"/>
  <c r="K1140" i="8"/>
  <c r="K1139" i="8"/>
  <c r="K1138" i="8"/>
  <c r="K1137" i="8"/>
  <c r="K1136" i="8"/>
  <c r="K1135" i="8"/>
  <c r="K1134" i="8"/>
  <c r="K1133" i="8"/>
  <c r="K1132" i="8"/>
  <c r="K1131" i="8"/>
  <c r="K1130" i="8"/>
  <c r="K1129" i="8"/>
  <c r="K1128" i="8"/>
  <c r="K1127" i="8"/>
  <c r="K1126" i="8"/>
  <c r="K1125" i="8"/>
  <c r="K1124" i="8"/>
  <c r="K1123" i="8"/>
  <c r="K1122" i="8"/>
  <c r="K1121" i="8"/>
  <c r="K1120" i="8"/>
  <c r="K1119" i="8"/>
  <c r="K1118" i="8"/>
  <c r="K1117" i="8"/>
  <c r="K1116" i="8"/>
  <c r="K1115" i="8"/>
  <c r="K1114" i="8"/>
  <c r="K1113" i="8"/>
  <c r="K1112" i="8"/>
  <c r="K1111" i="8"/>
  <c r="K1110" i="8"/>
  <c r="K1109" i="8"/>
  <c r="K1108" i="8"/>
  <c r="K1107" i="8"/>
  <c r="K1106" i="8"/>
  <c r="K1105" i="8"/>
  <c r="K1104" i="8"/>
  <c r="K1103" i="8"/>
  <c r="K1102" i="8"/>
  <c r="K1101" i="8"/>
  <c r="K1100" i="8"/>
  <c r="K1099" i="8"/>
  <c r="K1098" i="8"/>
  <c r="K1097" i="8"/>
  <c r="K1096" i="8"/>
  <c r="K1095" i="8"/>
  <c r="K1094" i="8"/>
  <c r="K1093" i="8"/>
  <c r="K1092" i="8"/>
  <c r="K1091" i="8"/>
  <c r="K1090" i="8"/>
  <c r="K1089" i="8"/>
  <c r="K1088" i="8"/>
  <c r="K1087" i="8"/>
  <c r="K1086" i="8"/>
  <c r="K1085" i="8"/>
  <c r="K1084" i="8"/>
  <c r="K1083" i="8"/>
  <c r="K1082" i="8"/>
  <c r="K1081" i="8"/>
  <c r="K1080" i="8"/>
  <c r="K1079" i="8"/>
  <c r="K1078" i="8"/>
  <c r="K1077" i="8"/>
  <c r="K1076" i="8"/>
  <c r="K1075" i="8"/>
  <c r="K1074" i="8"/>
  <c r="K1073" i="8"/>
  <c r="K1072" i="8"/>
  <c r="K1071" i="8"/>
  <c r="K1070" i="8"/>
  <c r="K1069" i="8"/>
  <c r="K1068" i="8"/>
  <c r="K1067" i="8"/>
  <c r="K1066" i="8"/>
  <c r="K1065" i="8"/>
  <c r="K1064" i="8"/>
  <c r="K1063" i="8"/>
  <c r="K1062" i="8"/>
  <c r="K1061" i="8"/>
  <c r="K1060" i="8"/>
  <c r="K1059" i="8"/>
  <c r="K1058" i="8"/>
  <c r="K1057" i="8"/>
  <c r="K1056" i="8"/>
  <c r="K1055" i="8"/>
  <c r="K1054" i="8"/>
  <c r="K1053" i="8"/>
  <c r="K1052" i="8"/>
  <c r="K1051" i="8"/>
  <c r="K1050" i="8"/>
  <c r="K1049" i="8"/>
  <c r="K1048" i="8"/>
  <c r="K1047" i="8"/>
  <c r="K1046" i="8"/>
  <c r="K1045" i="8"/>
  <c r="K1044" i="8"/>
  <c r="K1043" i="8"/>
  <c r="K1042" i="8"/>
  <c r="K1041" i="8"/>
  <c r="K1040" i="8"/>
  <c r="K1039" i="8"/>
  <c r="K1038" i="8"/>
  <c r="K1037" i="8"/>
  <c r="K1036" i="8"/>
  <c r="K1035" i="8"/>
  <c r="K1034" i="8"/>
  <c r="K1033" i="8"/>
  <c r="K1032" i="8"/>
  <c r="K1031" i="8"/>
  <c r="K1030" i="8"/>
  <c r="K1029" i="8"/>
  <c r="K1028" i="8"/>
  <c r="K1027" i="8"/>
  <c r="K1026" i="8"/>
  <c r="K1025" i="8"/>
  <c r="K1024" i="8"/>
  <c r="K1023" i="8"/>
  <c r="K1022" i="8"/>
  <c r="K1021" i="8"/>
  <c r="K1020" i="8"/>
  <c r="K1019" i="8"/>
  <c r="K1018" i="8"/>
  <c r="K1017" i="8"/>
  <c r="K1016" i="8"/>
  <c r="K1015" i="8"/>
  <c r="K1014" i="8"/>
  <c r="K1013" i="8"/>
  <c r="K1012" i="8"/>
  <c r="K1011" i="8"/>
  <c r="K1010" i="8"/>
  <c r="K1009" i="8"/>
  <c r="K1008" i="8"/>
  <c r="K1007" i="8"/>
  <c r="K1006" i="8"/>
  <c r="K1005" i="8"/>
  <c r="K1004" i="8"/>
  <c r="K1003" i="8"/>
  <c r="K1002" i="8"/>
  <c r="K1001" i="8"/>
  <c r="K1000" i="8"/>
  <c r="K999" i="8"/>
  <c r="K998" i="8"/>
  <c r="K997" i="8"/>
  <c r="K996" i="8"/>
  <c r="K995" i="8"/>
  <c r="K994" i="8"/>
  <c r="K993" i="8"/>
  <c r="K992" i="8"/>
  <c r="K991" i="8"/>
  <c r="K990" i="8"/>
  <c r="K989" i="8"/>
  <c r="K988" i="8"/>
  <c r="K987" i="8"/>
  <c r="K986" i="8"/>
  <c r="K985" i="8"/>
  <c r="K984" i="8"/>
  <c r="K983" i="8"/>
  <c r="K982" i="8"/>
  <c r="K981" i="8"/>
  <c r="K980" i="8"/>
  <c r="K979" i="8"/>
  <c r="K978" i="8"/>
  <c r="K977" i="8"/>
  <c r="K976" i="8"/>
  <c r="K975" i="8"/>
  <c r="K974" i="8"/>
  <c r="K973" i="8"/>
  <c r="K972" i="8"/>
  <c r="K971" i="8"/>
  <c r="K970" i="8"/>
  <c r="K969" i="8"/>
  <c r="K968" i="8"/>
  <c r="K967" i="8"/>
  <c r="K966" i="8"/>
  <c r="K965" i="8"/>
  <c r="K964" i="8"/>
  <c r="K963" i="8"/>
  <c r="K962" i="8"/>
  <c r="K961" i="8"/>
  <c r="K960" i="8"/>
  <c r="K959" i="8"/>
  <c r="K958" i="8"/>
  <c r="K957" i="8"/>
  <c r="K956" i="8"/>
  <c r="K955" i="8"/>
  <c r="K954" i="8"/>
  <c r="K953" i="8"/>
  <c r="K952" i="8"/>
  <c r="K951" i="8"/>
  <c r="K950" i="8"/>
  <c r="K949" i="8"/>
  <c r="K948" i="8"/>
  <c r="K947" i="8"/>
  <c r="K946" i="8"/>
  <c r="K945" i="8"/>
  <c r="K944" i="8"/>
  <c r="K943" i="8"/>
  <c r="K942" i="8"/>
  <c r="K941" i="8"/>
  <c r="K940" i="8"/>
  <c r="K939" i="8"/>
  <c r="K938" i="8"/>
  <c r="K937" i="8"/>
  <c r="K936" i="8"/>
  <c r="K935" i="8"/>
  <c r="K934" i="8"/>
  <c r="K933" i="8"/>
  <c r="K932" i="8"/>
  <c r="K931" i="8"/>
  <c r="K930" i="8"/>
  <c r="K929" i="8"/>
  <c r="K928" i="8"/>
  <c r="K927" i="8"/>
  <c r="K926" i="8"/>
  <c r="K925" i="8"/>
  <c r="K924" i="8"/>
  <c r="K923" i="8"/>
  <c r="K922" i="8"/>
  <c r="K921" i="8"/>
  <c r="K920" i="8"/>
  <c r="K919" i="8"/>
  <c r="K918" i="8"/>
  <c r="K917" i="8"/>
  <c r="K916" i="8"/>
  <c r="K915" i="8"/>
  <c r="K914" i="8"/>
  <c r="K913" i="8"/>
  <c r="K912" i="8"/>
  <c r="K911" i="8"/>
  <c r="K910" i="8"/>
  <c r="K909" i="8"/>
  <c r="K908" i="8"/>
  <c r="K907" i="8"/>
  <c r="K906" i="8"/>
  <c r="K905" i="8"/>
  <c r="K904" i="8"/>
  <c r="K903" i="8"/>
  <c r="K902" i="8"/>
  <c r="K901" i="8"/>
  <c r="K900" i="8"/>
  <c r="K899" i="8"/>
  <c r="K898" i="8"/>
  <c r="K897" i="8"/>
  <c r="K896" i="8"/>
  <c r="K895" i="8"/>
  <c r="K894" i="8"/>
  <c r="K893" i="8"/>
  <c r="K892" i="8"/>
  <c r="K891" i="8"/>
  <c r="K890" i="8"/>
  <c r="K889" i="8"/>
  <c r="K888" i="8"/>
  <c r="K887" i="8"/>
  <c r="K886" i="8"/>
  <c r="K885" i="8"/>
  <c r="K884" i="8"/>
  <c r="K883" i="8"/>
  <c r="K882" i="8"/>
  <c r="K881" i="8"/>
  <c r="K880" i="8"/>
  <c r="K879" i="8"/>
  <c r="K878" i="8"/>
  <c r="K877" i="8"/>
  <c r="K876" i="8"/>
  <c r="K875" i="8"/>
  <c r="K874" i="8"/>
  <c r="K873" i="8"/>
  <c r="K872" i="8"/>
  <c r="K871" i="8"/>
  <c r="K870" i="8"/>
  <c r="K869" i="8"/>
  <c r="K868" i="8"/>
  <c r="K867" i="8"/>
  <c r="K866" i="8"/>
  <c r="K865" i="8"/>
  <c r="K864" i="8"/>
  <c r="K863" i="8"/>
  <c r="K862" i="8"/>
  <c r="K861" i="8"/>
  <c r="K860" i="8"/>
  <c r="K859" i="8"/>
  <c r="K858" i="8"/>
  <c r="K857" i="8"/>
  <c r="K856" i="8"/>
  <c r="K855" i="8"/>
  <c r="K854" i="8"/>
  <c r="K853" i="8"/>
  <c r="K852" i="8"/>
  <c r="K851" i="8"/>
  <c r="K850" i="8"/>
  <c r="K849" i="8"/>
  <c r="K848" i="8"/>
  <c r="K847" i="8"/>
  <c r="K846" i="8"/>
  <c r="K845" i="8"/>
  <c r="K844" i="8"/>
  <c r="K843" i="8"/>
  <c r="K842" i="8"/>
  <c r="K841" i="8"/>
  <c r="K840" i="8"/>
  <c r="K839" i="8"/>
  <c r="K838" i="8"/>
  <c r="K837" i="8"/>
  <c r="K836" i="8"/>
  <c r="K835" i="8"/>
  <c r="K834" i="8"/>
  <c r="K833" i="8"/>
  <c r="K832" i="8"/>
  <c r="K831" i="8"/>
  <c r="K830" i="8"/>
  <c r="K829" i="8"/>
  <c r="K828" i="8"/>
  <c r="K827" i="8"/>
  <c r="K826" i="8"/>
  <c r="K825" i="8"/>
  <c r="K824" i="8"/>
  <c r="K823" i="8"/>
  <c r="K822" i="8"/>
  <c r="K821" i="8"/>
  <c r="K820" i="8"/>
  <c r="K819" i="8"/>
  <c r="K818" i="8"/>
  <c r="K817" i="8"/>
  <c r="K816" i="8"/>
  <c r="K815" i="8"/>
  <c r="K814" i="8"/>
  <c r="K813" i="8"/>
  <c r="K812" i="8"/>
  <c r="K811" i="8"/>
  <c r="K810" i="8"/>
  <c r="K809" i="8"/>
  <c r="K808" i="8"/>
  <c r="K807" i="8"/>
  <c r="K806" i="8"/>
  <c r="K805" i="8"/>
  <c r="K804" i="8"/>
  <c r="K803" i="8"/>
  <c r="K802" i="8"/>
  <c r="K801" i="8"/>
  <c r="K800" i="8"/>
  <c r="K799" i="8"/>
  <c r="K798" i="8"/>
  <c r="K797" i="8"/>
  <c r="K796" i="8"/>
  <c r="K795" i="8"/>
  <c r="K794" i="8"/>
  <c r="K793" i="8"/>
  <c r="K792" i="8"/>
  <c r="K791" i="8"/>
  <c r="K790" i="8"/>
  <c r="K789" i="8"/>
  <c r="K788" i="8"/>
  <c r="K787" i="8"/>
  <c r="K786" i="8"/>
  <c r="K785" i="8"/>
  <c r="K784" i="8"/>
  <c r="K783" i="8"/>
  <c r="K782" i="8"/>
  <c r="K781" i="8"/>
  <c r="K780" i="8"/>
  <c r="K779" i="8"/>
  <c r="K778" i="8"/>
  <c r="K777" i="8"/>
  <c r="K776" i="8"/>
  <c r="K775" i="8"/>
  <c r="K774" i="8"/>
  <c r="K773" i="8"/>
  <c r="K772" i="8"/>
  <c r="K771" i="8"/>
  <c r="K770" i="8"/>
  <c r="K769" i="8"/>
  <c r="K768" i="8"/>
  <c r="K767" i="8"/>
  <c r="K766" i="8"/>
  <c r="K765" i="8"/>
  <c r="K764" i="8"/>
  <c r="K763" i="8"/>
  <c r="K762" i="8"/>
  <c r="K761" i="8"/>
  <c r="K760" i="8"/>
  <c r="K759" i="8"/>
  <c r="K758" i="8"/>
  <c r="K757" i="8"/>
  <c r="K756" i="8"/>
  <c r="K755" i="8"/>
  <c r="K754" i="8"/>
  <c r="K753" i="8"/>
  <c r="K752" i="8"/>
  <c r="K751" i="8"/>
  <c r="K750" i="8"/>
  <c r="K749" i="8"/>
  <c r="K748" i="8"/>
  <c r="K747" i="8"/>
  <c r="K746" i="8"/>
  <c r="K745" i="8"/>
  <c r="K744" i="8"/>
  <c r="K743" i="8"/>
  <c r="K742" i="8"/>
  <c r="K741" i="8"/>
  <c r="K740" i="8"/>
  <c r="K739" i="8"/>
  <c r="K738" i="8"/>
  <c r="K737" i="8"/>
  <c r="K736" i="8"/>
  <c r="K735" i="8"/>
  <c r="K734" i="8"/>
  <c r="K733" i="8"/>
  <c r="K732" i="8"/>
  <c r="K731" i="8"/>
  <c r="K730" i="8"/>
  <c r="K729" i="8"/>
  <c r="K728" i="8"/>
  <c r="K727" i="8"/>
  <c r="K726" i="8"/>
  <c r="K725" i="8"/>
  <c r="K724" i="8"/>
  <c r="K723" i="8"/>
  <c r="K722" i="8"/>
  <c r="K721" i="8"/>
  <c r="K720" i="8"/>
  <c r="K719" i="8"/>
  <c r="K718" i="8"/>
  <c r="K717" i="8"/>
  <c r="K716" i="8"/>
  <c r="K715" i="8"/>
  <c r="K714" i="8"/>
  <c r="K713" i="8"/>
  <c r="K712" i="8"/>
  <c r="K711" i="8"/>
  <c r="K710" i="8"/>
  <c r="K709" i="8"/>
  <c r="K708" i="8"/>
  <c r="K707" i="8"/>
  <c r="K706" i="8"/>
  <c r="K705" i="8"/>
  <c r="K704" i="8"/>
  <c r="K703" i="8"/>
  <c r="K702" i="8"/>
  <c r="K701" i="8"/>
  <c r="K700" i="8"/>
  <c r="K699" i="8"/>
  <c r="K698" i="8"/>
  <c r="K697" i="8"/>
  <c r="K696" i="8"/>
  <c r="K695" i="8"/>
  <c r="K694" i="8"/>
  <c r="K693" i="8"/>
  <c r="K692" i="8"/>
  <c r="K691" i="8"/>
  <c r="K690" i="8"/>
  <c r="K689" i="8"/>
  <c r="K688" i="8"/>
  <c r="K687" i="8"/>
  <c r="K686" i="8"/>
  <c r="K685" i="8"/>
  <c r="K684" i="8"/>
  <c r="K683" i="8"/>
  <c r="K682" i="8"/>
  <c r="K681" i="8"/>
  <c r="K680" i="8"/>
  <c r="K679" i="8"/>
  <c r="K678" i="8"/>
  <c r="K677" i="8"/>
  <c r="K676" i="8"/>
  <c r="K675" i="8"/>
  <c r="K674" i="8"/>
  <c r="K673" i="8"/>
  <c r="K672" i="8"/>
  <c r="K671" i="8"/>
  <c r="K670" i="8"/>
  <c r="K669" i="8"/>
  <c r="K668" i="8"/>
  <c r="K667" i="8"/>
  <c r="K666" i="8"/>
  <c r="K665" i="8"/>
  <c r="K664" i="8"/>
  <c r="K663" i="8"/>
  <c r="K662" i="8"/>
  <c r="K661" i="8"/>
  <c r="K660" i="8"/>
  <c r="K659" i="8"/>
  <c r="K658" i="8"/>
  <c r="K657" i="8"/>
  <c r="K656" i="8"/>
  <c r="K655" i="8"/>
  <c r="K654" i="8"/>
  <c r="K653" i="8"/>
  <c r="K652" i="8"/>
  <c r="K651" i="8"/>
  <c r="K650" i="8"/>
  <c r="K649" i="8"/>
  <c r="K648" i="8"/>
  <c r="K647" i="8"/>
  <c r="K646" i="8"/>
  <c r="K645" i="8"/>
  <c r="K644" i="8"/>
  <c r="K643" i="8"/>
  <c r="K642" i="8"/>
  <c r="K641" i="8"/>
  <c r="K640" i="8"/>
  <c r="K639" i="8"/>
  <c r="K638" i="8"/>
  <c r="K637" i="8"/>
  <c r="K636" i="8"/>
  <c r="K635" i="8"/>
  <c r="K634" i="8"/>
  <c r="K633" i="8"/>
  <c r="K632" i="8"/>
  <c r="K631" i="8"/>
  <c r="K630" i="8"/>
  <c r="K629" i="8"/>
  <c r="K628" i="8"/>
  <c r="K627" i="8"/>
  <c r="K626" i="8"/>
  <c r="K625" i="8"/>
  <c r="K624" i="8"/>
  <c r="K623" i="8"/>
  <c r="K622" i="8"/>
  <c r="K621" i="8"/>
  <c r="K620" i="8"/>
  <c r="K619" i="8"/>
  <c r="K618" i="8"/>
  <c r="K617" i="8"/>
  <c r="K616" i="8"/>
  <c r="K615" i="8"/>
  <c r="K614" i="8"/>
  <c r="K613" i="8"/>
  <c r="K612" i="8"/>
  <c r="K611" i="8"/>
  <c r="K610" i="8"/>
  <c r="K609" i="8"/>
  <c r="K608" i="8"/>
  <c r="K607" i="8"/>
  <c r="K606" i="8"/>
  <c r="K605" i="8"/>
  <c r="K604" i="8"/>
  <c r="K603" i="8"/>
  <c r="K602" i="8"/>
  <c r="K601" i="8"/>
  <c r="K600" i="8"/>
  <c r="K599" i="8"/>
  <c r="K598" i="8"/>
  <c r="K597" i="8"/>
  <c r="K596" i="8"/>
  <c r="K595" i="8"/>
  <c r="K594" i="8"/>
  <c r="K593" i="8"/>
  <c r="K592" i="8"/>
  <c r="K591" i="8"/>
  <c r="K590" i="8"/>
  <c r="K589" i="8"/>
  <c r="K588" i="8"/>
  <c r="K587" i="8"/>
  <c r="K586" i="8"/>
  <c r="K585" i="8"/>
  <c r="K584" i="8"/>
  <c r="K583" i="8"/>
  <c r="K582" i="8"/>
  <c r="K581" i="8"/>
  <c r="K580" i="8"/>
  <c r="K579" i="8"/>
  <c r="K578" i="8"/>
  <c r="K577" i="8"/>
  <c r="K576" i="8"/>
  <c r="K575" i="8"/>
  <c r="K574" i="8"/>
  <c r="K573" i="8"/>
  <c r="K572" i="8"/>
  <c r="K571" i="8"/>
  <c r="K570" i="8"/>
  <c r="K569" i="8"/>
  <c r="K568" i="8"/>
  <c r="K567" i="8"/>
  <c r="K566" i="8"/>
  <c r="K565" i="8"/>
  <c r="K564" i="8"/>
  <c r="K563" i="8"/>
  <c r="K562" i="8"/>
  <c r="K561" i="8"/>
  <c r="K560" i="8"/>
  <c r="K559" i="8"/>
  <c r="K558" i="8"/>
  <c r="K557" i="8"/>
  <c r="K556" i="8"/>
  <c r="K555" i="8"/>
  <c r="K554" i="8"/>
  <c r="K553" i="8"/>
  <c r="K552" i="8"/>
  <c r="K551" i="8"/>
  <c r="K550" i="8"/>
  <c r="K549" i="8"/>
  <c r="K548" i="8"/>
  <c r="K547" i="8"/>
  <c r="K546" i="8"/>
  <c r="K545" i="8"/>
  <c r="K544" i="8"/>
  <c r="K543" i="8"/>
  <c r="K542" i="8"/>
  <c r="K541" i="8"/>
  <c r="K540" i="8"/>
  <c r="K539" i="8"/>
  <c r="K538" i="8"/>
  <c r="K537" i="8"/>
  <c r="K536" i="8"/>
  <c r="K535" i="8"/>
  <c r="K534" i="8"/>
  <c r="K533" i="8"/>
  <c r="K532" i="8"/>
  <c r="K531" i="8"/>
  <c r="K530" i="8"/>
  <c r="K529" i="8"/>
  <c r="K528" i="8"/>
  <c r="K527" i="8"/>
  <c r="K526" i="8"/>
  <c r="K525" i="8"/>
  <c r="K524" i="8"/>
  <c r="K523" i="8"/>
  <c r="K522" i="8"/>
  <c r="K521" i="8"/>
  <c r="K520" i="8"/>
  <c r="K519" i="8"/>
  <c r="K518" i="8"/>
  <c r="K517" i="8"/>
  <c r="K516" i="8"/>
  <c r="K515" i="8"/>
  <c r="K514" i="8"/>
  <c r="K513" i="8"/>
  <c r="K512" i="8"/>
  <c r="K511" i="8"/>
  <c r="K510" i="8"/>
  <c r="K509" i="8"/>
  <c r="K508" i="8"/>
  <c r="K507" i="8"/>
  <c r="K506" i="8"/>
  <c r="K505" i="8"/>
  <c r="K504" i="8"/>
  <c r="K503" i="8"/>
  <c r="K502" i="8"/>
  <c r="K501" i="8"/>
  <c r="K500" i="8"/>
  <c r="K499" i="8"/>
  <c r="K498" i="8"/>
  <c r="K497" i="8"/>
  <c r="K496" i="8"/>
  <c r="K495" i="8"/>
  <c r="K494" i="8"/>
  <c r="K493" i="8"/>
  <c r="K492" i="8"/>
  <c r="K491" i="8"/>
  <c r="K490" i="8"/>
  <c r="K489" i="8"/>
  <c r="K488" i="8"/>
  <c r="K487" i="8"/>
  <c r="K486" i="8"/>
  <c r="K485" i="8"/>
  <c r="K484" i="8"/>
  <c r="K483" i="8"/>
  <c r="K482" i="8"/>
  <c r="K481" i="8"/>
  <c r="K480" i="8"/>
  <c r="K479" i="8"/>
  <c r="K478" i="8"/>
  <c r="K477" i="8"/>
  <c r="K476" i="8"/>
  <c r="K475" i="8"/>
  <c r="K474" i="8"/>
  <c r="K473" i="8"/>
  <c r="K472" i="8"/>
  <c r="K471" i="8"/>
  <c r="K470" i="8"/>
  <c r="K469" i="8"/>
  <c r="K468" i="8"/>
  <c r="K467" i="8"/>
  <c r="K466" i="8"/>
  <c r="K465" i="8"/>
  <c r="K464" i="8"/>
  <c r="K463" i="8"/>
  <c r="K462" i="8"/>
  <c r="K461" i="8"/>
  <c r="K460" i="8"/>
  <c r="K459" i="8"/>
  <c r="K458" i="8"/>
  <c r="K457" i="8"/>
  <c r="K456" i="8"/>
  <c r="K455" i="8"/>
  <c r="K454" i="8"/>
  <c r="K453" i="8"/>
  <c r="K452" i="8"/>
  <c r="K451" i="8"/>
  <c r="K450" i="8"/>
  <c r="K449" i="8"/>
  <c r="K448" i="8"/>
  <c r="K447" i="8"/>
  <c r="K446" i="8"/>
  <c r="K445" i="8"/>
  <c r="K444" i="8"/>
  <c r="K443" i="8"/>
  <c r="K442" i="8"/>
  <c r="K441" i="8"/>
  <c r="K440" i="8"/>
  <c r="K439" i="8"/>
  <c r="K438" i="8"/>
  <c r="K437" i="8"/>
  <c r="K436" i="8"/>
  <c r="K435" i="8"/>
  <c r="K434" i="8"/>
  <c r="K433" i="8"/>
  <c r="K432" i="8"/>
  <c r="K431" i="8"/>
  <c r="K430" i="8"/>
  <c r="K429" i="8"/>
  <c r="K428" i="8"/>
  <c r="K427" i="8"/>
  <c r="K426" i="8"/>
  <c r="K425" i="8"/>
  <c r="K424" i="8"/>
  <c r="K423" i="8"/>
  <c r="K422" i="8"/>
  <c r="K421" i="8"/>
  <c r="K420" i="8"/>
  <c r="K419" i="8"/>
  <c r="K418" i="8"/>
  <c r="K417" i="8"/>
  <c r="K416" i="8"/>
  <c r="K415" i="8"/>
  <c r="K414" i="8"/>
  <c r="K413" i="8"/>
  <c r="K412" i="8"/>
  <c r="K411" i="8"/>
  <c r="K410" i="8"/>
  <c r="K409" i="8"/>
  <c r="K408" i="8"/>
  <c r="K407" i="8"/>
  <c r="K406" i="8"/>
  <c r="K405" i="8"/>
  <c r="K404" i="8"/>
  <c r="K403" i="8"/>
  <c r="K402" i="8"/>
  <c r="K401" i="8"/>
  <c r="K400" i="8"/>
  <c r="K399" i="8"/>
  <c r="K398" i="8"/>
  <c r="K397" i="8"/>
  <c r="K396" i="8"/>
  <c r="K395" i="8"/>
  <c r="K394" i="8"/>
  <c r="K393" i="8"/>
  <c r="K392" i="8"/>
  <c r="K391" i="8"/>
  <c r="K390" i="8"/>
  <c r="K389" i="8"/>
  <c r="K388" i="8"/>
  <c r="K387" i="8"/>
  <c r="K386" i="8"/>
  <c r="K385" i="8"/>
  <c r="K384" i="8"/>
  <c r="K383" i="8"/>
  <c r="K382" i="8"/>
  <c r="K381" i="8"/>
  <c r="K380" i="8"/>
  <c r="K379" i="8"/>
  <c r="K378" i="8"/>
  <c r="K377" i="8"/>
  <c r="K376" i="8"/>
  <c r="K375" i="8"/>
  <c r="K374" i="8"/>
  <c r="K373" i="8"/>
  <c r="K372" i="8"/>
  <c r="K371" i="8"/>
  <c r="K370" i="8"/>
  <c r="K369" i="8"/>
  <c r="K368" i="8"/>
  <c r="K367" i="8"/>
  <c r="K366" i="8"/>
  <c r="K365" i="8"/>
  <c r="K364" i="8"/>
  <c r="K363" i="8"/>
  <c r="K362" i="8"/>
  <c r="K361" i="8"/>
  <c r="K360" i="8"/>
  <c r="K359" i="8"/>
  <c r="K358" i="8"/>
  <c r="K357" i="8"/>
  <c r="K356" i="8"/>
  <c r="K355" i="8"/>
  <c r="K354" i="8"/>
  <c r="K353" i="8"/>
  <c r="K352" i="8"/>
  <c r="K351" i="8"/>
  <c r="K350" i="8"/>
  <c r="K349" i="8"/>
  <c r="K348" i="8"/>
  <c r="K347" i="8"/>
  <c r="K346" i="8"/>
  <c r="K345" i="8"/>
  <c r="K344" i="8"/>
  <c r="K343" i="8"/>
  <c r="K342" i="8"/>
  <c r="K341" i="8"/>
  <c r="K340" i="8"/>
  <c r="K339" i="8"/>
  <c r="K338" i="8"/>
  <c r="K337" i="8"/>
  <c r="K336" i="8"/>
  <c r="K335" i="8"/>
  <c r="K334" i="8"/>
  <c r="K333" i="8"/>
  <c r="K332" i="8"/>
  <c r="K331" i="8"/>
  <c r="K330" i="8"/>
  <c r="K329" i="8"/>
  <c r="K328" i="8"/>
  <c r="K327" i="8"/>
  <c r="K326" i="8"/>
  <c r="K325" i="8"/>
  <c r="K324" i="8"/>
  <c r="K323" i="8"/>
  <c r="K322" i="8"/>
  <c r="K321" i="8"/>
  <c r="K320" i="8"/>
  <c r="K319" i="8"/>
  <c r="K318" i="8"/>
  <c r="K317" i="8"/>
  <c r="K316" i="8"/>
  <c r="K315" i="8"/>
  <c r="K314" i="8"/>
  <c r="K313" i="8"/>
  <c r="K312" i="8"/>
  <c r="K311" i="8"/>
  <c r="K310" i="8"/>
  <c r="K309" i="8"/>
  <c r="K308" i="8"/>
  <c r="K307" i="8"/>
  <c r="K306" i="8"/>
  <c r="K305" i="8"/>
  <c r="K304" i="8"/>
  <c r="K303" i="8"/>
  <c r="K302" i="8"/>
  <c r="K301" i="8"/>
  <c r="K300" i="8"/>
  <c r="K299" i="8"/>
  <c r="K298" i="8"/>
  <c r="K297" i="8"/>
  <c r="K296" i="8"/>
  <c r="K295" i="8"/>
  <c r="K294" i="8"/>
  <c r="K293" i="8"/>
  <c r="K292" i="8"/>
  <c r="K291" i="8"/>
  <c r="K290" i="8"/>
  <c r="K289" i="8"/>
  <c r="K288" i="8"/>
  <c r="K287" i="8"/>
  <c r="K286" i="8"/>
  <c r="K285" i="8"/>
  <c r="K284" i="8"/>
  <c r="K283" i="8"/>
  <c r="K282" i="8"/>
  <c r="K281" i="8"/>
  <c r="K280" i="8"/>
  <c r="K279" i="8"/>
  <c r="K278" i="8"/>
  <c r="K277" i="8"/>
  <c r="K276" i="8"/>
  <c r="K275" i="8"/>
  <c r="K274" i="8"/>
  <c r="K273" i="8"/>
  <c r="K272" i="8"/>
  <c r="K271" i="8"/>
  <c r="K270" i="8"/>
  <c r="K269" i="8"/>
  <c r="K268" i="8"/>
  <c r="K267" i="8"/>
  <c r="K266" i="8"/>
  <c r="K265" i="8"/>
  <c r="K264" i="8"/>
  <c r="K263" i="8"/>
  <c r="K262" i="8"/>
  <c r="K261" i="8"/>
  <c r="K260" i="8"/>
  <c r="K259" i="8"/>
  <c r="K258" i="8"/>
  <c r="K257" i="8"/>
  <c r="K256" i="8"/>
  <c r="K255" i="8"/>
  <c r="K254" i="8"/>
  <c r="K253" i="8"/>
  <c r="K252" i="8"/>
  <c r="K251" i="8"/>
  <c r="K250" i="8"/>
  <c r="K249" i="8"/>
  <c r="K248" i="8"/>
  <c r="K247" i="8"/>
  <c r="K246" i="8"/>
  <c r="K245" i="8"/>
  <c r="K244" i="8"/>
  <c r="K243" i="8"/>
  <c r="K242" i="8"/>
  <c r="K241" i="8"/>
  <c r="K240" i="8"/>
  <c r="K239" i="8"/>
  <c r="K238" i="8"/>
  <c r="K237" i="8"/>
  <c r="K236" i="8"/>
  <c r="K235" i="8"/>
  <c r="K234" i="8"/>
  <c r="K233" i="8"/>
  <c r="K232" i="8"/>
  <c r="K231" i="8"/>
  <c r="K230" i="8"/>
  <c r="K229" i="8"/>
  <c r="K228" i="8"/>
  <c r="K227" i="8"/>
  <c r="K226" i="8"/>
  <c r="K225" i="8"/>
  <c r="K224" i="8"/>
  <c r="K223" i="8"/>
  <c r="K222" i="8"/>
  <c r="K221" i="8"/>
  <c r="K220" i="8"/>
  <c r="K219" i="8"/>
  <c r="K218" i="8"/>
  <c r="K217" i="8"/>
  <c r="K216" i="8"/>
  <c r="K215" i="8"/>
  <c r="K214" i="8"/>
  <c r="K213" i="8"/>
  <c r="K212" i="8"/>
  <c r="K211" i="8"/>
  <c r="K210" i="8"/>
  <c r="K209" i="8"/>
  <c r="K208" i="8"/>
  <c r="K207" i="8"/>
  <c r="K206" i="8"/>
  <c r="K205" i="8"/>
  <c r="K204" i="8"/>
  <c r="K203" i="8"/>
  <c r="K202" i="8"/>
  <c r="K201" i="8"/>
  <c r="K200" i="8"/>
  <c r="K199" i="8"/>
  <c r="K198" i="8"/>
  <c r="K197" i="8"/>
  <c r="K196" i="8"/>
  <c r="K195" i="8"/>
  <c r="K194" i="8"/>
  <c r="K193" i="8"/>
  <c r="K192" i="8"/>
  <c r="K191" i="8"/>
  <c r="K190" i="8"/>
  <c r="K189" i="8"/>
  <c r="K188" i="8"/>
  <c r="K187" i="8"/>
  <c r="K186" i="8"/>
  <c r="K185" i="8"/>
  <c r="K184" i="8"/>
  <c r="K183" i="8"/>
  <c r="K182" i="8"/>
  <c r="K181" i="8"/>
  <c r="K180" i="8"/>
  <c r="K179" i="8"/>
  <c r="K178" i="8"/>
  <c r="K177" i="8"/>
  <c r="K176" i="8"/>
  <c r="K175" i="8"/>
  <c r="K174" i="8"/>
  <c r="K173" i="8"/>
  <c r="K172" i="8"/>
  <c r="K171" i="8"/>
  <c r="K170" i="8"/>
  <c r="K169" i="8"/>
  <c r="K168" i="8"/>
  <c r="K167" i="8"/>
  <c r="K166" i="8"/>
  <c r="K165" i="8"/>
  <c r="K164" i="8"/>
  <c r="K163" i="8"/>
  <c r="K162" i="8"/>
  <c r="K161" i="8"/>
  <c r="K160" i="8"/>
  <c r="K159" i="8"/>
  <c r="K158" i="8"/>
  <c r="K157" i="8"/>
  <c r="K156" i="8"/>
  <c r="K155" i="8"/>
  <c r="K154" i="8"/>
  <c r="K153" i="8"/>
  <c r="K152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1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4" i="8"/>
  <c r="K93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4" i="8"/>
  <c r="K33" i="8"/>
  <c r="K32" i="8"/>
  <c r="K31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2" i="8"/>
  <c r="K11" i="8"/>
  <c r="K10" i="8"/>
  <c r="K9" i="8"/>
  <c r="K8" i="8"/>
  <c r="N4" i="7" l="1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5" i="7"/>
  <c r="N3" i="7"/>
  <c r="C2" i="7" l="1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34" i="7"/>
  <c r="G35" i="7"/>
  <c r="G36" i="7"/>
  <c r="G37" i="7"/>
  <c r="G38" i="7"/>
  <c r="G39" i="7"/>
  <c r="G40" i="7"/>
  <c r="G41" i="7"/>
  <c r="G42" i="7"/>
  <c r="G43" i="7"/>
  <c r="G44" i="7"/>
  <c r="G45" i="7"/>
  <c r="G46" i="7"/>
  <c r="G47" i="7"/>
  <c r="G48" i="7"/>
  <c r="G49" i="7"/>
  <c r="G50" i="7"/>
  <c r="G51" i="7"/>
  <c r="G52" i="7"/>
  <c r="G53" i="7"/>
  <c r="G54" i="7"/>
  <c r="G55" i="7"/>
  <c r="G56" i="7"/>
  <c r="G57" i="7"/>
  <c r="G58" i="7"/>
  <c r="G59" i="7"/>
  <c r="G60" i="7"/>
  <c r="G61" i="7"/>
  <c r="G62" i="7"/>
  <c r="G63" i="7"/>
  <c r="G64" i="7"/>
  <c r="G65" i="7"/>
  <c r="G66" i="7"/>
  <c r="G67" i="7"/>
  <c r="G68" i="7"/>
  <c r="G69" i="7"/>
  <c r="G70" i="7"/>
  <c r="G71" i="7"/>
  <c r="G72" i="7"/>
  <c r="G73" i="7"/>
  <c r="G74" i="7"/>
  <c r="G75" i="7"/>
  <c r="G76" i="7"/>
  <c r="G77" i="7"/>
  <c r="G78" i="7"/>
  <c r="G79" i="7"/>
  <c r="G80" i="7"/>
  <c r="G81" i="7"/>
  <c r="G82" i="7"/>
  <c r="G83" i="7"/>
  <c r="G84" i="7"/>
  <c r="G85" i="7"/>
  <c r="G86" i="7"/>
  <c r="G87" i="7"/>
  <c r="G88" i="7"/>
  <c r="G89" i="7"/>
  <c r="G90" i="7"/>
  <c r="G91" i="7"/>
  <c r="G92" i="7"/>
  <c r="G93" i="7"/>
  <c r="G94" i="7"/>
  <c r="G95" i="7"/>
  <c r="G96" i="7"/>
  <c r="G97" i="7"/>
  <c r="G98" i="7"/>
  <c r="G99" i="7"/>
  <c r="G100" i="7"/>
  <c r="G101" i="7"/>
  <c r="G102" i="7"/>
  <c r="G103" i="7"/>
  <c r="G104" i="7"/>
  <c r="G105" i="7"/>
  <c r="G106" i="7"/>
  <c r="G107" i="7"/>
  <c r="G108" i="7"/>
  <c r="G109" i="7"/>
  <c r="G110" i="7"/>
  <c r="G111" i="7"/>
  <c r="G112" i="7"/>
  <c r="G113" i="7"/>
  <c r="G114" i="7"/>
  <c r="G115" i="7"/>
  <c r="G116" i="7"/>
  <c r="G117" i="7"/>
  <c r="G118" i="7"/>
  <c r="G119" i="7"/>
  <c r="G120" i="7"/>
  <c r="G121" i="7"/>
  <c r="G122" i="7"/>
  <c r="G123" i="7"/>
  <c r="G124" i="7"/>
  <c r="G125" i="7"/>
  <c r="G126" i="7"/>
  <c r="G127" i="7"/>
  <c r="G128" i="7"/>
  <c r="G129" i="7"/>
  <c r="G130" i="7"/>
  <c r="G131" i="7"/>
  <c r="G132" i="7"/>
  <c r="G133" i="7"/>
  <c r="G134" i="7"/>
  <c r="G135" i="7"/>
  <c r="G136" i="7"/>
  <c r="G137" i="7"/>
  <c r="G138" i="7"/>
  <c r="G139" i="7"/>
  <c r="G140" i="7"/>
  <c r="G141" i="7"/>
  <c r="G142" i="7"/>
  <c r="G143" i="7"/>
  <c r="G144" i="7"/>
  <c r="G145" i="7"/>
  <c r="G146" i="7"/>
  <c r="G147" i="7"/>
  <c r="G148" i="7"/>
  <c r="G149" i="7"/>
  <c r="G150" i="7"/>
  <c r="G151" i="7"/>
  <c r="G152" i="7"/>
  <c r="G153" i="7"/>
  <c r="G154" i="7"/>
  <c r="G155" i="7"/>
  <c r="G156" i="7"/>
  <c r="G157" i="7"/>
  <c r="G158" i="7"/>
  <c r="G159" i="7"/>
  <c r="G160" i="7"/>
  <c r="G161" i="7"/>
  <c r="G162" i="7"/>
  <c r="G163" i="7"/>
  <c r="G164" i="7"/>
  <c r="G165" i="7"/>
  <c r="G166" i="7"/>
  <c r="G167" i="7"/>
  <c r="G168" i="7"/>
  <c r="G169" i="7"/>
  <c r="G170" i="7"/>
  <c r="G171" i="7"/>
  <c r="G172" i="7"/>
  <c r="G173" i="7"/>
  <c r="G174" i="7"/>
  <c r="G175" i="7"/>
  <c r="G176" i="7"/>
  <c r="G177" i="7"/>
  <c r="G178" i="7"/>
  <c r="G179" i="7"/>
  <c r="G180" i="7"/>
  <c r="G181" i="7"/>
  <c r="G182" i="7"/>
  <c r="G183" i="7"/>
  <c r="G184" i="7"/>
  <c r="G185" i="7"/>
  <c r="G186" i="7"/>
  <c r="G187" i="7"/>
  <c r="G188" i="7"/>
  <c r="G189" i="7"/>
  <c r="G190" i="7"/>
  <c r="G191" i="7"/>
  <c r="G192" i="7"/>
  <c r="G193" i="7"/>
  <c r="G194" i="7"/>
  <c r="G195" i="7"/>
  <c r="G196" i="7"/>
  <c r="G197" i="7"/>
  <c r="G198" i="7"/>
  <c r="G199" i="7"/>
  <c r="G200" i="7"/>
  <c r="G201" i="7"/>
  <c r="G202" i="7"/>
  <c r="G203" i="7"/>
  <c r="G204" i="7"/>
  <c r="G205" i="7"/>
  <c r="G206" i="7"/>
  <c r="G207" i="7"/>
  <c r="G208" i="7"/>
  <c r="G209" i="7"/>
  <c r="G210" i="7"/>
  <c r="G211" i="7"/>
  <c r="G212" i="7"/>
  <c r="G213" i="7"/>
  <c r="G214" i="7"/>
  <c r="G215" i="7"/>
  <c r="G216" i="7"/>
  <c r="G217" i="7"/>
  <c r="G218" i="7"/>
  <c r="G219" i="7"/>
  <c r="G220" i="7"/>
  <c r="G221" i="7"/>
  <c r="G222" i="7"/>
  <c r="G223" i="7"/>
  <c r="G224" i="7"/>
  <c r="G225" i="7"/>
  <c r="G226" i="7"/>
  <c r="G227" i="7"/>
  <c r="G228" i="7"/>
  <c r="G229" i="7"/>
  <c r="G230" i="7"/>
  <c r="G231" i="7"/>
  <c r="G232" i="7"/>
  <c r="G233" i="7"/>
  <c r="G234" i="7"/>
  <c r="G235" i="7"/>
  <c r="G236" i="7"/>
  <c r="G237" i="7"/>
  <c r="G238" i="7"/>
  <c r="G239" i="7"/>
  <c r="G240" i="7"/>
  <c r="G241" i="7"/>
  <c r="G242" i="7"/>
  <c r="G243" i="7"/>
  <c r="G244" i="7"/>
  <c r="G245" i="7"/>
  <c r="G246" i="7"/>
  <c r="G247" i="7"/>
  <c r="G248" i="7"/>
  <c r="G249" i="7"/>
  <c r="G250" i="7"/>
  <c r="G251" i="7"/>
  <c r="G252" i="7"/>
  <c r="G253" i="7"/>
  <c r="G254" i="7"/>
  <c r="G255" i="7"/>
  <c r="G256" i="7"/>
  <c r="G257" i="7"/>
  <c r="G258" i="7"/>
  <c r="G259" i="7"/>
  <c r="G260" i="7"/>
  <c r="G261" i="7"/>
  <c r="G262" i="7"/>
  <c r="G263" i="7"/>
  <c r="G264" i="7"/>
  <c r="G265" i="7"/>
  <c r="G266" i="7"/>
  <c r="G267" i="7"/>
  <c r="G268" i="7"/>
  <c r="G269" i="7"/>
  <c r="G270" i="7"/>
  <c r="G271" i="7"/>
  <c r="G272" i="7"/>
  <c r="G273" i="7"/>
  <c r="G274" i="7"/>
  <c r="G275" i="7"/>
  <c r="G276" i="7"/>
  <c r="G277" i="7"/>
  <c r="G278" i="7"/>
  <c r="G279" i="7"/>
  <c r="G280" i="7"/>
  <c r="G281" i="7"/>
  <c r="G282" i="7"/>
  <c r="G283" i="7"/>
  <c r="G284" i="7"/>
  <c r="G285" i="7"/>
  <c r="G286" i="7"/>
  <c r="G287" i="7"/>
  <c r="G288" i="7"/>
  <c r="G289" i="7"/>
  <c r="G290" i="7"/>
  <c r="G291" i="7"/>
  <c r="G292" i="7"/>
  <c r="G293" i="7"/>
  <c r="G294" i="7"/>
  <c r="G295" i="7"/>
  <c r="G296" i="7"/>
  <c r="G297" i="7"/>
  <c r="G298" i="7"/>
  <c r="G299" i="7"/>
  <c r="G300" i="7"/>
  <c r="G301" i="7"/>
  <c r="G302" i="7"/>
  <c r="G303" i="7"/>
  <c r="G304" i="7"/>
  <c r="G305" i="7"/>
  <c r="G306" i="7"/>
  <c r="G307" i="7"/>
  <c r="G308" i="7"/>
  <c r="G309" i="7"/>
  <c r="G310" i="7"/>
  <c r="G311" i="7"/>
  <c r="G312" i="7"/>
  <c r="G313" i="7"/>
  <c r="G314" i="7"/>
  <c r="G315" i="7"/>
  <c r="G316" i="7"/>
  <c r="G317" i="7"/>
  <c r="G318" i="7"/>
  <c r="G319" i="7"/>
  <c r="G320" i="7"/>
  <c r="G321" i="7"/>
  <c r="G322" i="7"/>
  <c r="G323" i="7"/>
  <c r="G324" i="7"/>
  <c r="G325" i="7"/>
  <c r="G326" i="7"/>
  <c r="G327" i="7"/>
  <c r="G328" i="7"/>
  <c r="G329" i="7"/>
  <c r="G330" i="7"/>
  <c r="G331" i="7"/>
  <c r="G332" i="7"/>
  <c r="G333" i="7"/>
  <c r="G334" i="7"/>
  <c r="G335" i="7"/>
  <c r="G336" i="7"/>
  <c r="G337" i="7"/>
  <c r="G338" i="7"/>
  <c r="G339" i="7"/>
  <c r="G340" i="7"/>
  <c r="G341" i="7"/>
  <c r="G342" i="7"/>
  <c r="G343" i="7"/>
  <c r="G344" i="7"/>
  <c r="G345" i="7"/>
  <c r="G346" i="7"/>
  <c r="G347" i="7"/>
  <c r="G348" i="7"/>
  <c r="G349" i="7"/>
  <c r="G350" i="7"/>
  <c r="G351" i="7"/>
  <c r="G352" i="7"/>
  <c r="G353" i="7"/>
  <c r="G354" i="7"/>
  <c r="G355" i="7"/>
  <c r="G356" i="7"/>
  <c r="G357" i="7"/>
  <c r="G358" i="7"/>
  <c r="G359" i="7"/>
  <c r="G360" i="7"/>
  <c r="G361" i="7"/>
  <c r="G362" i="7"/>
  <c r="G363" i="7"/>
  <c r="G364" i="7"/>
  <c r="G365" i="7"/>
  <c r="G366" i="7"/>
  <c r="G367" i="7"/>
  <c r="G368" i="7"/>
  <c r="G369" i="7"/>
  <c r="G370" i="7"/>
  <c r="G371" i="7"/>
  <c r="G372" i="7"/>
  <c r="G373" i="7"/>
  <c r="G374" i="7"/>
  <c r="G375" i="7"/>
  <c r="G376" i="7"/>
  <c r="G377" i="7"/>
  <c r="G378" i="7"/>
  <c r="G379" i="7"/>
  <c r="G380" i="7"/>
  <c r="G381" i="7"/>
  <c r="G382" i="7"/>
  <c r="G383" i="7"/>
  <c r="G384" i="7"/>
  <c r="G385" i="7"/>
  <c r="G386" i="7"/>
  <c r="G387" i="7"/>
  <c r="G388" i="7"/>
  <c r="G389" i="7"/>
  <c r="G390" i="7"/>
  <c r="G391" i="7"/>
  <c r="G392" i="7"/>
  <c r="G393" i="7"/>
  <c r="G394" i="7"/>
  <c r="G395" i="7"/>
  <c r="G396" i="7"/>
  <c r="G397" i="7"/>
  <c r="G398" i="7"/>
  <c r="G399" i="7"/>
  <c r="G400" i="7"/>
  <c r="G401" i="7"/>
  <c r="G402" i="7"/>
  <c r="G403" i="7"/>
  <c r="G404" i="7"/>
  <c r="G405" i="7"/>
  <c r="G406" i="7"/>
  <c r="G407" i="7"/>
  <c r="G408" i="7"/>
  <c r="G409" i="7"/>
  <c r="G410" i="7"/>
  <c r="G411" i="7"/>
  <c r="G412" i="7"/>
  <c r="G413" i="7"/>
  <c r="G414" i="7"/>
  <c r="G415" i="7"/>
  <c r="G416" i="7"/>
  <c r="G417" i="7"/>
  <c r="G418" i="7"/>
  <c r="G419" i="7"/>
  <c r="G420" i="7"/>
  <c r="G421" i="7"/>
  <c r="G422" i="7"/>
  <c r="G423" i="7"/>
  <c r="G424" i="7"/>
  <c r="G425" i="7"/>
  <c r="G426" i="7"/>
  <c r="G427" i="7"/>
  <c r="G428" i="7"/>
  <c r="G429" i="7"/>
  <c r="G430" i="7"/>
  <c r="G431" i="7"/>
  <c r="G432" i="7"/>
  <c r="G433" i="7"/>
  <c r="G434" i="7"/>
  <c r="G435" i="7"/>
  <c r="G436" i="7"/>
  <c r="G437" i="7"/>
  <c r="G438" i="7"/>
  <c r="G439" i="7"/>
  <c r="G440" i="7"/>
  <c r="G441" i="7"/>
  <c r="G442" i="7"/>
  <c r="G443" i="7"/>
  <c r="G444" i="7"/>
  <c r="G445" i="7"/>
  <c r="G446" i="7"/>
  <c r="G447" i="7"/>
  <c r="G448" i="7"/>
  <c r="G449" i="7"/>
  <c r="G450" i="7"/>
  <c r="G451" i="7"/>
  <c r="G452" i="7"/>
  <c r="G453" i="7"/>
  <c r="G454" i="7"/>
  <c r="G455" i="7"/>
  <c r="G456" i="7"/>
  <c r="G457" i="7"/>
  <c r="G458" i="7"/>
  <c r="G459" i="7"/>
  <c r="G460" i="7"/>
  <c r="G461" i="7"/>
  <c r="G462" i="7"/>
  <c r="G463" i="7"/>
  <c r="G464" i="7"/>
  <c r="G465" i="7"/>
  <c r="G466" i="7"/>
  <c r="G467" i="7"/>
  <c r="G468" i="7"/>
  <c r="G469" i="7"/>
  <c r="G470" i="7"/>
  <c r="G471" i="7"/>
  <c r="G472" i="7"/>
  <c r="G473" i="7"/>
  <c r="G474" i="7"/>
  <c r="G475" i="7"/>
  <c r="G476" i="7"/>
  <c r="G477" i="7"/>
  <c r="G478" i="7"/>
  <c r="G479" i="7"/>
  <c r="G480" i="7"/>
  <c r="G481" i="7"/>
  <c r="G482" i="7"/>
  <c r="G483" i="7"/>
  <c r="G484" i="7"/>
  <c r="G485" i="7"/>
  <c r="G486" i="7"/>
  <c r="G487" i="7"/>
  <c r="G488" i="7"/>
  <c r="G489" i="7"/>
  <c r="G490" i="7"/>
  <c r="G491" i="7"/>
  <c r="G492" i="7"/>
  <c r="G493" i="7"/>
  <c r="G494" i="7"/>
  <c r="G495" i="7"/>
  <c r="G496" i="7"/>
  <c r="G497" i="7"/>
  <c r="G498" i="7"/>
  <c r="G499" i="7"/>
  <c r="G500" i="7"/>
  <c r="G501" i="7"/>
  <c r="G502" i="7"/>
  <c r="G503" i="7"/>
  <c r="G504" i="7"/>
  <c r="G505" i="7"/>
  <c r="G506" i="7"/>
  <c r="G507" i="7"/>
  <c r="G508" i="7"/>
  <c r="G509" i="7"/>
  <c r="G510" i="7"/>
  <c r="G511" i="7"/>
  <c r="G512" i="7"/>
  <c r="G513" i="7"/>
  <c r="G514" i="7"/>
  <c r="G515" i="7"/>
  <c r="G516" i="7"/>
  <c r="G517" i="7"/>
  <c r="G518" i="7"/>
  <c r="G519" i="7"/>
  <c r="G520" i="7"/>
  <c r="G521" i="7"/>
  <c r="G522" i="7"/>
  <c r="G523" i="7"/>
  <c r="G524" i="7"/>
  <c r="G525" i="7"/>
  <c r="G526" i="7"/>
  <c r="G527" i="7"/>
  <c r="G528" i="7"/>
  <c r="G529" i="7"/>
  <c r="G530" i="7"/>
  <c r="G531" i="7"/>
  <c r="G532" i="7"/>
  <c r="G533" i="7"/>
  <c r="G534" i="7"/>
  <c r="G535" i="7"/>
  <c r="G536" i="7"/>
  <c r="G537" i="7"/>
  <c r="G538" i="7"/>
  <c r="G539" i="7"/>
  <c r="G540" i="7"/>
  <c r="G541" i="7"/>
  <c r="G542" i="7"/>
  <c r="G543" i="7"/>
  <c r="G544" i="7"/>
  <c r="G545" i="7"/>
  <c r="G546" i="7"/>
  <c r="G547" i="7"/>
  <c r="G548" i="7"/>
  <c r="G549" i="7"/>
  <c r="G550" i="7"/>
  <c r="G551" i="7"/>
  <c r="G552" i="7"/>
  <c r="G553" i="7"/>
  <c r="G554" i="7"/>
  <c r="G555" i="7"/>
  <c r="G556" i="7"/>
  <c r="G557" i="7"/>
  <c r="G558" i="7"/>
  <c r="G559" i="7"/>
  <c r="G560" i="7"/>
  <c r="G561" i="7"/>
  <c r="G562" i="7"/>
  <c r="G563" i="7"/>
  <c r="G564" i="7"/>
  <c r="G565" i="7"/>
  <c r="G566" i="7"/>
  <c r="G567" i="7"/>
  <c r="G568" i="7"/>
  <c r="G569" i="7"/>
  <c r="G570" i="7"/>
  <c r="G571" i="7"/>
  <c r="G572" i="7"/>
  <c r="G573" i="7"/>
  <c r="G574" i="7"/>
  <c r="G575" i="7"/>
  <c r="G576" i="7"/>
  <c r="G577" i="7"/>
  <c r="G578" i="7"/>
  <c r="G579" i="7"/>
  <c r="G580" i="7"/>
  <c r="G581" i="7"/>
  <c r="G582" i="7"/>
  <c r="G583" i="7"/>
  <c r="G584" i="7"/>
  <c r="G585" i="7"/>
  <c r="G586" i="7"/>
  <c r="G587" i="7"/>
  <c r="G588" i="7"/>
  <c r="G589" i="7"/>
  <c r="G590" i="7"/>
  <c r="G591" i="7"/>
  <c r="G592" i="7"/>
  <c r="G593" i="7"/>
  <c r="G594" i="7"/>
  <c r="G595" i="7"/>
  <c r="G596" i="7"/>
  <c r="G597" i="7"/>
  <c r="G598" i="7"/>
  <c r="G599" i="7"/>
  <c r="G600" i="7"/>
  <c r="G601" i="7"/>
  <c r="G602" i="7"/>
  <c r="G603" i="7"/>
  <c r="G604" i="7"/>
  <c r="G605" i="7"/>
  <c r="G606" i="7"/>
  <c r="G607" i="7"/>
  <c r="G608" i="7"/>
  <c r="G609" i="7"/>
  <c r="G610" i="7"/>
  <c r="G611" i="7"/>
  <c r="G612" i="7"/>
  <c r="G613" i="7"/>
  <c r="G614" i="7"/>
  <c r="G615" i="7"/>
  <c r="G616" i="7"/>
  <c r="G617" i="7"/>
  <c r="G618" i="7"/>
  <c r="G619" i="7"/>
  <c r="G620" i="7"/>
  <c r="G621" i="7"/>
  <c r="G622" i="7"/>
  <c r="G623" i="7"/>
  <c r="G624" i="7"/>
  <c r="G625" i="7"/>
  <c r="G626" i="7"/>
  <c r="G627" i="7"/>
  <c r="G628" i="7"/>
  <c r="G629" i="7"/>
  <c r="G630" i="7"/>
  <c r="G631" i="7"/>
  <c r="G632" i="7"/>
  <c r="G633" i="7"/>
  <c r="G634" i="7"/>
  <c r="G635" i="7"/>
  <c r="G636" i="7"/>
  <c r="G637" i="7"/>
  <c r="G638" i="7"/>
  <c r="G639" i="7"/>
  <c r="G640" i="7"/>
  <c r="G641" i="7"/>
  <c r="G642" i="7"/>
  <c r="G643" i="7"/>
  <c r="G644" i="7"/>
  <c r="G645" i="7"/>
  <c r="G646" i="7"/>
  <c r="G647" i="7"/>
  <c r="G648" i="7"/>
  <c r="G649" i="7"/>
  <c r="G650" i="7"/>
  <c r="G651" i="7"/>
  <c r="G652" i="7"/>
  <c r="G653" i="7"/>
  <c r="G654" i="7"/>
  <c r="G655" i="7"/>
  <c r="G656" i="7"/>
  <c r="G657" i="7"/>
  <c r="G658" i="7"/>
  <c r="G659" i="7"/>
  <c r="G660" i="7"/>
  <c r="G661" i="7"/>
  <c r="G662" i="7"/>
  <c r="G663" i="7"/>
  <c r="G664" i="7"/>
  <c r="G665" i="7"/>
  <c r="G666" i="7"/>
  <c r="G667" i="7"/>
  <c r="G668" i="7"/>
  <c r="G669" i="7"/>
  <c r="G670" i="7"/>
  <c r="G671" i="7"/>
  <c r="G672" i="7"/>
  <c r="G673" i="7"/>
  <c r="G674" i="7"/>
  <c r="G675" i="7"/>
  <c r="G676" i="7"/>
  <c r="G677" i="7"/>
  <c r="G678" i="7"/>
  <c r="G679" i="7"/>
  <c r="G680" i="7"/>
  <c r="G681" i="7"/>
  <c r="G682" i="7"/>
  <c r="G683" i="7"/>
  <c r="G684" i="7"/>
  <c r="G685" i="7"/>
  <c r="G686" i="7"/>
  <c r="G687" i="7"/>
  <c r="G688" i="7"/>
  <c r="G689" i="7"/>
  <c r="G690" i="7"/>
  <c r="G691" i="7"/>
  <c r="G692" i="7"/>
  <c r="G693" i="7"/>
  <c r="G694" i="7"/>
  <c r="G695" i="7"/>
  <c r="G696" i="7"/>
  <c r="G697" i="7"/>
  <c r="G698" i="7"/>
  <c r="G699" i="7"/>
  <c r="G700" i="7"/>
  <c r="G701" i="7"/>
  <c r="G702" i="7"/>
  <c r="G703" i="7"/>
  <c r="G704" i="7"/>
  <c r="G705" i="7"/>
  <c r="G706" i="7"/>
  <c r="G707" i="7"/>
  <c r="G708" i="7"/>
  <c r="G709" i="7"/>
  <c r="G710" i="7"/>
  <c r="G711" i="7"/>
  <c r="G712" i="7"/>
  <c r="G713" i="7"/>
  <c r="G714" i="7"/>
  <c r="G715" i="7"/>
  <c r="G716" i="7"/>
  <c r="G717" i="7"/>
  <c r="G718" i="7"/>
  <c r="G719" i="7"/>
  <c r="G720" i="7"/>
  <c r="G721" i="7"/>
  <c r="G722" i="7"/>
  <c r="G723" i="7"/>
  <c r="G724" i="7"/>
  <c r="G725" i="7"/>
  <c r="G726" i="7"/>
  <c r="G727" i="7"/>
  <c r="G728" i="7"/>
  <c r="G729" i="7"/>
  <c r="G730" i="7"/>
  <c r="G731" i="7"/>
  <c r="G732" i="7"/>
  <c r="G733" i="7"/>
  <c r="G734" i="7"/>
  <c r="G735" i="7"/>
  <c r="G736" i="7"/>
  <c r="G737" i="7"/>
  <c r="G738" i="7"/>
  <c r="G739" i="7"/>
  <c r="G740" i="7"/>
  <c r="G741" i="7"/>
  <c r="G742" i="7"/>
  <c r="G743" i="7"/>
  <c r="G744" i="7"/>
  <c r="G745" i="7"/>
  <c r="G746" i="7"/>
  <c r="G747" i="7"/>
  <c r="G748" i="7"/>
  <c r="G749" i="7"/>
  <c r="G750" i="7"/>
  <c r="G751" i="7"/>
  <c r="G752" i="7"/>
  <c r="G753" i="7"/>
  <c r="G754" i="7"/>
  <c r="G755" i="7"/>
  <c r="G756" i="7"/>
  <c r="G757" i="7"/>
  <c r="G758" i="7"/>
  <c r="G759" i="7"/>
  <c r="G760" i="7"/>
  <c r="G761" i="7"/>
  <c r="G762" i="7"/>
  <c r="G763" i="7"/>
  <c r="G764" i="7"/>
  <c r="G765" i="7"/>
  <c r="G766" i="7"/>
  <c r="G767" i="7"/>
  <c r="G768" i="7"/>
  <c r="G769" i="7"/>
  <c r="G770" i="7"/>
  <c r="G771" i="7"/>
  <c r="G772" i="7"/>
  <c r="G773" i="7"/>
  <c r="G774" i="7"/>
  <c r="G775" i="7"/>
  <c r="G776" i="7"/>
  <c r="G777" i="7"/>
  <c r="G778" i="7"/>
  <c r="G779" i="7"/>
  <c r="G780" i="7"/>
  <c r="G781" i="7"/>
  <c r="G782" i="7"/>
  <c r="G783" i="7"/>
  <c r="G784" i="7"/>
  <c r="G785" i="7"/>
  <c r="G786" i="7"/>
  <c r="G787" i="7"/>
  <c r="G788" i="7"/>
  <c r="G789" i="7"/>
  <c r="G790" i="7"/>
  <c r="G791" i="7"/>
  <c r="G792" i="7"/>
  <c r="G793" i="7"/>
  <c r="G794" i="7"/>
  <c r="G795" i="7"/>
  <c r="G796" i="7"/>
  <c r="G797" i="7"/>
  <c r="G798" i="7"/>
  <c r="G799" i="7"/>
  <c r="G800" i="7"/>
  <c r="G801" i="7"/>
  <c r="G802" i="7"/>
  <c r="G803" i="7"/>
  <c r="G804" i="7"/>
  <c r="G805" i="7"/>
  <c r="G806" i="7"/>
  <c r="G807" i="7"/>
  <c r="G808" i="7"/>
  <c r="G809" i="7"/>
  <c r="G810" i="7"/>
  <c r="G811" i="7"/>
  <c r="G812" i="7"/>
  <c r="G813" i="7"/>
  <c r="G814" i="7"/>
  <c r="G815" i="7"/>
  <c r="G816" i="7"/>
  <c r="G817" i="7"/>
  <c r="G818" i="7"/>
  <c r="G819" i="7"/>
  <c r="G820" i="7"/>
  <c r="G821" i="7"/>
  <c r="G822" i="7"/>
  <c r="G823" i="7"/>
  <c r="G824" i="7"/>
  <c r="G825" i="7"/>
  <c r="G826" i="7"/>
  <c r="G827" i="7"/>
  <c r="G828" i="7"/>
  <c r="G829" i="7"/>
  <c r="G830" i="7"/>
  <c r="G831" i="7"/>
  <c r="G832" i="7"/>
  <c r="G833" i="7"/>
  <c r="G834" i="7"/>
  <c r="G835" i="7"/>
  <c r="G836" i="7"/>
  <c r="G837" i="7"/>
  <c r="G838" i="7"/>
  <c r="G839" i="7"/>
  <c r="G840" i="7"/>
  <c r="G841" i="7"/>
  <c r="G842" i="7"/>
  <c r="G843" i="7"/>
  <c r="G844" i="7"/>
  <c r="G845" i="7"/>
  <c r="G846" i="7"/>
  <c r="G847" i="7"/>
  <c r="G848" i="7"/>
  <c r="G849" i="7"/>
  <c r="G850" i="7"/>
  <c r="G851" i="7"/>
  <c r="G852" i="7"/>
  <c r="G853" i="7"/>
  <c r="G854" i="7"/>
  <c r="G855" i="7"/>
  <c r="G856" i="7"/>
  <c r="G857" i="7"/>
  <c r="G858" i="7"/>
  <c r="G859" i="7"/>
  <c r="G860" i="7"/>
  <c r="G861" i="7"/>
  <c r="G862" i="7"/>
  <c r="G863" i="7"/>
  <c r="G864" i="7"/>
  <c r="G865" i="7"/>
  <c r="G866" i="7"/>
  <c r="G867" i="7"/>
  <c r="G868" i="7"/>
  <c r="G869" i="7"/>
  <c r="G870" i="7"/>
  <c r="G871" i="7"/>
  <c r="G872" i="7"/>
  <c r="G873" i="7"/>
  <c r="G874" i="7"/>
  <c r="G875" i="7"/>
  <c r="G876" i="7"/>
  <c r="G877" i="7"/>
  <c r="G878" i="7"/>
  <c r="G879" i="7"/>
  <c r="G880" i="7"/>
  <c r="G881" i="7"/>
  <c r="G882" i="7"/>
  <c r="G883" i="7"/>
  <c r="G884" i="7"/>
  <c r="G885" i="7"/>
  <c r="G886" i="7"/>
  <c r="G887" i="7"/>
  <c r="G888" i="7"/>
  <c r="G889" i="7"/>
  <c r="G890" i="7"/>
  <c r="G891" i="7"/>
  <c r="G892" i="7"/>
  <c r="G893" i="7"/>
  <c r="G894" i="7"/>
  <c r="G895" i="7"/>
  <c r="G896" i="7"/>
  <c r="G897" i="7"/>
  <c r="G898" i="7"/>
  <c r="G899" i="7"/>
  <c r="G900" i="7"/>
  <c r="G901" i="7"/>
  <c r="G902" i="7"/>
  <c r="G903" i="7"/>
  <c r="G904" i="7"/>
  <c r="G905" i="7"/>
  <c r="G906" i="7"/>
  <c r="G907" i="7"/>
  <c r="G908" i="7"/>
  <c r="G909" i="7"/>
  <c r="G910" i="7"/>
  <c r="G911" i="7"/>
  <c r="G912" i="7"/>
  <c r="G913" i="7"/>
  <c r="G914" i="7"/>
  <c r="G915" i="7"/>
  <c r="G916" i="7"/>
  <c r="G917" i="7"/>
  <c r="G918" i="7"/>
  <c r="G919" i="7"/>
  <c r="G920" i="7"/>
  <c r="G921" i="7"/>
  <c r="G922" i="7"/>
  <c r="G923" i="7"/>
  <c r="G924" i="7"/>
  <c r="G925" i="7"/>
  <c r="G926" i="7"/>
  <c r="G927" i="7"/>
  <c r="G928" i="7"/>
  <c r="G929" i="7"/>
  <c r="G930" i="7"/>
  <c r="G931" i="7"/>
  <c r="G932" i="7"/>
  <c r="G933" i="7"/>
  <c r="G934" i="7"/>
  <c r="G935" i="7"/>
  <c r="G936" i="7"/>
  <c r="G937" i="7"/>
  <c r="G938" i="7"/>
  <c r="G939" i="7"/>
  <c r="G940" i="7"/>
  <c r="G941" i="7"/>
  <c r="G942" i="7"/>
  <c r="G943" i="7"/>
  <c r="G944" i="7"/>
  <c r="G945" i="7"/>
  <c r="G946" i="7"/>
  <c r="G947" i="7"/>
  <c r="G948" i="7"/>
  <c r="G949" i="7"/>
  <c r="G950" i="7"/>
  <c r="G951" i="7"/>
  <c r="G952" i="7"/>
  <c r="G953" i="7"/>
  <c r="G954" i="7"/>
  <c r="G955" i="7"/>
  <c r="G956" i="7"/>
  <c r="G957" i="7"/>
  <c r="G958" i="7"/>
  <c r="G959" i="7"/>
  <c r="G960" i="7"/>
  <c r="G961" i="7"/>
  <c r="G962" i="7"/>
  <c r="G963" i="7"/>
  <c r="G964" i="7"/>
  <c r="G965" i="7"/>
  <c r="G966" i="7"/>
  <c r="G967" i="7"/>
  <c r="G968" i="7"/>
  <c r="G969" i="7"/>
  <c r="G970" i="7"/>
  <c r="G971" i="7"/>
  <c r="G972" i="7"/>
  <c r="G973" i="7"/>
  <c r="G974" i="7"/>
  <c r="G975" i="7"/>
  <c r="G976" i="7"/>
  <c r="G977" i="7"/>
  <c r="G978" i="7"/>
  <c r="G979" i="7"/>
  <c r="G980" i="7"/>
  <c r="G981" i="7"/>
  <c r="G982" i="7"/>
  <c r="G983" i="7"/>
  <c r="G984" i="7"/>
  <c r="G985" i="7"/>
  <c r="G986" i="7"/>
  <c r="G987" i="7"/>
  <c r="G988" i="7"/>
  <c r="G989" i="7"/>
  <c r="G990" i="7"/>
  <c r="G991" i="7"/>
  <c r="G992" i="7"/>
  <c r="G993" i="7"/>
  <c r="G994" i="7"/>
  <c r="G995" i="7"/>
  <c r="G996" i="7"/>
  <c r="G997" i="7"/>
  <c r="G998" i="7"/>
  <c r="G999" i="7"/>
  <c r="G1000" i="7"/>
  <c r="G1001" i="7"/>
  <c r="G1002" i="7"/>
  <c r="G1003" i="7"/>
  <c r="G1004" i="7"/>
  <c r="G1005" i="7"/>
  <c r="G1006" i="7"/>
  <c r="G1007" i="7"/>
  <c r="G1008" i="7"/>
  <c r="G1009" i="7"/>
  <c r="G1010" i="7"/>
  <c r="G1011" i="7"/>
  <c r="G1012" i="7"/>
  <c r="G1013" i="7"/>
  <c r="G1014" i="7"/>
  <c r="G1015" i="7"/>
  <c r="G1016" i="7"/>
  <c r="G1017" i="7"/>
  <c r="G1018" i="7"/>
  <c r="G1019" i="7"/>
  <c r="G1020" i="7"/>
  <c r="G1021" i="7"/>
  <c r="G1022" i="7"/>
  <c r="G1023" i="7"/>
  <c r="G1024" i="7"/>
  <c r="G1025" i="7"/>
  <c r="G1026" i="7"/>
  <c r="G1027" i="7"/>
  <c r="G1028" i="7"/>
  <c r="G1029" i="7"/>
  <c r="G1030" i="7"/>
  <c r="G1031" i="7"/>
  <c r="G1032" i="7"/>
  <c r="G1033" i="7"/>
  <c r="G1034" i="7"/>
  <c r="G1035" i="7"/>
  <c r="G1036" i="7"/>
  <c r="G1037" i="7"/>
  <c r="G1038" i="7"/>
  <c r="G1039" i="7"/>
  <c r="G1040" i="7"/>
  <c r="G1041" i="7"/>
  <c r="G1042" i="7"/>
  <c r="G1043" i="7"/>
  <c r="G1044" i="7"/>
  <c r="G1045" i="7"/>
  <c r="G1046" i="7"/>
  <c r="G1047" i="7"/>
  <c r="G1048" i="7"/>
  <c r="G1049" i="7"/>
  <c r="G1050" i="7"/>
  <c r="G1051" i="7"/>
  <c r="G1052" i="7"/>
  <c r="G1053" i="7"/>
  <c r="G1054" i="7"/>
  <c r="G1055" i="7"/>
  <c r="G1056" i="7"/>
  <c r="G1057" i="7"/>
  <c r="G1058" i="7"/>
  <c r="G1059" i="7"/>
  <c r="G1060" i="7"/>
  <c r="G1061" i="7"/>
  <c r="G1062" i="7"/>
  <c r="G1063" i="7"/>
  <c r="G1064" i="7"/>
  <c r="G1065" i="7"/>
  <c r="G1066" i="7"/>
  <c r="G1067" i="7"/>
  <c r="G1068" i="7"/>
  <c r="G1069" i="7"/>
  <c r="G1070" i="7"/>
  <c r="G1071" i="7"/>
  <c r="G1072" i="7"/>
  <c r="G1073" i="7"/>
  <c r="G1074" i="7"/>
  <c r="G1075" i="7"/>
  <c r="G1076" i="7"/>
  <c r="G1077" i="7"/>
  <c r="G1078" i="7"/>
  <c r="G1079" i="7"/>
  <c r="G1080" i="7"/>
  <c r="G1081" i="7"/>
  <c r="G1082" i="7"/>
  <c r="G1083" i="7"/>
  <c r="G1084" i="7"/>
  <c r="G1085" i="7"/>
  <c r="G1086" i="7"/>
  <c r="G1087" i="7"/>
  <c r="G1088" i="7"/>
  <c r="G1089" i="7"/>
  <c r="G1090" i="7"/>
  <c r="G1091" i="7"/>
  <c r="G1092" i="7"/>
  <c r="G1093" i="7"/>
  <c r="G1094" i="7"/>
  <c r="G1095" i="7"/>
  <c r="G1096" i="7"/>
  <c r="G1097" i="7"/>
  <c r="G1098" i="7"/>
  <c r="G1099" i="7"/>
  <c r="G1100" i="7"/>
  <c r="G1101" i="7"/>
  <c r="G1102" i="7"/>
  <c r="G1103" i="7"/>
  <c r="G1104" i="7"/>
  <c r="G1105" i="7"/>
  <c r="G1106" i="7"/>
  <c r="G1107" i="7"/>
  <c r="G1108" i="7"/>
  <c r="G1109" i="7"/>
  <c r="G1110" i="7"/>
  <c r="G1111" i="7"/>
  <c r="G1112" i="7"/>
  <c r="G1113" i="7"/>
  <c r="G1114" i="7"/>
  <c r="G1115" i="7"/>
  <c r="G1116" i="7"/>
  <c r="G1117" i="7"/>
  <c r="G1118" i="7"/>
  <c r="G1119" i="7"/>
  <c r="G1120" i="7"/>
  <c r="G1121" i="7"/>
  <c r="G1122" i="7"/>
  <c r="G1123" i="7"/>
  <c r="G1124" i="7"/>
  <c r="G1125" i="7"/>
  <c r="G1126" i="7"/>
  <c r="G1127" i="7"/>
  <c r="G1128" i="7"/>
  <c r="G1129" i="7"/>
  <c r="G1130" i="7"/>
  <c r="G1131" i="7"/>
  <c r="G1132" i="7"/>
  <c r="G1133" i="7"/>
  <c r="G1134" i="7"/>
  <c r="G1135" i="7"/>
  <c r="G1136" i="7"/>
  <c r="G1137" i="7"/>
  <c r="G1138" i="7"/>
  <c r="G1139" i="7"/>
  <c r="G1140" i="7"/>
  <c r="G1141" i="7"/>
  <c r="G1142" i="7"/>
  <c r="G1143" i="7"/>
  <c r="G1144" i="7"/>
  <c r="G1145" i="7"/>
  <c r="G1146" i="7"/>
  <c r="G1147" i="7"/>
  <c r="G1148" i="7"/>
  <c r="G1149" i="7"/>
  <c r="G1150" i="7"/>
  <c r="G1151" i="7"/>
  <c r="G1152" i="7"/>
  <c r="G1153" i="7"/>
  <c r="G1154" i="7"/>
  <c r="G1155" i="7"/>
  <c r="G1156" i="7"/>
  <c r="G1157" i="7"/>
  <c r="G1158" i="7"/>
  <c r="G1159" i="7"/>
  <c r="G1160" i="7"/>
  <c r="G1161" i="7"/>
  <c r="G1162" i="7"/>
  <c r="G1163" i="7"/>
  <c r="G1164" i="7"/>
  <c r="G1165" i="7"/>
  <c r="G1166" i="7"/>
  <c r="G1167" i="7"/>
  <c r="G1168" i="7"/>
  <c r="G1169" i="7"/>
  <c r="G1170" i="7"/>
  <c r="G1171" i="7"/>
  <c r="G1172" i="7"/>
  <c r="G1173" i="7"/>
  <c r="G1174" i="7"/>
  <c r="G1175" i="7"/>
  <c r="G1176" i="7"/>
  <c r="G1177" i="7"/>
  <c r="G1178" i="7"/>
  <c r="G1179" i="7"/>
  <c r="G1180" i="7"/>
  <c r="G1181" i="7"/>
  <c r="G1182" i="7"/>
  <c r="G1183" i="7"/>
  <c r="G1184" i="7"/>
  <c r="G1185" i="7"/>
  <c r="G1186" i="7"/>
  <c r="G1187" i="7"/>
  <c r="G1188" i="7"/>
  <c r="G1189" i="7"/>
  <c r="G1190" i="7"/>
  <c r="G1191" i="7"/>
  <c r="G1192" i="7"/>
  <c r="G1193" i="7"/>
  <c r="G1194" i="7"/>
  <c r="G1195" i="7"/>
  <c r="G1196" i="7"/>
  <c r="G1197" i="7"/>
  <c r="G1198" i="7"/>
  <c r="G1199" i="7"/>
  <c r="G1200" i="7"/>
  <c r="G1201" i="7"/>
  <c r="G1202" i="7"/>
  <c r="G1203" i="7"/>
  <c r="G1204" i="7"/>
  <c r="G1205" i="7"/>
  <c r="G1206" i="7"/>
  <c r="G1207" i="7"/>
  <c r="G1208" i="7"/>
  <c r="G1209" i="7"/>
  <c r="G1210" i="7"/>
  <c r="G1211" i="7"/>
  <c r="G1212" i="7"/>
  <c r="G1213" i="7"/>
  <c r="G1214" i="7"/>
  <c r="G1215" i="7"/>
  <c r="G1216" i="7"/>
  <c r="G1217" i="7"/>
  <c r="G1218" i="7"/>
  <c r="G1219" i="7"/>
  <c r="G1220" i="7"/>
  <c r="G1221" i="7"/>
  <c r="G1222" i="7"/>
  <c r="G1223" i="7"/>
  <c r="G1224" i="7"/>
  <c r="G1225" i="7"/>
  <c r="G1226" i="7"/>
  <c r="G1227" i="7"/>
  <c r="G1228" i="7"/>
  <c r="G1229" i="7"/>
  <c r="G1230" i="7"/>
  <c r="G1231" i="7"/>
  <c r="G1232" i="7"/>
  <c r="G1233" i="7"/>
  <c r="G1234" i="7"/>
  <c r="G1235" i="7"/>
  <c r="G1236" i="7"/>
  <c r="G1237" i="7"/>
  <c r="G1238" i="7"/>
  <c r="G1239" i="7"/>
  <c r="G1240" i="7"/>
  <c r="G1241" i="7"/>
  <c r="G1242" i="7"/>
  <c r="G1243" i="7"/>
  <c r="G1244" i="7"/>
  <c r="G1245" i="7"/>
  <c r="G1246" i="7"/>
  <c r="G1247" i="7"/>
  <c r="G1248" i="7"/>
  <c r="G1249" i="7"/>
  <c r="G1250" i="7"/>
  <c r="G1251" i="7"/>
  <c r="G1252" i="7"/>
  <c r="G1253" i="7"/>
  <c r="G1254" i="7"/>
  <c r="G1255" i="7"/>
  <c r="G1256" i="7"/>
  <c r="G1257" i="7"/>
  <c r="G1258" i="7"/>
  <c r="G1259" i="7"/>
  <c r="G1260" i="7"/>
  <c r="G1261" i="7"/>
  <c r="G1262" i="7"/>
  <c r="G1263" i="7"/>
  <c r="G1264" i="7"/>
  <c r="G1265" i="7"/>
  <c r="G1266" i="7"/>
  <c r="G1267" i="7"/>
  <c r="G1268" i="7"/>
  <c r="G1269" i="7"/>
  <c r="G1270" i="7"/>
  <c r="G1271" i="7"/>
  <c r="G1272" i="7"/>
  <c r="G1273" i="7"/>
  <c r="G1274" i="7"/>
  <c r="G1275" i="7"/>
  <c r="G1276" i="7"/>
  <c r="G1277" i="7"/>
  <c r="G1278" i="7"/>
  <c r="G1279" i="7"/>
  <c r="G1280" i="7"/>
  <c r="G1281" i="7"/>
  <c r="G1282" i="7"/>
  <c r="G1283" i="7"/>
  <c r="G1284" i="7"/>
  <c r="G1285" i="7"/>
  <c r="G1286" i="7"/>
  <c r="G1287" i="7"/>
  <c r="G1288" i="7"/>
  <c r="G1289" i="7"/>
  <c r="G1290" i="7"/>
  <c r="G1291" i="7"/>
  <c r="G1292" i="7"/>
  <c r="G1293" i="7"/>
  <c r="G1294" i="7"/>
  <c r="G1295" i="7"/>
  <c r="G1296" i="7"/>
  <c r="G1297" i="7"/>
  <c r="G1298" i="7"/>
  <c r="G1299" i="7"/>
  <c r="G1300" i="7"/>
  <c r="G1301" i="7"/>
  <c r="G1302" i="7"/>
  <c r="G1303" i="7"/>
  <c r="G1304" i="7"/>
  <c r="G1305" i="7"/>
  <c r="G1306" i="7"/>
  <c r="G1307" i="7"/>
  <c r="G1308" i="7"/>
  <c r="G1309" i="7"/>
  <c r="G1310" i="7"/>
  <c r="G1311" i="7"/>
  <c r="G1312" i="7"/>
  <c r="G1313" i="7"/>
  <c r="G1314" i="7"/>
  <c r="G1315" i="7"/>
  <c r="G1316" i="7"/>
  <c r="G1317" i="7"/>
  <c r="G1318" i="7"/>
  <c r="G1319" i="7"/>
  <c r="G1320" i="7"/>
  <c r="G1321" i="7"/>
  <c r="G1322" i="7"/>
  <c r="G1323" i="7"/>
  <c r="G1324" i="7"/>
  <c r="G1325" i="7"/>
  <c r="G1326" i="7"/>
  <c r="G1327" i="7"/>
  <c r="G1328" i="7"/>
  <c r="G1329" i="7"/>
  <c r="G1330" i="7"/>
  <c r="G1331" i="7"/>
  <c r="G1332" i="7"/>
  <c r="G1333" i="7"/>
  <c r="G1334" i="7"/>
  <c r="G1335" i="7"/>
  <c r="G1336" i="7"/>
  <c r="G1337" i="7"/>
  <c r="G1338" i="7"/>
  <c r="G1339" i="7"/>
  <c r="G1340" i="7"/>
  <c r="G1341" i="7"/>
  <c r="G1342" i="7"/>
  <c r="G1343" i="7"/>
  <c r="G1344" i="7"/>
  <c r="G1345" i="7"/>
  <c r="G1346" i="7"/>
  <c r="G1347" i="7"/>
  <c r="G1348" i="7"/>
  <c r="G1349" i="7"/>
  <c r="G1350" i="7"/>
  <c r="G1351" i="7"/>
  <c r="G1352" i="7"/>
  <c r="G1353" i="7"/>
  <c r="G1354" i="7"/>
  <c r="G1355" i="7"/>
  <c r="G1356" i="7"/>
  <c r="G1357" i="7"/>
  <c r="G1358" i="7"/>
  <c r="G1359" i="7"/>
  <c r="G1360" i="7"/>
  <c r="G1361" i="7"/>
  <c r="G1362" i="7"/>
  <c r="G1363" i="7"/>
  <c r="G1364" i="7"/>
  <c r="G1365" i="7"/>
  <c r="G1366" i="7"/>
  <c r="G1367" i="7"/>
  <c r="G1368" i="7"/>
  <c r="G1369" i="7"/>
  <c r="G1370" i="7"/>
  <c r="G1371" i="7"/>
  <c r="G1372" i="7"/>
  <c r="G1373" i="7"/>
  <c r="G1374" i="7"/>
  <c r="G1375" i="7"/>
  <c r="G1376" i="7"/>
  <c r="G1377" i="7"/>
  <c r="G1378" i="7"/>
  <c r="G1379" i="7"/>
  <c r="G1380" i="7"/>
  <c r="G1381" i="7"/>
  <c r="G1382" i="7"/>
  <c r="G1383" i="7"/>
  <c r="G1384" i="7"/>
  <c r="G1385" i="7"/>
  <c r="G1386" i="7"/>
  <c r="G1387" i="7"/>
  <c r="G1388" i="7"/>
  <c r="G1389" i="7"/>
  <c r="G1390" i="7"/>
  <c r="G1391" i="7"/>
  <c r="G1392" i="7"/>
  <c r="G1393" i="7"/>
  <c r="G1394" i="7"/>
  <c r="G1395" i="7"/>
  <c r="G1396" i="7"/>
  <c r="G1397" i="7"/>
  <c r="G1398" i="7"/>
  <c r="G1399" i="7"/>
  <c r="G1400" i="7"/>
  <c r="G1401" i="7"/>
  <c r="G1402" i="7"/>
  <c r="G1403" i="7"/>
  <c r="G1404" i="7"/>
  <c r="G1405" i="7"/>
  <c r="G1406" i="7"/>
  <c r="G1407" i="7"/>
  <c r="G1408" i="7"/>
  <c r="G1409" i="7"/>
  <c r="G1410" i="7"/>
  <c r="G1411" i="7"/>
  <c r="G1412" i="7"/>
  <c r="G1413" i="7"/>
  <c r="G1414" i="7"/>
  <c r="G1415" i="7"/>
  <c r="G1416" i="7"/>
  <c r="G1417" i="7"/>
  <c r="G1418" i="7"/>
  <c r="G1419" i="7"/>
  <c r="G1420" i="7"/>
  <c r="G1421" i="7"/>
  <c r="G1422" i="7"/>
  <c r="G1423" i="7"/>
  <c r="G1424" i="7"/>
  <c r="G1425" i="7"/>
  <c r="G1426" i="7"/>
  <c r="G1427" i="7"/>
  <c r="G1428" i="7"/>
  <c r="G1429" i="7"/>
  <c r="G1430" i="7"/>
  <c r="G1431" i="7"/>
  <c r="G1432" i="7"/>
  <c r="G1433" i="7"/>
  <c r="G1434" i="7"/>
  <c r="G1435" i="7"/>
  <c r="G1436" i="7"/>
  <c r="G1437" i="7"/>
  <c r="G1438" i="7"/>
  <c r="G1439" i="7"/>
  <c r="G1440" i="7"/>
  <c r="G1441" i="7"/>
  <c r="G1442" i="7"/>
  <c r="G1443" i="7"/>
  <c r="G1444" i="7"/>
  <c r="G1445" i="7"/>
  <c r="G1446" i="7"/>
  <c r="G1447" i="7"/>
  <c r="G1448" i="7"/>
  <c r="G1449" i="7"/>
  <c r="G1450" i="7"/>
  <c r="G1451" i="7"/>
  <c r="G1452" i="7"/>
  <c r="G1453" i="7"/>
  <c r="G1454" i="7"/>
  <c r="G1455" i="7"/>
  <c r="G1456" i="7"/>
  <c r="G1457" i="7"/>
  <c r="G1458" i="7"/>
  <c r="G1459" i="7"/>
  <c r="G1460" i="7"/>
  <c r="G1461" i="7"/>
  <c r="G1462" i="7"/>
  <c r="G1463" i="7"/>
  <c r="G1464" i="7"/>
  <c r="G1465" i="7"/>
  <c r="G1466" i="7"/>
  <c r="G1467" i="7"/>
  <c r="G1468" i="7"/>
  <c r="G1469" i="7"/>
  <c r="G1470" i="7"/>
  <c r="G1471" i="7"/>
  <c r="G1472" i="7"/>
  <c r="G1473" i="7"/>
  <c r="G1474" i="7"/>
  <c r="G1475" i="7"/>
  <c r="G1476" i="7"/>
  <c r="G1477" i="7"/>
  <c r="G1478" i="7"/>
  <c r="G1479" i="7"/>
  <c r="G1480" i="7"/>
  <c r="G1481" i="7"/>
  <c r="G1482" i="7"/>
  <c r="G1483" i="7"/>
  <c r="G1484" i="7"/>
  <c r="G1485" i="7"/>
  <c r="G1486" i="7"/>
  <c r="G1487" i="7"/>
  <c r="G1488" i="7"/>
  <c r="G1489" i="7"/>
  <c r="G1490" i="7"/>
  <c r="G1491" i="7"/>
  <c r="G1492" i="7"/>
  <c r="G1493" i="7"/>
  <c r="G1494" i="7"/>
  <c r="G1495" i="7"/>
  <c r="G1496" i="7"/>
  <c r="G1497" i="7"/>
  <c r="G1498" i="7"/>
  <c r="G1499" i="7"/>
  <c r="G1500" i="7"/>
  <c r="G1501" i="7"/>
  <c r="G1502" i="7"/>
  <c r="G1503" i="7"/>
  <c r="G1504" i="7"/>
  <c r="G1505" i="7"/>
  <c r="G1506" i="7"/>
  <c r="G1507" i="7"/>
  <c r="G1508" i="7"/>
  <c r="G1509" i="7"/>
  <c r="G1510" i="7"/>
  <c r="G1511" i="7"/>
  <c r="G1512" i="7"/>
  <c r="G1513" i="7"/>
  <c r="G1514" i="7"/>
  <c r="G1515" i="7"/>
  <c r="G1516" i="7"/>
  <c r="G1517" i="7"/>
  <c r="G1518" i="7"/>
  <c r="G1519" i="7"/>
  <c r="G1520" i="7"/>
  <c r="G1521" i="7"/>
  <c r="G1522" i="7"/>
  <c r="G1523" i="7"/>
  <c r="G1524" i="7"/>
  <c r="G1525" i="7"/>
  <c r="G1526" i="7"/>
  <c r="G1527" i="7"/>
  <c r="G1528" i="7"/>
  <c r="G1529" i="7"/>
  <c r="G1530" i="7"/>
  <c r="G1531" i="7"/>
  <c r="G1532" i="7"/>
  <c r="G1533" i="7"/>
  <c r="G1534" i="7"/>
  <c r="G1535" i="7"/>
  <c r="G1536" i="7"/>
  <c r="G1537" i="7"/>
  <c r="G1538" i="7"/>
  <c r="G1539" i="7"/>
  <c r="G1540" i="7"/>
  <c r="G1541" i="7"/>
  <c r="G1542" i="7"/>
  <c r="G1543" i="7"/>
  <c r="G1544" i="7"/>
  <c r="G1545" i="7"/>
  <c r="G1546" i="7"/>
  <c r="G1547" i="7"/>
  <c r="G1548" i="7"/>
  <c r="G1549" i="7"/>
  <c r="G1550" i="7"/>
  <c r="G1551" i="7"/>
  <c r="G1552" i="7"/>
  <c r="G1553" i="7"/>
  <c r="G1554" i="7"/>
  <c r="G1555" i="7"/>
  <c r="G1556" i="7"/>
  <c r="G1557" i="7"/>
  <c r="G1558" i="7"/>
  <c r="G1559" i="7"/>
  <c r="G1560" i="7"/>
  <c r="G1561" i="7"/>
  <c r="G1562" i="7"/>
  <c r="G1563" i="7"/>
  <c r="G1564" i="7"/>
  <c r="G1565" i="7"/>
  <c r="G1566" i="7"/>
  <c r="G1567" i="7"/>
  <c r="G1568" i="7"/>
  <c r="G1569" i="7"/>
  <c r="G1570" i="7"/>
  <c r="G1571" i="7"/>
  <c r="G1572" i="7"/>
  <c r="G1573" i="7"/>
  <c r="G1574" i="7"/>
  <c r="G1575" i="7"/>
  <c r="G1576" i="7"/>
  <c r="G1577" i="7"/>
  <c r="G1578" i="7"/>
  <c r="G1579" i="7"/>
  <c r="G1580" i="7"/>
  <c r="G1581" i="7"/>
  <c r="G1582" i="7"/>
  <c r="G1583" i="7"/>
  <c r="G1584" i="7"/>
  <c r="G1585" i="7"/>
  <c r="G1586" i="7"/>
  <c r="G1587" i="7"/>
  <c r="G1588" i="7"/>
  <c r="G1589" i="7"/>
  <c r="G1590" i="7"/>
  <c r="G1591" i="7"/>
  <c r="G1592" i="7"/>
  <c r="G1593" i="7"/>
  <c r="G1594" i="7"/>
  <c r="G1595" i="7"/>
  <c r="G1596" i="7"/>
  <c r="G1597" i="7"/>
  <c r="G1598" i="7"/>
  <c r="G1599" i="7"/>
  <c r="G1600" i="7"/>
  <c r="G1601" i="7"/>
  <c r="G1602" i="7"/>
  <c r="G1603" i="7"/>
  <c r="G1604" i="7"/>
  <c r="G1605" i="7"/>
  <c r="G1606" i="7"/>
  <c r="G1607" i="7"/>
  <c r="G1608" i="7"/>
  <c r="G1609" i="7"/>
  <c r="G1610" i="7"/>
  <c r="G1611" i="7"/>
  <c r="G1612" i="7"/>
  <c r="G1613" i="7"/>
  <c r="G1614" i="7"/>
  <c r="G1615" i="7"/>
  <c r="G1616" i="7"/>
  <c r="G1617" i="7"/>
  <c r="G1618" i="7"/>
  <c r="G1619" i="7"/>
  <c r="G1620" i="7"/>
  <c r="G1621" i="7"/>
  <c r="G1622" i="7"/>
  <c r="G1623" i="7"/>
  <c r="G1624" i="7"/>
  <c r="G1625" i="7"/>
  <c r="G1626" i="7"/>
  <c r="G1627" i="7"/>
  <c r="G1628" i="7"/>
  <c r="G1629" i="7"/>
  <c r="G1630" i="7"/>
  <c r="G1631" i="7"/>
  <c r="G1632" i="7"/>
  <c r="G1633" i="7"/>
  <c r="G1634" i="7"/>
  <c r="G1635" i="7"/>
  <c r="G1636" i="7"/>
  <c r="G1637" i="7"/>
  <c r="G1638" i="7"/>
  <c r="G1639" i="7"/>
  <c r="G3" i="7"/>
  <c r="H341" i="7"/>
  <c r="H342" i="7"/>
  <c r="H343" i="7"/>
  <c r="H344" i="7"/>
  <c r="H345" i="7"/>
  <c r="H346" i="7"/>
  <c r="H347" i="7"/>
  <c r="H348" i="7"/>
  <c r="H349" i="7"/>
  <c r="H350" i="7"/>
  <c r="H351" i="7"/>
  <c r="H352" i="7"/>
  <c r="H353" i="7"/>
  <c r="H354" i="7"/>
  <c r="H355" i="7"/>
  <c r="H356" i="7"/>
  <c r="H357" i="7"/>
  <c r="H358" i="7"/>
  <c r="H359" i="7"/>
  <c r="H360" i="7"/>
  <c r="H361" i="7"/>
  <c r="H362" i="7"/>
  <c r="H363" i="7"/>
  <c r="H364" i="7"/>
  <c r="H365" i="7"/>
  <c r="H366" i="7"/>
  <c r="H367" i="7"/>
  <c r="H368" i="7"/>
  <c r="H369" i="7"/>
  <c r="H370" i="7"/>
  <c r="H371" i="7"/>
  <c r="H372" i="7"/>
  <c r="H373" i="7"/>
  <c r="H374" i="7"/>
  <c r="H375" i="7"/>
  <c r="H376" i="7"/>
  <c r="H377" i="7"/>
  <c r="H378" i="7"/>
  <c r="H379" i="7"/>
  <c r="H380" i="7"/>
  <c r="H381" i="7"/>
  <c r="H382" i="7"/>
  <c r="H383" i="7"/>
  <c r="H384" i="7"/>
  <c r="H385" i="7"/>
  <c r="H386" i="7"/>
  <c r="H387" i="7"/>
  <c r="H388" i="7"/>
  <c r="H389" i="7"/>
  <c r="H390" i="7"/>
  <c r="H391" i="7"/>
  <c r="H392" i="7"/>
  <c r="H393" i="7"/>
  <c r="H394" i="7"/>
  <c r="H395" i="7"/>
  <c r="H396" i="7"/>
  <c r="H397" i="7"/>
  <c r="H398" i="7"/>
  <c r="H399" i="7"/>
  <c r="H400" i="7"/>
  <c r="H401" i="7"/>
  <c r="H402" i="7"/>
  <c r="H403" i="7"/>
  <c r="H404" i="7"/>
  <c r="H405" i="7"/>
  <c r="H406" i="7"/>
  <c r="H407" i="7"/>
  <c r="H408" i="7"/>
  <c r="H409" i="7"/>
  <c r="H410" i="7"/>
  <c r="H411" i="7"/>
  <c r="H412" i="7"/>
  <c r="H413" i="7"/>
  <c r="H414" i="7"/>
  <c r="H415" i="7"/>
  <c r="H416" i="7"/>
  <c r="H417" i="7"/>
  <c r="H418" i="7"/>
  <c r="H419" i="7"/>
  <c r="H420" i="7"/>
  <c r="H421" i="7"/>
  <c r="H422" i="7"/>
  <c r="H423" i="7"/>
  <c r="H424" i="7"/>
  <c r="H425" i="7"/>
  <c r="H426" i="7"/>
  <c r="H427" i="7"/>
  <c r="H428" i="7"/>
  <c r="H429" i="7"/>
  <c r="H430" i="7"/>
  <c r="H431" i="7"/>
  <c r="H432" i="7"/>
  <c r="H433" i="7"/>
  <c r="H434" i="7"/>
  <c r="H435" i="7"/>
  <c r="H436" i="7"/>
  <c r="H437" i="7"/>
  <c r="H438" i="7"/>
  <c r="H439" i="7"/>
  <c r="H440" i="7"/>
  <c r="H441" i="7"/>
  <c r="H442" i="7"/>
  <c r="H443" i="7"/>
  <c r="H444" i="7"/>
  <c r="H445" i="7"/>
  <c r="H446" i="7"/>
  <c r="H447" i="7"/>
  <c r="H448" i="7"/>
  <c r="H449" i="7"/>
  <c r="H450" i="7"/>
  <c r="H451" i="7"/>
  <c r="H452" i="7"/>
  <c r="H453" i="7"/>
  <c r="H454" i="7"/>
  <c r="H455" i="7"/>
  <c r="H456" i="7"/>
  <c r="H457" i="7"/>
  <c r="H458" i="7"/>
  <c r="H459" i="7"/>
  <c r="H460" i="7"/>
  <c r="H461" i="7"/>
  <c r="H462" i="7"/>
  <c r="H463" i="7"/>
  <c r="H464" i="7"/>
  <c r="H465" i="7"/>
  <c r="H466" i="7"/>
  <c r="H467" i="7"/>
  <c r="H468" i="7"/>
  <c r="H469" i="7"/>
  <c r="H470" i="7"/>
  <c r="H471" i="7"/>
  <c r="H472" i="7"/>
  <c r="H473" i="7"/>
  <c r="H474" i="7"/>
  <c r="H475" i="7"/>
  <c r="H476" i="7"/>
  <c r="H477" i="7"/>
  <c r="H478" i="7"/>
  <c r="H479" i="7"/>
  <c r="H480" i="7"/>
  <c r="H481" i="7"/>
  <c r="H482" i="7"/>
  <c r="H483" i="7"/>
  <c r="H484" i="7"/>
  <c r="H485" i="7"/>
  <c r="H486" i="7"/>
  <c r="H487" i="7"/>
  <c r="H488" i="7"/>
  <c r="H489" i="7"/>
  <c r="H490" i="7"/>
  <c r="H491" i="7"/>
  <c r="H492" i="7"/>
  <c r="H493" i="7"/>
  <c r="H494" i="7"/>
  <c r="H495" i="7"/>
  <c r="H496" i="7"/>
  <c r="H497" i="7"/>
  <c r="H498" i="7"/>
  <c r="H499" i="7"/>
  <c r="H500" i="7"/>
  <c r="H501" i="7"/>
  <c r="H502" i="7"/>
  <c r="H503" i="7"/>
  <c r="H504" i="7"/>
  <c r="H505" i="7"/>
  <c r="H506" i="7"/>
  <c r="H507" i="7"/>
  <c r="H508" i="7"/>
  <c r="H509" i="7"/>
  <c r="H510" i="7"/>
  <c r="H511" i="7"/>
  <c r="H512" i="7"/>
  <c r="H513" i="7"/>
  <c r="H514" i="7"/>
  <c r="H515" i="7"/>
  <c r="H516" i="7"/>
  <c r="H517" i="7"/>
  <c r="H518" i="7"/>
  <c r="H519" i="7"/>
  <c r="H520" i="7"/>
  <c r="H521" i="7"/>
  <c r="H522" i="7"/>
  <c r="H523" i="7"/>
  <c r="H524" i="7"/>
  <c r="H525" i="7"/>
  <c r="H526" i="7"/>
  <c r="H527" i="7"/>
  <c r="H528" i="7"/>
  <c r="H529" i="7"/>
  <c r="H530" i="7"/>
  <c r="H531" i="7"/>
  <c r="H532" i="7"/>
  <c r="H533" i="7"/>
  <c r="H534" i="7"/>
  <c r="H535" i="7"/>
  <c r="H536" i="7"/>
  <c r="H537" i="7"/>
  <c r="H538" i="7"/>
  <c r="H539" i="7"/>
  <c r="H540" i="7"/>
  <c r="H541" i="7"/>
  <c r="H542" i="7"/>
  <c r="H543" i="7"/>
  <c r="H544" i="7"/>
  <c r="H545" i="7"/>
  <c r="H546" i="7"/>
  <c r="H547" i="7"/>
  <c r="H548" i="7"/>
  <c r="H549" i="7"/>
  <c r="H550" i="7"/>
  <c r="H551" i="7"/>
  <c r="H552" i="7"/>
  <c r="H553" i="7"/>
  <c r="H554" i="7"/>
  <c r="H555" i="7"/>
  <c r="H556" i="7"/>
  <c r="H557" i="7"/>
  <c r="H558" i="7"/>
  <c r="H559" i="7"/>
  <c r="H560" i="7"/>
  <c r="H561" i="7"/>
  <c r="H562" i="7"/>
  <c r="H563" i="7"/>
  <c r="H564" i="7"/>
  <c r="H565" i="7"/>
  <c r="H566" i="7"/>
  <c r="H567" i="7"/>
  <c r="H568" i="7"/>
  <c r="H569" i="7"/>
  <c r="H570" i="7"/>
  <c r="H571" i="7"/>
  <c r="H572" i="7"/>
  <c r="H573" i="7"/>
  <c r="H574" i="7"/>
  <c r="H575" i="7"/>
  <c r="H576" i="7"/>
  <c r="H577" i="7"/>
  <c r="H578" i="7"/>
  <c r="H579" i="7"/>
  <c r="H580" i="7"/>
  <c r="H581" i="7"/>
  <c r="H582" i="7"/>
  <c r="H583" i="7"/>
  <c r="H584" i="7"/>
  <c r="H585" i="7"/>
  <c r="H586" i="7"/>
  <c r="H587" i="7"/>
  <c r="H588" i="7"/>
  <c r="H589" i="7"/>
  <c r="H590" i="7"/>
  <c r="H591" i="7"/>
  <c r="H592" i="7"/>
  <c r="H593" i="7"/>
  <c r="H594" i="7"/>
  <c r="H595" i="7"/>
  <c r="H596" i="7"/>
  <c r="H597" i="7"/>
  <c r="H598" i="7"/>
  <c r="H599" i="7"/>
  <c r="H600" i="7"/>
  <c r="H601" i="7"/>
  <c r="H602" i="7"/>
  <c r="H603" i="7"/>
  <c r="H604" i="7"/>
  <c r="H605" i="7"/>
  <c r="H606" i="7"/>
  <c r="H607" i="7"/>
  <c r="H608" i="7"/>
  <c r="H609" i="7"/>
  <c r="H610" i="7"/>
  <c r="H611" i="7"/>
  <c r="H612" i="7"/>
  <c r="H613" i="7"/>
  <c r="H614" i="7"/>
  <c r="H615" i="7"/>
  <c r="H616" i="7"/>
  <c r="H617" i="7"/>
  <c r="H618" i="7"/>
  <c r="H619" i="7"/>
  <c r="H620" i="7"/>
  <c r="H621" i="7"/>
  <c r="H622" i="7"/>
  <c r="H623" i="7"/>
  <c r="H624" i="7"/>
  <c r="H625" i="7"/>
  <c r="H626" i="7"/>
  <c r="H627" i="7"/>
  <c r="H628" i="7"/>
  <c r="H629" i="7"/>
  <c r="H630" i="7"/>
  <c r="H631" i="7"/>
  <c r="H632" i="7"/>
  <c r="H633" i="7"/>
  <c r="H634" i="7"/>
  <c r="H635" i="7"/>
  <c r="H636" i="7"/>
  <c r="H637" i="7"/>
  <c r="H638" i="7"/>
  <c r="H639" i="7"/>
  <c r="H640" i="7"/>
  <c r="H641" i="7"/>
  <c r="H642" i="7"/>
  <c r="H643" i="7"/>
  <c r="H644" i="7"/>
  <c r="H645" i="7"/>
  <c r="H646" i="7"/>
  <c r="H647" i="7"/>
  <c r="H648" i="7"/>
  <c r="H649" i="7"/>
  <c r="H650" i="7"/>
  <c r="H651" i="7"/>
  <c r="H652" i="7"/>
  <c r="H653" i="7"/>
  <c r="H654" i="7"/>
  <c r="H655" i="7"/>
  <c r="H656" i="7"/>
  <c r="H657" i="7"/>
  <c r="H658" i="7"/>
  <c r="H659" i="7"/>
  <c r="H660" i="7"/>
  <c r="H661" i="7"/>
  <c r="H662" i="7"/>
  <c r="H663" i="7"/>
  <c r="H664" i="7"/>
  <c r="H665" i="7"/>
  <c r="H666" i="7"/>
  <c r="H667" i="7"/>
  <c r="H668" i="7"/>
  <c r="H669" i="7"/>
  <c r="H670" i="7"/>
  <c r="H671" i="7"/>
  <c r="H672" i="7"/>
  <c r="H673" i="7"/>
  <c r="H674" i="7"/>
  <c r="H675" i="7"/>
  <c r="H676" i="7"/>
  <c r="H677" i="7"/>
  <c r="H678" i="7"/>
  <c r="H679" i="7"/>
  <c r="H680" i="7"/>
  <c r="H681" i="7"/>
  <c r="H682" i="7"/>
  <c r="H683" i="7"/>
  <c r="H684" i="7"/>
  <c r="H685" i="7"/>
  <c r="H686" i="7"/>
  <c r="H687" i="7"/>
  <c r="H688" i="7"/>
  <c r="H689" i="7"/>
  <c r="H690" i="7"/>
  <c r="H691" i="7"/>
  <c r="H692" i="7"/>
  <c r="H693" i="7"/>
  <c r="H694" i="7"/>
  <c r="H695" i="7"/>
  <c r="H696" i="7"/>
  <c r="H697" i="7"/>
  <c r="H698" i="7"/>
  <c r="H699" i="7"/>
  <c r="H700" i="7"/>
  <c r="H701" i="7"/>
  <c r="H702" i="7"/>
  <c r="H703" i="7"/>
  <c r="H704" i="7"/>
  <c r="H705" i="7"/>
  <c r="H706" i="7"/>
  <c r="H707" i="7"/>
  <c r="H708" i="7"/>
  <c r="H709" i="7"/>
  <c r="H710" i="7"/>
  <c r="H711" i="7"/>
  <c r="H712" i="7"/>
  <c r="H713" i="7"/>
  <c r="H714" i="7"/>
  <c r="H715" i="7"/>
  <c r="H716" i="7"/>
  <c r="H717" i="7"/>
  <c r="H718" i="7"/>
  <c r="H719" i="7"/>
  <c r="H720" i="7"/>
  <c r="H721" i="7"/>
  <c r="H722" i="7"/>
  <c r="H723" i="7"/>
  <c r="H724" i="7"/>
  <c r="H725" i="7"/>
  <c r="H726" i="7"/>
  <c r="H727" i="7"/>
  <c r="H728" i="7"/>
  <c r="H729" i="7"/>
  <c r="H730" i="7"/>
  <c r="H731" i="7"/>
  <c r="H732" i="7"/>
  <c r="H733" i="7"/>
  <c r="H734" i="7"/>
  <c r="H735" i="7"/>
  <c r="H736" i="7"/>
  <c r="H737" i="7"/>
  <c r="H738" i="7"/>
  <c r="H739" i="7"/>
  <c r="H740" i="7"/>
  <c r="H741" i="7"/>
  <c r="H742" i="7"/>
  <c r="H743" i="7"/>
  <c r="H744" i="7"/>
  <c r="H745" i="7"/>
  <c r="H746" i="7"/>
  <c r="H747" i="7"/>
  <c r="H748" i="7"/>
  <c r="H749" i="7"/>
  <c r="H750" i="7"/>
  <c r="H751" i="7"/>
  <c r="H752" i="7"/>
  <c r="H753" i="7"/>
  <c r="H754" i="7"/>
  <c r="H755" i="7"/>
  <c r="H756" i="7"/>
  <c r="H757" i="7"/>
  <c r="H758" i="7"/>
  <c r="H759" i="7"/>
  <c r="H760" i="7"/>
  <c r="H761" i="7"/>
  <c r="H762" i="7"/>
  <c r="H763" i="7"/>
  <c r="H764" i="7"/>
  <c r="H765" i="7"/>
  <c r="H766" i="7"/>
  <c r="H767" i="7"/>
  <c r="H768" i="7"/>
  <c r="H769" i="7"/>
  <c r="H770" i="7"/>
  <c r="H771" i="7"/>
  <c r="H772" i="7"/>
  <c r="H773" i="7"/>
  <c r="H774" i="7"/>
  <c r="H775" i="7"/>
  <c r="H776" i="7"/>
  <c r="H777" i="7"/>
  <c r="H778" i="7"/>
  <c r="H779" i="7"/>
  <c r="H780" i="7"/>
  <c r="H781" i="7"/>
  <c r="H782" i="7"/>
  <c r="H783" i="7"/>
  <c r="H784" i="7"/>
  <c r="H785" i="7"/>
  <c r="H786" i="7"/>
  <c r="H787" i="7"/>
  <c r="H788" i="7"/>
  <c r="H789" i="7"/>
  <c r="H790" i="7"/>
  <c r="H791" i="7"/>
  <c r="H792" i="7"/>
  <c r="H793" i="7"/>
  <c r="H794" i="7"/>
  <c r="H795" i="7"/>
  <c r="H796" i="7"/>
  <c r="H797" i="7"/>
  <c r="H798" i="7"/>
  <c r="H799" i="7"/>
  <c r="H800" i="7"/>
  <c r="H801" i="7"/>
  <c r="H802" i="7"/>
  <c r="H803" i="7"/>
  <c r="H804" i="7"/>
  <c r="H805" i="7"/>
  <c r="H806" i="7"/>
  <c r="H807" i="7"/>
  <c r="H808" i="7"/>
  <c r="H809" i="7"/>
  <c r="H810" i="7"/>
  <c r="H811" i="7"/>
  <c r="H812" i="7"/>
  <c r="H813" i="7"/>
  <c r="H814" i="7"/>
  <c r="H815" i="7"/>
  <c r="H816" i="7"/>
  <c r="H817" i="7"/>
  <c r="H818" i="7"/>
  <c r="H819" i="7"/>
  <c r="H820" i="7"/>
  <c r="H821" i="7"/>
  <c r="H822" i="7"/>
  <c r="H823" i="7"/>
  <c r="H824" i="7"/>
  <c r="H825" i="7"/>
  <c r="H826" i="7"/>
  <c r="H827" i="7"/>
  <c r="H828" i="7"/>
  <c r="H829" i="7"/>
  <c r="H830" i="7"/>
  <c r="H831" i="7"/>
  <c r="H832" i="7"/>
  <c r="H833" i="7"/>
  <c r="H834" i="7"/>
  <c r="H835" i="7"/>
  <c r="H836" i="7"/>
  <c r="H837" i="7"/>
  <c r="H838" i="7"/>
  <c r="H839" i="7"/>
  <c r="H840" i="7"/>
  <c r="H841" i="7"/>
  <c r="H842" i="7"/>
  <c r="H843" i="7"/>
  <c r="H844" i="7"/>
  <c r="H845" i="7"/>
  <c r="H846" i="7"/>
  <c r="H847" i="7"/>
  <c r="H848" i="7"/>
  <c r="H849" i="7"/>
  <c r="H850" i="7"/>
  <c r="H851" i="7"/>
  <c r="H852" i="7"/>
  <c r="H853" i="7"/>
  <c r="H854" i="7"/>
  <c r="H855" i="7"/>
  <c r="H856" i="7"/>
  <c r="H857" i="7"/>
  <c r="H858" i="7"/>
  <c r="H859" i="7"/>
  <c r="H860" i="7"/>
  <c r="H861" i="7"/>
  <c r="H862" i="7"/>
  <c r="H863" i="7"/>
  <c r="H864" i="7"/>
  <c r="H865" i="7"/>
  <c r="H866" i="7"/>
  <c r="H867" i="7"/>
  <c r="H868" i="7"/>
  <c r="H869" i="7"/>
  <c r="H870" i="7"/>
  <c r="H871" i="7"/>
  <c r="H872" i="7"/>
  <c r="H873" i="7"/>
  <c r="H874" i="7"/>
  <c r="H875" i="7"/>
  <c r="H876" i="7"/>
  <c r="H877" i="7"/>
  <c r="H878" i="7"/>
  <c r="H879" i="7"/>
  <c r="H880" i="7"/>
  <c r="H881" i="7"/>
  <c r="H882" i="7"/>
  <c r="H883" i="7"/>
  <c r="H884" i="7"/>
  <c r="H885" i="7"/>
  <c r="H886" i="7"/>
  <c r="H887" i="7"/>
  <c r="H888" i="7"/>
  <c r="H889" i="7"/>
  <c r="H890" i="7"/>
  <c r="H891" i="7"/>
  <c r="H892" i="7"/>
  <c r="H893" i="7"/>
  <c r="H894" i="7"/>
  <c r="H895" i="7"/>
  <c r="H896" i="7"/>
  <c r="H897" i="7"/>
  <c r="H898" i="7"/>
  <c r="H899" i="7"/>
  <c r="H900" i="7"/>
  <c r="H901" i="7"/>
  <c r="H902" i="7"/>
  <c r="H903" i="7"/>
  <c r="H904" i="7"/>
  <c r="H905" i="7"/>
  <c r="H906" i="7"/>
  <c r="H907" i="7"/>
  <c r="H908" i="7"/>
  <c r="H909" i="7"/>
  <c r="H910" i="7"/>
  <c r="H911" i="7"/>
  <c r="H912" i="7"/>
  <c r="H913" i="7"/>
  <c r="H914" i="7"/>
  <c r="H915" i="7"/>
  <c r="H916" i="7"/>
  <c r="H917" i="7"/>
  <c r="H918" i="7"/>
  <c r="H919" i="7"/>
  <c r="H920" i="7"/>
  <c r="H921" i="7"/>
  <c r="H922" i="7"/>
  <c r="H923" i="7"/>
  <c r="H924" i="7"/>
  <c r="H925" i="7"/>
  <c r="H926" i="7"/>
  <c r="H927" i="7"/>
  <c r="H928" i="7"/>
  <c r="H929" i="7"/>
  <c r="H930" i="7"/>
  <c r="H931" i="7"/>
  <c r="H932" i="7"/>
  <c r="H933" i="7"/>
  <c r="H934" i="7"/>
  <c r="H935" i="7"/>
  <c r="H936" i="7"/>
  <c r="H937" i="7"/>
  <c r="H938" i="7"/>
  <c r="H939" i="7"/>
  <c r="H940" i="7"/>
  <c r="H941" i="7"/>
  <c r="H942" i="7"/>
  <c r="H943" i="7"/>
  <c r="H944" i="7"/>
  <c r="H945" i="7"/>
  <c r="H946" i="7"/>
  <c r="H947" i="7"/>
  <c r="H948" i="7"/>
  <c r="H949" i="7"/>
  <c r="H950" i="7"/>
  <c r="H951" i="7"/>
  <c r="H952" i="7"/>
  <c r="H953" i="7"/>
  <c r="H954" i="7"/>
  <c r="H955" i="7"/>
  <c r="H956" i="7"/>
  <c r="H957" i="7"/>
  <c r="H958" i="7"/>
  <c r="H959" i="7"/>
  <c r="H960" i="7"/>
  <c r="H961" i="7"/>
  <c r="H962" i="7"/>
  <c r="H963" i="7"/>
  <c r="H964" i="7"/>
  <c r="H965" i="7"/>
  <c r="H966" i="7"/>
  <c r="H967" i="7"/>
  <c r="H968" i="7"/>
  <c r="H969" i="7"/>
  <c r="H970" i="7"/>
  <c r="H971" i="7"/>
  <c r="H972" i="7"/>
  <c r="H973" i="7"/>
  <c r="H974" i="7"/>
  <c r="H975" i="7"/>
  <c r="H976" i="7"/>
  <c r="H977" i="7"/>
  <c r="H978" i="7"/>
  <c r="H979" i="7"/>
  <c r="H980" i="7"/>
  <c r="H981" i="7"/>
  <c r="H982" i="7"/>
  <c r="H983" i="7"/>
  <c r="H984" i="7"/>
  <c r="H985" i="7"/>
  <c r="H986" i="7"/>
  <c r="H987" i="7"/>
  <c r="H988" i="7"/>
  <c r="H989" i="7"/>
  <c r="H990" i="7"/>
  <c r="H991" i="7"/>
  <c r="H992" i="7"/>
  <c r="H993" i="7"/>
  <c r="H994" i="7"/>
  <c r="H995" i="7"/>
  <c r="H996" i="7"/>
  <c r="H997" i="7"/>
  <c r="H998" i="7"/>
  <c r="H999" i="7"/>
  <c r="H1000" i="7"/>
  <c r="H1001" i="7"/>
  <c r="H1002" i="7"/>
  <c r="H1003" i="7"/>
  <c r="H1004" i="7"/>
  <c r="H1005" i="7"/>
  <c r="H1006" i="7"/>
  <c r="H1007" i="7"/>
  <c r="H1008" i="7"/>
  <c r="H1009" i="7"/>
  <c r="H1010" i="7"/>
  <c r="H1011" i="7"/>
  <c r="H1012" i="7"/>
  <c r="H1013" i="7"/>
  <c r="H1014" i="7"/>
  <c r="H1015" i="7"/>
  <c r="H1016" i="7"/>
  <c r="H1017" i="7"/>
  <c r="H1018" i="7"/>
  <c r="H1019" i="7"/>
  <c r="H1020" i="7"/>
  <c r="H1021" i="7"/>
  <c r="H1022" i="7"/>
  <c r="H1023" i="7"/>
  <c r="H1024" i="7"/>
  <c r="H1025" i="7"/>
  <c r="H1026" i="7"/>
  <c r="H1027" i="7"/>
  <c r="H1028" i="7"/>
  <c r="H1029" i="7"/>
  <c r="H1030" i="7"/>
  <c r="H1031" i="7"/>
  <c r="H1032" i="7"/>
  <c r="H1033" i="7"/>
  <c r="H1034" i="7"/>
  <c r="H1035" i="7"/>
  <c r="H1036" i="7"/>
  <c r="H1037" i="7"/>
  <c r="H1038" i="7"/>
  <c r="H1039" i="7"/>
  <c r="H1040" i="7"/>
  <c r="H1041" i="7"/>
  <c r="H1042" i="7"/>
  <c r="H1043" i="7"/>
  <c r="H1044" i="7"/>
  <c r="H1045" i="7"/>
  <c r="H1046" i="7"/>
  <c r="H1047" i="7"/>
  <c r="H1048" i="7"/>
  <c r="H1049" i="7"/>
  <c r="H1050" i="7"/>
  <c r="H1051" i="7"/>
  <c r="H1052" i="7"/>
  <c r="H1053" i="7"/>
  <c r="H1054" i="7"/>
  <c r="H1055" i="7"/>
  <c r="H1056" i="7"/>
  <c r="H1057" i="7"/>
  <c r="H1058" i="7"/>
  <c r="H1059" i="7"/>
  <c r="H1060" i="7"/>
  <c r="H1061" i="7"/>
  <c r="H1062" i="7"/>
  <c r="H1063" i="7"/>
  <c r="H1064" i="7"/>
  <c r="H1065" i="7"/>
  <c r="H1066" i="7"/>
  <c r="H1067" i="7"/>
  <c r="H1068" i="7"/>
  <c r="H1069" i="7"/>
  <c r="H1070" i="7"/>
  <c r="H1071" i="7"/>
  <c r="H1072" i="7"/>
  <c r="H1073" i="7"/>
  <c r="H1074" i="7"/>
  <c r="H1075" i="7"/>
  <c r="H1076" i="7"/>
  <c r="H1077" i="7"/>
  <c r="H1078" i="7"/>
  <c r="H1079" i="7"/>
  <c r="H1080" i="7"/>
  <c r="H1081" i="7"/>
  <c r="H1082" i="7"/>
  <c r="H1083" i="7"/>
  <c r="H1084" i="7"/>
  <c r="H1085" i="7"/>
  <c r="H1086" i="7"/>
  <c r="H1087" i="7"/>
  <c r="H1088" i="7"/>
  <c r="H1089" i="7"/>
  <c r="H1090" i="7"/>
  <c r="H1091" i="7"/>
  <c r="H1092" i="7"/>
  <c r="H1093" i="7"/>
  <c r="H1094" i="7"/>
  <c r="H1095" i="7"/>
  <c r="H1096" i="7"/>
  <c r="H1097" i="7"/>
  <c r="H1098" i="7"/>
  <c r="H1099" i="7"/>
  <c r="H1100" i="7"/>
  <c r="H1101" i="7"/>
  <c r="H1102" i="7"/>
  <c r="H1103" i="7"/>
  <c r="H1104" i="7"/>
  <c r="H1105" i="7"/>
  <c r="H1106" i="7"/>
  <c r="H1107" i="7"/>
  <c r="H1108" i="7"/>
  <c r="H1109" i="7"/>
  <c r="H1110" i="7"/>
  <c r="H1111" i="7"/>
  <c r="H1112" i="7"/>
  <c r="H1113" i="7"/>
  <c r="H1114" i="7"/>
  <c r="H1115" i="7"/>
  <c r="H1116" i="7"/>
  <c r="H1117" i="7"/>
  <c r="H1118" i="7"/>
  <c r="H1119" i="7"/>
  <c r="H1120" i="7"/>
  <c r="H1121" i="7"/>
  <c r="H1122" i="7"/>
  <c r="H1123" i="7"/>
  <c r="H1124" i="7"/>
  <c r="H1125" i="7"/>
  <c r="H1126" i="7"/>
  <c r="H1127" i="7"/>
  <c r="H1128" i="7"/>
  <c r="H1129" i="7"/>
  <c r="H1130" i="7"/>
  <c r="H1131" i="7"/>
  <c r="H1132" i="7"/>
  <c r="H1133" i="7"/>
  <c r="H1134" i="7"/>
  <c r="H1135" i="7"/>
  <c r="H1136" i="7"/>
  <c r="H1137" i="7"/>
  <c r="H1138" i="7"/>
  <c r="H1139" i="7"/>
  <c r="H1140" i="7"/>
  <c r="H1141" i="7"/>
  <c r="H1142" i="7"/>
  <c r="H1143" i="7"/>
  <c r="H1144" i="7"/>
  <c r="H1145" i="7"/>
  <c r="H1146" i="7"/>
  <c r="H1147" i="7"/>
  <c r="H1148" i="7"/>
  <c r="H1149" i="7"/>
  <c r="H1150" i="7"/>
  <c r="H1151" i="7"/>
  <c r="H1152" i="7"/>
  <c r="H1153" i="7"/>
  <c r="H1154" i="7"/>
  <c r="H1155" i="7"/>
  <c r="H1156" i="7"/>
  <c r="H1157" i="7"/>
  <c r="H1158" i="7"/>
  <c r="H1159" i="7"/>
  <c r="H1160" i="7"/>
  <c r="H1161" i="7"/>
  <c r="H1162" i="7"/>
  <c r="H1163" i="7"/>
  <c r="H1164" i="7"/>
  <c r="H1165" i="7"/>
  <c r="H1166" i="7"/>
  <c r="H1167" i="7"/>
  <c r="H1168" i="7"/>
  <c r="H1169" i="7"/>
  <c r="H1170" i="7"/>
  <c r="H1171" i="7"/>
  <c r="H1172" i="7"/>
  <c r="H1173" i="7"/>
  <c r="H1174" i="7"/>
  <c r="H1175" i="7"/>
  <c r="H1176" i="7"/>
  <c r="H1177" i="7"/>
  <c r="H1178" i="7"/>
  <c r="H1179" i="7"/>
  <c r="H1180" i="7"/>
  <c r="H1181" i="7"/>
  <c r="H1182" i="7"/>
  <c r="H1183" i="7"/>
  <c r="H1184" i="7"/>
  <c r="H1185" i="7"/>
  <c r="H1186" i="7"/>
  <c r="H1187" i="7"/>
  <c r="H1188" i="7"/>
  <c r="H1189" i="7"/>
  <c r="H1190" i="7"/>
  <c r="H1191" i="7"/>
  <c r="H1192" i="7"/>
  <c r="H1193" i="7"/>
  <c r="H1194" i="7"/>
  <c r="H1195" i="7"/>
  <c r="H1196" i="7"/>
  <c r="H1197" i="7"/>
  <c r="H1198" i="7"/>
  <c r="H1199" i="7"/>
  <c r="H1200" i="7"/>
  <c r="H1201" i="7"/>
  <c r="H1202" i="7"/>
  <c r="H1203" i="7"/>
  <c r="H1204" i="7"/>
  <c r="H1205" i="7"/>
  <c r="H1206" i="7"/>
  <c r="H1207" i="7"/>
  <c r="H1208" i="7"/>
  <c r="H1209" i="7"/>
  <c r="H1210" i="7"/>
  <c r="H1211" i="7"/>
  <c r="H1212" i="7"/>
  <c r="H1213" i="7"/>
  <c r="H1214" i="7"/>
  <c r="H1215" i="7"/>
  <c r="H1216" i="7"/>
  <c r="H1217" i="7"/>
  <c r="H1218" i="7"/>
  <c r="H1219" i="7"/>
  <c r="H1220" i="7"/>
  <c r="H1221" i="7"/>
  <c r="H1222" i="7"/>
  <c r="H1223" i="7"/>
  <c r="H1224" i="7"/>
  <c r="H1225" i="7"/>
  <c r="H1226" i="7"/>
  <c r="H1227" i="7"/>
  <c r="H1228" i="7"/>
  <c r="H1229" i="7"/>
  <c r="H1230" i="7"/>
  <c r="H1231" i="7"/>
  <c r="H1232" i="7"/>
  <c r="H1233" i="7"/>
  <c r="H1234" i="7"/>
  <c r="H1235" i="7"/>
  <c r="H1236" i="7"/>
  <c r="H1237" i="7"/>
  <c r="H1238" i="7"/>
  <c r="H1239" i="7"/>
  <c r="H1240" i="7"/>
  <c r="H1241" i="7"/>
  <c r="H1242" i="7"/>
  <c r="H1243" i="7"/>
  <c r="H1244" i="7"/>
  <c r="H1245" i="7"/>
  <c r="H1246" i="7"/>
  <c r="H1247" i="7"/>
  <c r="H1248" i="7"/>
  <c r="H1249" i="7"/>
  <c r="H1250" i="7"/>
  <c r="H1251" i="7"/>
  <c r="H1252" i="7"/>
  <c r="H1253" i="7"/>
  <c r="H1254" i="7"/>
  <c r="H1255" i="7"/>
  <c r="H1256" i="7"/>
  <c r="H1257" i="7"/>
  <c r="H1258" i="7"/>
  <c r="H1259" i="7"/>
  <c r="H1260" i="7"/>
  <c r="H1261" i="7"/>
  <c r="H1262" i="7"/>
  <c r="H1263" i="7"/>
  <c r="H1264" i="7"/>
  <c r="H1265" i="7"/>
  <c r="H1266" i="7"/>
  <c r="H1267" i="7"/>
  <c r="H1268" i="7"/>
  <c r="H1269" i="7"/>
  <c r="H1270" i="7"/>
  <c r="H1271" i="7"/>
  <c r="H1272" i="7"/>
  <c r="H1273" i="7"/>
  <c r="H1274" i="7"/>
  <c r="H1275" i="7"/>
  <c r="H1276" i="7"/>
  <c r="H1277" i="7"/>
  <c r="H1278" i="7"/>
  <c r="H1279" i="7"/>
  <c r="H1280" i="7"/>
  <c r="H1281" i="7"/>
  <c r="H1282" i="7"/>
  <c r="H1283" i="7"/>
  <c r="H1284" i="7"/>
  <c r="H1285" i="7"/>
  <c r="H1286" i="7"/>
  <c r="H1287" i="7"/>
  <c r="H1288" i="7"/>
  <c r="H1289" i="7"/>
  <c r="H1290" i="7"/>
  <c r="H1291" i="7"/>
  <c r="H1292" i="7"/>
  <c r="H1293" i="7"/>
  <c r="H1294" i="7"/>
  <c r="H1295" i="7"/>
  <c r="H1296" i="7"/>
  <c r="H1297" i="7"/>
  <c r="H1298" i="7"/>
  <c r="H1299" i="7"/>
  <c r="H1300" i="7"/>
  <c r="H1301" i="7"/>
  <c r="H1302" i="7"/>
  <c r="H1303" i="7"/>
  <c r="H1304" i="7"/>
  <c r="H1305" i="7"/>
  <c r="H1306" i="7"/>
  <c r="H1307" i="7"/>
  <c r="H1308" i="7"/>
  <c r="H1309" i="7"/>
  <c r="H1310" i="7"/>
  <c r="H1311" i="7"/>
  <c r="H1312" i="7"/>
  <c r="H1313" i="7"/>
  <c r="H1314" i="7"/>
  <c r="H1315" i="7"/>
  <c r="H1316" i="7"/>
  <c r="H1317" i="7"/>
  <c r="H1318" i="7"/>
  <c r="H1319" i="7"/>
  <c r="H1320" i="7"/>
  <c r="H1321" i="7"/>
  <c r="H1322" i="7"/>
  <c r="H1323" i="7"/>
  <c r="H1324" i="7"/>
  <c r="H1325" i="7"/>
  <c r="H1326" i="7"/>
  <c r="H1327" i="7"/>
  <c r="H1328" i="7"/>
  <c r="H1329" i="7"/>
  <c r="H1330" i="7"/>
  <c r="H1331" i="7"/>
  <c r="H1332" i="7"/>
  <c r="H1333" i="7"/>
  <c r="H1334" i="7"/>
  <c r="H1335" i="7"/>
  <c r="H1336" i="7"/>
  <c r="H1337" i="7"/>
  <c r="H1338" i="7"/>
  <c r="H1339" i="7"/>
  <c r="H1340" i="7"/>
  <c r="H1341" i="7"/>
  <c r="H1342" i="7"/>
  <c r="H1343" i="7"/>
  <c r="H1344" i="7"/>
  <c r="H1345" i="7"/>
  <c r="H1346" i="7"/>
  <c r="H1347" i="7"/>
  <c r="H1348" i="7"/>
  <c r="H1349" i="7"/>
  <c r="H1350" i="7"/>
  <c r="H1351" i="7"/>
  <c r="H1352" i="7"/>
  <c r="H1353" i="7"/>
  <c r="H1354" i="7"/>
  <c r="H1355" i="7"/>
  <c r="H1356" i="7"/>
  <c r="H1357" i="7"/>
  <c r="H1358" i="7"/>
  <c r="H1359" i="7"/>
  <c r="H1360" i="7"/>
  <c r="H1361" i="7"/>
  <c r="H1362" i="7"/>
  <c r="H1363" i="7"/>
  <c r="H1364" i="7"/>
  <c r="H1365" i="7"/>
  <c r="H1366" i="7"/>
  <c r="H1367" i="7"/>
  <c r="H1368" i="7"/>
  <c r="H1369" i="7"/>
  <c r="H1370" i="7"/>
  <c r="H1371" i="7"/>
  <c r="H1372" i="7"/>
  <c r="H1373" i="7"/>
  <c r="H1374" i="7"/>
  <c r="H1375" i="7"/>
  <c r="H1376" i="7"/>
  <c r="H1377" i="7"/>
  <c r="H1378" i="7"/>
  <c r="H1379" i="7"/>
  <c r="H1380" i="7"/>
  <c r="H1381" i="7"/>
  <c r="H1382" i="7"/>
  <c r="H1383" i="7"/>
  <c r="H1384" i="7"/>
  <c r="H1385" i="7"/>
  <c r="H1386" i="7"/>
  <c r="H1387" i="7"/>
  <c r="H1388" i="7"/>
  <c r="H1389" i="7"/>
  <c r="H1390" i="7"/>
  <c r="H1391" i="7"/>
  <c r="H1392" i="7"/>
  <c r="H1393" i="7"/>
  <c r="H1394" i="7"/>
  <c r="H1395" i="7"/>
  <c r="H1396" i="7"/>
  <c r="H1397" i="7"/>
  <c r="H1398" i="7"/>
  <c r="H1399" i="7"/>
  <c r="H1400" i="7"/>
  <c r="H1401" i="7"/>
  <c r="H1402" i="7"/>
  <c r="H1403" i="7"/>
  <c r="H1404" i="7"/>
  <c r="H1405" i="7"/>
  <c r="H1406" i="7"/>
  <c r="H1407" i="7"/>
  <c r="H1408" i="7"/>
  <c r="H1409" i="7"/>
  <c r="H1410" i="7"/>
  <c r="H1411" i="7"/>
  <c r="H1412" i="7"/>
  <c r="H1413" i="7"/>
  <c r="H1414" i="7"/>
  <c r="H1415" i="7"/>
  <c r="H1416" i="7"/>
  <c r="H1417" i="7"/>
  <c r="H1418" i="7"/>
  <c r="H1419" i="7"/>
  <c r="H1420" i="7"/>
  <c r="H1421" i="7"/>
  <c r="H1422" i="7"/>
  <c r="H1423" i="7"/>
  <c r="H1424" i="7"/>
  <c r="H1425" i="7"/>
  <c r="H1426" i="7"/>
  <c r="H1427" i="7"/>
  <c r="H1428" i="7"/>
  <c r="H1429" i="7"/>
  <c r="H1430" i="7"/>
  <c r="H1431" i="7"/>
  <c r="H1432" i="7"/>
  <c r="H1433" i="7"/>
  <c r="H1434" i="7"/>
  <c r="H1435" i="7"/>
  <c r="H1436" i="7"/>
  <c r="H1437" i="7"/>
  <c r="H1438" i="7"/>
  <c r="H1439" i="7"/>
  <c r="H1440" i="7"/>
  <c r="H1441" i="7"/>
  <c r="H1442" i="7"/>
  <c r="H1443" i="7"/>
  <c r="H1444" i="7"/>
  <c r="H1445" i="7"/>
  <c r="H1446" i="7"/>
  <c r="H1447" i="7"/>
  <c r="H1448" i="7"/>
  <c r="H1449" i="7"/>
  <c r="H1450" i="7"/>
  <c r="H1451" i="7"/>
  <c r="H1452" i="7"/>
  <c r="H1453" i="7"/>
  <c r="H1454" i="7"/>
  <c r="H1455" i="7"/>
  <c r="H1456" i="7"/>
  <c r="H1457" i="7"/>
  <c r="H1458" i="7"/>
  <c r="H1459" i="7"/>
  <c r="H1460" i="7"/>
  <c r="H1461" i="7"/>
  <c r="H1462" i="7"/>
  <c r="H1463" i="7"/>
  <c r="H1464" i="7"/>
  <c r="H1465" i="7"/>
  <c r="H1466" i="7"/>
  <c r="H1467" i="7"/>
  <c r="H1468" i="7"/>
  <c r="H1469" i="7"/>
  <c r="H1470" i="7"/>
  <c r="H1471" i="7"/>
  <c r="H1472" i="7"/>
  <c r="H1473" i="7"/>
  <c r="H1474" i="7"/>
  <c r="H1475" i="7"/>
  <c r="H1476" i="7"/>
  <c r="H1477" i="7"/>
  <c r="H1478" i="7"/>
  <c r="H1479" i="7"/>
  <c r="H1480" i="7"/>
  <c r="H1481" i="7"/>
  <c r="H1482" i="7"/>
  <c r="H1483" i="7"/>
  <c r="H1484" i="7"/>
  <c r="H1485" i="7"/>
  <c r="H1486" i="7"/>
  <c r="H1487" i="7"/>
  <c r="H1488" i="7"/>
  <c r="H1489" i="7"/>
  <c r="H1490" i="7"/>
  <c r="H1491" i="7"/>
  <c r="H1492" i="7"/>
  <c r="H1493" i="7"/>
  <c r="H1494" i="7"/>
  <c r="H1495" i="7"/>
  <c r="H1496" i="7"/>
  <c r="H1497" i="7"/>
  <c r="H1498" i="7"/>
  <c r="H1499" i="7"/>
  <c r="H1500" i="7"/>
  <c r="H1501" i="7"/>
  <c r="H1502" i="7"/>
  <c r="H1503" i="7"/>
  <c r="H1504" i="7"/>
  <c r="H1505" i="7"/>
  <c r="H1506" i="7"/>
  <c r="H1507" i="7"/>
  <c r="H1508" i="7"/>
  <c r="H1509" i="7"/>
  <c r="H1510" i="7"/>
  <c r="H1511" i="7"/>
  <c r="H1512" i="7"/>
  <c r="H1513" i="7"/>
  <c r="H1514" i="7"/>
  <c r="H1515" i="7"/>
  <c r="H1516" i="7"/>
  <c r="H1517" i="7"/>
  <c r="H1518" i="7"/>
  <c r="H1519" i="7"/>
  <c r="H1520" i="7"/>
  <c r="H1521" i="7"/>
  <c r="H1522" i="7"/>
  <c r="H1523" i="7"/>
  <c r="H1524" i="7"/>
  <c r="H1525" i="7"/>
  <c r="H1526" i="7"/>
  <c r="H1527" i="7"/>
  <c r="H1528" i="7"/>
  <c r="H1529" i="7"/>
  <c r="H1530" i="7"/>
  <c r="H1531" i="7"/>
  <c r="H1532" i="7"/>
  <c r="H1533" i="7"/>
  <c r="H1534" i="7"/>
  <c r="H1535" i="7"/>
  <c r="H1536" i="7"/>
  <c r="H1537" i="7"/>
  <c r="H1538" i="7"/>
  <c r="H1539" i="7"/>
  <c r="H1540" i="7"/>
  <c r="H1541" i="7"/>
  <c r="H1542" i="7"/>
  <c r="H1543" i="7"/>
  <c r="H1544" i="7"/>
  <c r="H1545" i="7"/>
  <c r="H1546" i="7"/>
  <c r="H1547" i="7"/>
  <c r="H1548" i="7"/>
  <c r="H1549" i="7"/>
  <c r="H1550" i="7"/>
  <c r="H1551" i="7"/>
  <c r="H1552" i="7"/>
  <c r="H1553" i="7"/>
  <c r="H1554" i="7"/>
  <c r="H1555" i="7"/>
  <c r="H1556" i="7"/>
  <c r="H1557" i="7"/>
  <c r="H1558" i="7"/>
  <c r="H1559" i="7"/>
  <c r="H1560" i="7"/>
  <c r="H1561" i="7"/>
  <c r="H1562" i="7"/>
  <c r="H1563" i="7"/>
  <c r="H1564" i="7"/>
  <c r="H1565" i="7"/>
  <c r="H1566" i="7"/>
  <c r="H1567" i="7"/>
  <c r="H1568" i="7"/>
  <c r="H1569" i="7"/>
  <c r="H1570" i="7"/>
  <c r="H1571" i="7"/>
  <c r="H1572" i="7"/>
  <c r="H1573" i="7"/>
  <c r="H1574" i="7"/>
  <c r="H1575" i="7"/>
  <c r="H1576" i="7"/>
  <c r="H1577" i="7"/>
  <c r="H1578" i="7"/>
  <c r="H1579" i="7"/>
  <c r="H1580" i="7"/>
  <c r="H1581" i="7"/>
  <c r="H1582" i="7"/>
  <c r="H1583" i="7"/>
  <c r="H1584" i="7"/>
  <c r="H1585" i="7"/>
  <c r="H1586" i="7"/>
  <c r="H1587" i="7"/>
  <c r="H1588" i="7"/>
  <c r="H1589" i="7"/>
  <c r="H1590" i="7"/>
  <c r="H1591" i="7"/>
  <c r="H1592" i="7"/>
  <c r="H1593" i="7"/>
  <c r="H1594" i="7"/>
  <c r="H1595" i="7"/>
  <c r="H1596" i="7"/>
  <c r="H1597" i="7"/>
  <c r="H1598" i="7"/>
  <c r="H1599" i="7"/>
  <c r="H1600" i="7"/>
  <c r="H1601" i="7"/>
  <c r="H1602" i="7"/>
  <c r="H1603" i="7"/>
  <c r="H1604" i="7"/>
  <c r="H1605" i="7"/>
  <c r="H1606" i="7"/>
  <c r="H1607" i="7"/>
  <c r="H1608" i="7"/>
  <c r="H1609" i="7"/>
  <c r="H1610" i="7"/>
  <c r="H1611" i="7"/>
  <c r="H1612" i="7"/>
  <c r="H1613" i="7"/>
  <c r="H1614" i="7"/>
  <c r="H1615" i="7"/>
  <c r="H1616" i="7"/>
  <c r="H1617" i="7"/>
  <c r="H1618" i="7"/>
  <c r="H1619" i="7"/>
  <c r="H1620" i="7"/>
  <c r="H1621" i="7"/>
  <c r="H1622" i="7"/>
  <c r="H1623" i="7"/>
  <c r="H1624" i="7"/>
  <c r="H1625" i="7"/>
  <c r="H1626" i="7"/>
  <c r="H1627" i="7"/>
  <c r="H1628" i="7"/>
  <c r="H1629" i="7"/>
  <c r="H1630" i="7"/>
  <c r="H1631" i="7"/>
  <c r="H1632" i="7"/>
  <c r="H1633" i="7"/>
  <c r="H1634" i="7"/>
  <c r="H1635" i="7"/>
  <c r="H1636" i="7"/>
  <c r="H1637" i="7"/>
  <c r="H1638" i="7"/>
  <c r="H1639" i="7"/>
  <c r="H4" i="7"/>
  <c r="H5" i="7"/>
  <c r="H6" i="7"/>
  <c r="H7" i="7"/>
  <c r="H8" i="7"/>
  <c r="H9" i="7"/>
  <c r="H10" i="7"/>
  <c r="H11" i="7"/>
  <c r="H12" i="7"/>
  <c r="H13" i="7"/>
  <c r="H14" i="7"/>
  <c r="H15" i="7"/>
  <c r="H16" i="7"/>
  <c r="H17" i="7"/>
  <c r="H18" i="7"/>
  <c r="H19" i="7"/>
  <c r="H20" i="7"/>
  <c r="H21" i="7"/>
  <c r="H22" i="7"/>
  <c r="H23" i="7"/>
  <c r="H24" i="7"/>
  <c r="H25" i="7"/>
  <c r="H26" i="7"/>
  <c r="H27" i="7"/>
  <c r="H28" i="7"/>
  <c r="H29" i="7"/>
  <c r="H30" i="7"/>
  <c r="H31" i="7"/>
  <c r="H32" i="7"/>
  <c r="H33" i="7"/>
  <c r="H34" i="7"/>
  <c r="H35" i="7"/>
  <c r="H36" i="7"/>
  <c r="H37" i="7"/>
  <c r="H38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5" i="7"/>
  <c r="H56" i="7"/>
  <c r="H57" i="7"/>
  <c r="H58" i="7"/>
  <c r="H59" i="7"/>
  <c r="H60" i="7"/>
  <c r="H61" i="7"/>
  <c r="H62" i="7"/>
  <c r="H63" i="7"/>
  <c r="H64" i="7"/>
  <c r="H65" i="7"/>
  <c r="H66" i="7"/>
  <c r="H67" i="7"/>
  <c r="H68" i="7"/>
  <c r="H69" i="7"/>
  <c r="H70" i="7"/>
  <c r="H71" i="7"/>
  <c r="H72" i="7"/>
  <c r="H73" i="7"/>
  <c r="H74" i="7"/>
  <c r="H75" i="7"/>
  <c r="H76" i="7"/>
  <c r="H77" i="7"/>
  <c r="H78" i="7"/>
  <c r="H79" i="7"/>
  <c r="H80" i="7"/>
  <c r="H81" i="7"/>
  <c r="H82" i="7"/>
  <c r="H83" i="7"/>
  <c r="H84" i="7"/>
  <c r="H85" i="7"/>
  <c r="H86" i="7"/>
  <c r="H87" i="7"/>
  <c r="H88" i="7"/>
  <c r="H89" i="7"/>
  <c r="H90" i="7"/>
  <c r="H91" i="7"/>
  <c r="H92" i="7"/>
  <c r="H93" i="7"/>
  <c r="H94" i="7"/>
  <c r="H95" i="7"/>
  <c r="H96" i="7"/>
  <c r="H97" i="7"/>
  <c r="H98" i="7"/>
  <c r="H99" i="7"/>
  <c r="H100" i="7"/>
  <c r="H101" i="7"/>
  <c r="H102" i="7"/>
  <c r="H103" i="7"/>
  <c r="H104" i="7"/>
  <c r="H105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127" i="7"/>
  <c r="H128" i="7"/>
  <c r="H129" i="7"/>
  <c r="H130" i="7"/>
  <c r="H131" i="7"/>
  <c r="H132" i="7"/>
  <c r="H133" i="7"/>
  <c r="H134" i="7"/>
  <c r="H135" i="7"/>
  <c r="H136" i="7"/>
  <c r="H137" i="7"/>
  <c r="H138" i="7"/>
  <c r="H139" i="7"/>
  <c r="H140" i="7"/>
  <c r="H141" i="7"/>
  <c r="H142" i="7"/>
  <c r="H143" i="7"/>
  <c r="H144" i="7"/>
  <c r="H145" i="7"/>
  <c r="H146" i="7"/>
  <c r="H147" i="7"/>
  <c r="H148" i="7"/>
  <c r="H149" i="7"/>
  <c r="H150" i="7"/>
  <c r="H151" i="7"/>
  <c r="H152" i="7"/>
  <c r="H153" i="7"/>
  <c r="H154" i="7"/>
  <c r="H155" i="7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H169" i="7"/>
  <c r="H170" i="7"/>
  <c r="H171" i="7"/>
  <c r="H172" i="7"/>
  <c r="H173" i="7"/>
  <c r="H174" i="7"/>
  <c r="H175" i="7"/>
  <c r="H176" i="7"/>
  <c r="H177" i="7"/>
  <c r="H178" i="7"/>
  <c r="H179" i="7"/>
  <c r="H180" i="7"/>
  <c r="H181" i="7"/>
  <c r="H182" i="7"/>
  <c r="H183" i="7"/>
  <c r="H184" i="7"/>
  <c r="H185" i="7"/>
  <c r="H186" i="7"/>
  <c r="H187" i="7"/>
  <c r="H188" i="7"/>
  <c r="H189" i="7"/>
  <c r="H190" i="7"/>
  <c r="H191" i="7"/>
  <c r="H192" i="7"/>
  <c r="H193" i="7"/>
  <c r="H194" i="7"/>
  <c r="H195" i="7"/>
  <c r="H196" i="7"/>
  <c r="H197" i="7"/>
  <c r="H198" i="7"/>
  <c r="H199" i="7"/>
  <c r="H200" i="7"/>
  <c r="H201" i="7"/>
  <c r="H202" i="7"/>
  <c r="H203" i="7"/>
  <c r="H204" i="7"/>
  <c r="H205" i="7"/>
  <c r="H206" i="7"/>
  <c r="H207" i="7"/>
  <c r="H208" i="7"/>
  <c r="H209" i="7"/>
  <c r="H210" i="7"/>
  <c r="H211" i="7"/>
  <c r="H212" i="7"/>
  <c r="H213" i="7"/>
  <c r="H214" i="7"/>
  <c r="H215" i="7"/>
  <c r="H216" i="7"/>
  <c r="H217" i="7"/>
  <c r="H218" i="7"/>
  <c r="H219" i="7"/>
  <c r="H220" i="7"/>
  <c r="H221" i="7"/>
  <c r="H222" i="7"/>
  <c r="H223" i="7"/>
  <c r="H224" i="7"/>
  <c r="H225" i="7"/>
  <c r="H226" i="7"/>
  <c r="H227" i="7"/>
  <c r="H228" i="7"/>
  <c r="H229" i="7"/>
  <c r="H230" i="7"/>
  <c r="H231" i="7"/>
  <c r="H232" i="7"/>
  <c r="H233" i="7"/>
  <c r="H234" i="7"/>
  <c r="H235" i="7"/>
  <c r="H236" i="7"/>
  <c r="H237" i="7"/>
  <c r="H238" i="7"/>
  <c r="H239" i="7"/>
  <c r="H240" i="7"/>
  <c r="H241" i="7"/>
  <c r="H242" i="7"/>
  <c r="H243" i="7"/>
  <c r="H244" i="7"/>
  <c r="H245" i="7"/>
  <c r="H246" i="7"/>
  <c r="H247" i="7"/>
  <c r="H248" i="7"/>
  <c r="H249" i="7"/>
  <c r="H250" i="7"/>
  <c r="H251" i="7"/>
  <c r="H252" i="7"/>
  <c r="H253" i="7"/>
  <c r="H254" i="7"/>
  <c r="H255" i="7"/>
  <c r="H256" i="7"/>
  <c r="H257" i="7"/>
  <c r="H258" i="7"/>
  <c r="H259" i="7"/>
  <c r="H260" i="7"/>
  <c r="H261" i="7"/>
  <c r="H262" i="7"/>
  <c r="H263" i="7"/>
  <c r="H264" i="7"/>
  <c r="H265" i="7"/>
  <c r="H266" i="7"/>
  <c r="H267" i="7"/>
  <c r="H268" i="7"/>
  <c r="H269" i="7"/>
  <c r="H270" i="7"/>
  <c r="H271" i="7"/>
  <c r="H272" i="7"/>
  <c r="H273" i="7"/>
  <c r="H274" i="7"/>
  <c r="H275" i="7"/>
  <c r="H276" i="7"/>
  <c r="H277" i="7"/>
  <c r="H278" i="7"/>
  <c r="H279" i="7"/>
  <c r="H280" i="7"/>
  <c r="H281" i="7"/>
  <c r="H282" i="7"/>
  <c r="H283" i="7"/>
  <c r="H284" i="7"/>
  <c r="H285" i="7"/>
  <c r="H286" i="7"/>
  <c r="H287" i="7"/>
  <c r="H288" i="7"/>
  <c r="H289" i="7"/>
  <c r="H290" i="7"/>
  <c r="H291" i="7"/>
  <c r="H292" i="7"/>
  <c r="H293" i="7"/>
  <c r="H294" i="7"/>
  <c r="H295" i="7"/>
  <c r="H296" i="7"/>
  <c r="H297" i="7"/>
  <c r="H298" i="7"/>
  <c r="H299" i="7"/>
  <c r="H300" i="7"/>
  <c r="H301" i="7"/>
  <c r="H302" i="7"/>
  <c r="H303" i="7"/>
  <c r="H304" i="7"/>
  <c r="H305" i="7"/>
  <c r="H306" i="7"/>
  <c r="H307" i="7"/>
  <c r="H308" i="7"/>
  <c r="H309" i="7"/>
  <c r="H310" i="7"/>
  <c r="H311" i="7"/>
  <c r="H312" i="7"/>
  <c r="H313" i="7"/>
  <c r="H314" i="7"/>
  <c r="H315" i="7"/>
  <c r="H316" i="7"/>
  <c r="H317" i="7"/>
  <c r="H318" i="7"/>
  <c r="H319" i="7"/>
  <c r="H320" i="7"/>
  <c r="H321" i="7"/>
  <c r="H322" i="7"/>
  <c r="H323" i="7"/>
  <c r="H324" i="7"/>
  <c r="H325" i="7"/>
  <c r="H326" i="7"/>
  <c r="H327" i="7"/>
  <c r="H328" i="7"/>
  <c r="H329" i="7"/>
  <c r="H330" i="7"/>
  <c r="H331" i="7"/>
  <c r="H332" i="7"/>
  <c r="H333" i="7"/>
  <c r="H334" i="7"/>
  <c r="H335" i="7"/>
  <c r="H336" i="7"/>
  <c r="H337" i="7"/>
  <c r="H338" i="7"/>
  <c r="H339" i="7"/>
  <c r="H340" i="7"/>
  <c r="E4" i="7"/>
  <c r="E5" i="7"/>
  <c r="E6" i="7"/>
  <c r="E7" i="7"/>
  <c r="E8" i="7"/>
  <c r="E9" i="7"/>
  <c r="E10" i="7"/>
  <c r="E11" i="7"/>
  <c r="E12" i="7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35" i="7"/>
  <c r="E36" i="7"/>
  <c r="E37" i="7"/>
  <c r="E38" i="7"/>
  <c r="E39" i="7"/>
  <c r="E40" i="7"/>
  <c r="E41" i="7"/>
  <c r="E42" i="7"/>
  <c r="E43" i="7"/>
  <c r="E44" i="7"/>
  <c r="E45" i="7"/>
  <c r="E46" i="7"/>
  <c r="E47" i="7"/>
  <c r="E48" i="7"/>
  <c r="E49" i="7"/>
  <c r="E50" i="7"/>
  <c r="E51" i="7"/>
  <c r="E52" i="7"/>
  <c r="E53" i="7"/>
  <c r="E54" i="7"/>
  <c r="E55" i="7"/>
  <c r="E56" i="7"/>
  <c r="E57" i="7"/>
  <c r="E58" i="7"/>
  <c r="E59" i="7"/>
  <c r="E60" i="7"/>
  <c r="E61" i="7"/>
  <c r="E62" i="7"/>
  <c r="E63" i="7"/>
  <c r="E64" i="7"/>
  <c r="E65" i="7"/>
  <c r="E66" i="7"/>
  <c r="E67" i="7"/>
  <c r="E68" i="7"/>
  <c r="E69" i="7"/>
  <c r="E70" i="7"/>
  <c r="E71" i="7"/>
  <c r="E72" i="7"/>
  <c r="E73" i="7"/>
  <c r="E74" i="7"/>
  <c r="E75" i="7"/>
  <c r="E76" i="7"/>
  <c r="E77" i="7"/>
  <c r="E78" i="7"/>
  <c r="E79" i="7"/>
  <c r="E80" i="7"/>
  <c r="E81" i="7"/>
  <c r="E82" i="7"/>
  <c r="E83" i="7"/>
  <c r="E84" i="7"/>
  <c r="E85" i="7"/>
  <c r="E86" i="7"/>
  <c r="E87" i="7"/>
  <c r="E88" i="7"/>
  <c r="E89" i="7"/>
  <c r="E90" i="7"/>
  <c r="E91" i="7"/>
  <c r="E92" i="7"/>
  <c r="E93" i="7"/>
  <c r="E94" i="7"/>
  <c r="E95" i="7"/>
  <c r="E96" i="7"/>
  <c r="E97" i="7"/>
  <c r="E98" i="7"/>
  <c r="E99" i="7"/>
  <c r="E100" i="7"/>
  <c r="E101" i="7"/>
  <c r="E102" i="7"/>
  <c r="E103" i="7"/>
  <c r="E104" i="7"/>
  <c r="E105" i="7"/>
  <c r="E106" i="7"/>
  <c r="E107" i="7"/>
  <c r="E108" i="7"/>
  <c r="E109" i="7"/>
  <c r="E110" i="7"/>
  <c r="E111" i="7"/>
  <c r="E112" i="7"/>
  <c r="E113" i="7"/>
  <c r="E114" i="7"/>
  <c r="E115" i="7"/>
  <c r="E116" i="7"/>
  <c r="E117" i="7"/>
  <c r="E118" i="7"/>
  <c r="E119" i="7"/>
  <c r="E120" i="7"/>
  <c r="E121" i="7"/>
  <c r="E122" i="7"/>
  <c r="E123" i="7"/>
  <c r="E124" i="7"/>
  <c r="E125" i="7"/>
  <c r="E126" i="7"/>
  <c r="E127" i="7"/>
  <c r="E128" i="7"/>
  <c r="E129" i="7"/>
  <c r="E130" i="7"/>
  <c r="E131" i="7"/>
  <c r="E132" i="7"/>
  <c r="E133" i="7"/>
  <c r="E134" i="7"/>
  <c r="E135" i="7"/>
  <c r="E136" i="7"/>
  <c r="E137" i="7"/>
  <c r="E138" i="7"/>
  <c r="E139" i="7"/>
  <c r="E140" i="7"/>
  <c r="E141" i="7"/>
  <c r="E142" i="7"/>
  <c r="E143" i="7"/>
  <c r="E144" i="7"/>
  <c r="E145" i="7"/>
  <c r="E146" i="7"/>
  <c r="E147" i="7"/>
  <c r="E148" i="7"/>
  <c r="E149" i="7"/>
  <c r="E150" i="7"/>
  <c r="E151" i="7"/>
  <c r="E152" i="7"/>
  <c r="E153" i="7"/>
  <c r="E154" i="7"/>
  <c r="E155" i="7"/>
  <c r="E156" i="7"/>
  <c r="E157" i="7"/>
  <c r="E158" i="7"/>
  <c r="E159" i="7"/>
  <c r="E160" i="7"/>
  <c r="E161" i="7"/>
  <c r="E162" i="7"/>
  <c r="E163" i="7"/>
  <c r="E164" i="7"/>
  <c r="E165" i="7"/>
  <c r="E166" i="7"/>
  <c r="E167" i="7"/>
  <c r="E168" i="7"/>
  <c r="E169" i="7"/>
  <c r="E170" i="7"/>
  <c r="E171" i="7"/>
  <c r="E172" i="7"/>
  <c r="E173" i="7"/>
  <c r="E174" i="7"/>
  <c r="E175" i="7"/>
  <c r="E176" i="7"/>
  <c r="E177" i="7"/>
  <c r="E178" i="7"/>
  <c r="E179" i="7"/>
  <c r="E180" i="7"/>
  <c r="E181" i="7"/>
  <c r="E182" i="7"/>
  <c r="E183" i="7"/>
  <c r="E184" i="7"/>
  <c r="E185" i="7"/>
  <c r="E186" i="7"/>
  <c r="E187" i="7"/>
  <c r="E188" i="7"/>
  <c r="E189" i="7"/>
  <c r="E190" i="7"/>
  <c r="E191" i="7"/>
  <c r="E192" i="7"/>
  <c r="E193" i="7"/>
  <c r="E194" i="7"/>
  <c r="E195" i="7"/>
  <c r="E196" i="7"/>
  <c r="E197" i="7"/>
  <c r="E198" i="7"/>
  <c r="E199" i="7"/>
  <c r="E200" i="7"/>
  <c r="E201" i="7"/>
  <c r="E202" i="7"/>
  <c r="E203" i="7"/>
  <c r="E204" i="7"/>
  <c r="E205" i="7"/>
  <c r="E206" i="7"/>
  <c r="E207" i="7"/>
  <c r="E208" i="7"/>
  <c r="E209" i="7"/>
  <c r="E210" i="7"/>
  <c r="E211" i="7"/>
  <c r="E212" i="7"/>
  <c r="E213" i="7"/>
  <c r="E214" i="7"/>
  <c r="E215" i="7"/>
  <c r="E216" i="7"/>
  <c r="E217" i="7"/>
  <c r="E218" i="7"/>
  <c r="E219" i="7"/>
  <c r="E220" i="7"/>
  <c r="E221" i="7"/>
  <c r="E222" i="7"/>
  <c r="E223" i="7"/>
  <c r="E224" i="7"/>
  <c r="E225" i="7"/>
  <c r="E226" i="7"/>
  <c r="E227" i="7"/>
  <c r="E228" i="7"/>
  <c r="E229" i="7"/>
  <c r="E230" i="7"/>
  <c r="E231" i="7"/>
  <c r="E232" i="7"/>
  <c r="E233" i="7"/>
  <c r="E234" i="7"/>
  <c r="E235" i="7"/>
  <c r="E236" i="7"/>
  <c r="E237" i="7"/>
  <c r="E238" i="7"/>
  <c r="E239" i="7"/>
  <c r="E240" i="7"/>
  <c r="E241" i="7"/>
  <c r="E242" i="7"/>
  <c r="E243" i="7"/>
  <c r="E244" i="7"/>
  <c r="E245" i="7"/>
  <c r="E246" i="7"/>
  <c r="E247" i="7"/>
  <c r="E248" i="7"/>
  <c r="E249" i="7"/>
  <c r="E250" i="7"/>
  <c r="E251" i="7"/>
  <c r="E252" i="7"/>
  <c r="E253" i="7"/>
  <c r="E254" i="7"/>
  <c r="E255" i="7"/>
  <c r="E256" i="7"/>
  <c r="E257" i="7"/>
  <c r="E258" i="7"/>
  <c r="E259" i="7"/>
  <c r="E260" i="7"/>
  <c r="E261" i="7"/>
  <c r="E262" i="7"/>
  <c r="E263" i="7"/>
  <c r="E264" i="7"/>
  <c r="E265" i="7"/>
  <c r="E266" i="7"/>
  <c r="E267" i="7"/>
  <c r="E268" i="7"/>
  <c r="E269" i="7"/>
  <c r="E270" i="7"/>
  <c r="E271" i="7"/>
  <c r="E272" i="7"/>
  <c r="E273" i="7"/>
  <c r="E274" i="7"/>
  <c r="E275" i="7"/>
  <c r="E276" i="7"/>
  <c r="E277" i="7"/>
  <c r="E278" i="7"/>
  <c r="E279" i="7"/>
  <c r="E280" i="7"/>
  <c r="E281" i="7"/>
  <c r="E282" i="7"/>
  <c r="E283" i="7"/>
  <c r="E284" i="7"/>
  <c r="E285" i="7"/>
  <c r="E286" i="7"/>
  <c r="E287" i="7"/>
  <c r="E288" i="7"/>
  <c r="E289" i="7"/>
  <c r="E290" i="7"/>
  <c r="E291" i="7"/>
  <c r="E292" i="7"/>
  <c r="E293" i="7"/>
  <c r="E294" i="7"/>
  <c r="E295" i="7"/>
  <c r="E296" i="7"/>
  <c r="E297" i="7"/>
  <c r="E298" i="7"/>
  <c r="E299" i="7"/>
  <c r="E300" i="7"/>
  <c r="E301" i="7"/>
  <c r="E302" i="7"/>
  <c r="E303" i="7"/>
  <c r="E304" i="7"/>
  <c r="E305" i="7"/>
  <c r="E306" i="7"/>
  <c r="E307" i="7"/>
  <c r="E308" i="7"/>
  <c r="E309" i="7"/>
  <c r="E310" i="7"/>
  <c r="E311" i="7"/>
  <c r="E312" i="7"/>
  <c r="E313" i="7"/>
  <c r="E314" i="7"/>
  <c r="E315" i="7"/>
  <c r="E316" i="7"/>
  <c r="E317" i="7"/>
  <c r="E318" i="7"/>
  <c r="E319" i="7"/>
  <c r="E320" i="7"/>
  <c r="E321" i="7"/>
  <c r="E322" i="7"/>
  <c r="E323" i="7"/>
  <c r="E324" i="7"/>
  <c r="E325" i="7"/>
  <c r="E326" i="7"/>
  <c r="E327" i="7"/>
  <c r="E328" i="7"/>
  <c r="E329" i="7"/>
  <c r="E330" i="7"/>
  <c r="E331" i="7"/>
  <c r="E332" i="7"/>
  <c r="E333" i="7"/>
  <c r="E334" i="7"/>
  <c r="E335" i="7"/>
  <c r="E336" i="7"/>
  <c r="E337" i="7"/>
  <c r="E338" i="7"/>
  <c r="E339" i="7"/>
  <c r="E340" i="7"/>
  <c r="E341" i="7"/>
  <c r="E342" i="7"/>
  <c r="E343" i="7"/>
  <c r="E344" i="7"/>
  <c r="E345" i="7"/>
  <c r="E346" i="7"/>
  <c r="E347" i="7"/>
  <c r="E348" i="7"/>
  <c r="E349" i="7"/>
  <c r="E350" i="7"/>
  <c r="E351" i="7"/>
  <c r="E352" i="7"/>
  <c r="E353" i="7"/>
  <c r="E354" i="7"/>
  <c r="E355" i="7"/>
  <c r="E356" i="7"/>
  <c r="E357" i="7"/>
  <c r="E358" i="7"/>
  <c r="E359" i="7"/>
  <c r="E360" i="7"/>
  <c r="E361" i="7"/>
  <c r="E362" i="7"/>
  <c r="E363" i="7"/>
  <c r="E364" i="7"/>
  <c r="E365" i="7"/>
  <c r="E366" i="7"/>
  <c r="E367" i="7"/>
  <c r="E368" i="7"/>
  <c r="E369" i="7"/>
  <c r="E370" i="7"/>
  <c r="E371" i="7"/>
  <c r="E372" i="7"/>
  <c r="E373" i="7"/>
  <c r="E374" i="7"/>
  <c r="E375" i="7"/>
  <c r="E376" i="7"/>
  <c r="E377" i="7"/>
  <c r="E378" i="7"/>
  <c r="E379" i="7"/>
  <c r="E380" i="7"/>
  <c r="E381" i="7"/>
  <c r="E382" i="7"/>
  <c r="E383" i="7"/>
  <c r="E384" i="7"/>
  <c r="E385" i="7"/>
  <c r="E386" i="7"/>
  <c r="E387" i="7"/>
  <c r="E388" i="7"/>
  <c r="E389" i="7"/>
  <c r="E390" i="7"/>
  <c r="E391" i="7"/>
  <c r="E392" i="7"/>
  <c r="E393" i="7"/>
  <c r="E394" i="7"/>
  <c r="E395" i="7"/>
  <c r="E396" i="7"/>
  <c r="E397" i="7"/>
  <c r="E398" i="7"/>
  <c r="E399" i="7"/>
  <c r="E400" i="7"/>
  <c r="E401" i="7"/>
  <c r="E402" i="7"/>
  <c r="E403" i="7"/>
  <c r="E404" i="7"/>
  <c r="E405" i="7"/>
  <c r="E406" i="7"/>
  <c r="E407" i="7"/>
  <c r="E408" i="7"/>
  <c r="E409" i="7"/>
  <c r="E410" i="7"/>
  <c r="E411" i="7"/>
  <c r="E412" i="7"/>
  <c r="E413" i="7"/>
  <c r="E414" i="7"/>
  <c r="E415" i="7"/>
  <c r="E416" i="7"/>
  <c r="E417" i="7"/>
  <c r="E418" i="7"/>
  <c r="E419" i="7"/>
  <c r="E420" i="7"/>
  <c r="E421" i="7"/>
  <c r="E422" i="7"/>
  <c r="E423" i="7"/>
  <c r="E424" i="7"/>
  <c r="E425" i="7"/>
  <c r="E426" i="7"/>
  <c r="E427" i="7"/>
  <c r="E428" i="7"/>
  <c r="E429" i="7"/>
  <c r="E430" i="7"/>
  <c r="E431" i="7"/>
  <c r="E432" i="7"/>
  <c r="E433" i="7"/>
  <c r="E434" i="7"/>
  <c r="E435" i="7"/>
  <c r="E436" i="7"/>
  <c r="E437" i="7"/>
  <c r="E438" i="7"/>
  <c r="E439" i="7"/>
  <c r="E440" i="7"/>
  <c r="E441" i="7"/>
  <c r="E442" i="7"/>
  <c r="E443" i="7"/>
  <c r="E444" i="7"/>
  <c r="E445" i="7"/>
  <c r="E446" i="7"/>
  <c r="E447" i="7"/>
  <c r="E448" i="7"/>
  <c r="E449" i="7"/>
  <c r="E450" i="7"/>
  <c r="E451" i="7"/>
  <c r="E452" i="7"/>
  <c r="E453" i="7"/>
  <c r="E454" i="7"/>
  <c r="E455" i="7"/>
  <c r="E456" i="7"/>
  <c r="E457" i="7"/>
  <c r="E458" i="7"/>
  <c r="E459" i="7"/>
  <c r="E460" i="7"/>
  <c r="E461" i="7"/>
  <c r="E462" i="7"/>
  <c r="E463" i="7"/>
  <c r="E464" i="7"/>
  <c r="E465" i="7"/>
  <c r="E466" i="7"/>
  <c r="E467" i="7"/>
  <c r="E468" i="7"/>
  <c r="E469" i="7"/>
  <c r="E470" i="7"/>
  <c r="E471" i="7"/>
  <c r="E472" i="7"/>
  <c r="E473" i="7"/>
  <c r="E474" i="7"/>
  <c r="E475" i="7"/>
  <c r="E476" i="7"/>
  <c r="E477" i="7"/>
  <c r="E478" i="7"/>
  <c r="E479" i="7"/>
  <c r="E480" i="7"/>
  <c r="E481" i="7"/>
  <c r="E482" i="7"/>
  <c r="E483" i="7"/>
  <c r="E484" i="7"/>
  <c r="E485" i="7"/>
  <c r="E486" i="7"/>
  <c r="E487" i="7"/>
  <c r="E488" i="7"/>
  <c r="E489" i="7"/>
  <c r="E490" i="7"/>
  <c r="E491" i="7"/>
  <c r="E492" i="7"/>
  <c r="E493" i="7"/>
  <c r="E494" i="7"/>
  <c r="E495" i="7"/>
  <c r="E496" i="7"/>
  <c r="E497" i="7"/>
  <c r="E498" i="7"/>
  <c r="E499" i="7"/>
  <c r="E500" i="7"/>
  <c r="E501" i="7"/>
  <c r="E502" i="7"/>
  <c r="E503" i="7"/>
  <c r="E504" i="7"/>
  <c r="E505" i="7"/>
  <c r="E506" i="7"/>
  <c r="E507" i="7"/>
  <c r="E508" i="7"/>
  <c r="E509" i="7"/>
  <c r="E510" i="7"/>
  <c r="E511" i="7"/>
  <c r="E512" i="7"/>
  <c r="E513" i="7"/>
  <c r="E514" i="7"/>
  <c r="E515" i="7"/>
  <c r="E516" i="7"/>
  <c r="E517" i="7"/>
  <c r="E518" i="7"/>
  <c r="E519" i="7"/>
  <c r="E520" i="7"/>
  <c r="E521" i="7"/>
  <c r="E522" i="7"/>
  <c r="E523" i="7"/>
  <c r="E524" i="7"/>
  <c r="E525" i="7"/>
  <c r="E526" i="7"/>
  <c r="E527" i="7"/>
  <c r="E528" i="7"/>
  <c r="E529" i="7"/>
  <c r="E530" i="7"/>
  <c r="E531" i="7"/>
  <c r="E532" i="7"/>
  <c r="E533" i="7"/>
  <c r="E534" i="7"/>
  <c r="E535" i="7"/>
  <c r="E536" i="7"/>
  <c r="E537" i="7"/>
  <c r="E538" i="7"/>
  <c r="E539" i="7"/>
  <c r="E540" i="7"/>
  <c r="E541" i="7"/>
  <c r="E542" i="7"/>
  <c r="E543" i="7"/>
  <c r="E544" i="7"/>
  <c r="E545" i="7"/>
  <c r="E546" i="7"/>
  <c r="E547" i="7"/>
  <c r="E548" i="7"/>
  <c r="E549" i="7"/>
  <c r="E550" i="7"/>
  <c r="E551" i="7"/>
  <c r="E552" i="7"/>
  <c r="E553" i="7"/>
  <c r="E554" i="7"/>
  <c r="E555" i="7"/>
  <c r="E556" i="7"/>
  <c r="E557" i="7"/>
  <c r="E558" i="7"/>
  <c r="E559" i="7"/>
  <c r="E560" i="7"/>
  <c r="E561" i="7"/>
  <c r="E562" i="7"/>
  <c r="E563" i="7"/>
  <c r="E564" i="7"/>
  <c r="E565" i="7"/>
  <c r="E566" i="7"/>
  <c r="E567" i="7"/>
  <c r="E568" i="7"/>
  <c r="E569" i="7"/>
  <c r="E570" i="7"/>
  <c r="E571" i="7"/>
  <c r="E572" i="7"/>
  <c r="E573" i="7"/>
  <c r="E574" i="7"/>
  <c r="E575" i="7"/>
  <c r="E576" i="7"/>
  <c r="E577" i="7"/>
  <c r="E578" i="7"/>
  <c r="E579" i="7"/>
  <c r="E580" i="7"/>
  <c r="E581" i="7"/>
  <c r="E582" i="7"/>
  <c r="E583" i="7"/>
  <c r="E584" i="7"/>
  <c r="E585" i="7"/>
  <c r="E586" i="7"/>
  <c r="E587" i="7"/>
  <c r="E588" i="7"/>
  <c r="E589" i="7"/>
  <c r="E590" i="7"/>
  <c r="E591" i="7"/>
  <c r="E592" i="7"/>
  <c r="E593" i="7"/>
  <c r="E594" i="7"/>
  <c r="E595" i="7"/>
  <c r="E596" i="7"/>
  <c r="E597" i="7"/>
  <c r="E598" i="7"/>
  <c r="E599" i="7"/>
  <c r="E600" i="7"/>
  <c r="E601" i="7"/>
  <c r="E602" i="7"/>
  <c r="E603" i="7"/>
  <c r="E604" i="7"/>
  <c r="E605" i="7"/>
  <c r="E606" i="7"/>
  <c r="E607" i="7"/>
  <c r="E608" i="7"/>
  <c r="E609" i="7"/>
  <c r="E610" i="7"/>
  <c r="E611" i="7"/>
  <c r="E612" i="7"/>
  <c r="E613" i="7"/>
  <c r="E614" i="7"/>
  <c r="E615" i="7"/>
  <c r="E616" i="7"/>
  <c r="E617" i="7"/>
  <c r="E618" i="7"/>
  <c r="E619" i="7"/>
  <c r="E620" i="7"/>
  <c r="E621" i="7"/>
  <c r="E622" i="7"/>
  <c r="E623" i="7"/>
  <c r="E624" i="7"/>
  <c r="E625" i="7"/>
  <c r="E626" i="7"/>
  <c r="E627" i="7"/>
  <c r="E628" i="7"/>
  <c r="E629" i="7"/>
  <c r="E630" i="7"/>
  <c r="E631" i="7"/>
  <c r="E632" i="7"/>
  <c r="E633" i="7"/>
  <c r="E634" i="7"/>
  <c r="E635" i="7"/>
  <c r="E636" i="7"/>
  <c r="E637" i="7"/>
  <c r="E638" i="7"/>
  <c r="E639" i="7"/>
  <c r="E640" i="7"/>
  <c r="E641" i="7"/>
  <c r="E642" i="7"/>
  <c r="E643" i="7"/>
  <c r="E644" i="7"/>
  <c r="E645" i="7"/>
  <c r="E646" i="7"/>
  <c r="E647" i="7"/>
  <c r="E648" i="7"/>
  <c r="E649" i="7"/>
  <c r="E650" i="7"/>
  <c r="E651" i="7"/>
  <c r="E652" i="7"/>
  <c r="E653" i="7"/>
  <c r="E654" i="7"/>
  <c r="E655" i="7"/>
  <c r="E656" i="7"/>
  <c r="E657" i="7"/>
  <c r="E658" i="7"/>
  <c r="E659" i="7"/>
  <c r="E660" i="7"/>
  <c r="E661" i="7"/>
  <c r="E662" i="7"/>
  <c r="E663" i="7"/>
  <c r="E664" i="7"/>
  <c r="E665" i="7"/>
  <c r="E666" i="7"/>
  <c r="E667" i="7"/>
  <c r="E668" i="7"/>
  <c r="E669" i="7"/>
  <c r="E670" i="7"/>
  <c r="E671" i="7"/>
  <c r="E672" i="7"/>
  <c r="E673" i="7"/>
  <c r="E674" i="7"/>
  <c r="E675" i="7"/>
  <c r="E676" i="7"/>
  <c r="E677" i="7"/>
  <c r="E678" i="7"/>
  <c r="E679" i="7"/>
  <c r="E680" i="7"/>
  <c r="E681" i="7"/>
  <c r="E682" i="7"/>
  <c r="E683" i="7"/>
  <c r="E684" i="7"/>
  <c r="E685" i="7"/>
  <c r="E686" i="7"/>
  <c r="E687" i="7"/>
  <c r="E688" i="7"/>
  <c r="E689" i="7"/>
  <c r="E690" i="7"/>
  <c r="E691" i="7"/>
  <c r="E692" i="7"/>
  <c r="E693" i="7"/>
  <c r="E694" i="7"/>
  <c r="E695" i="7"/>
  <c r="E696" i="7"/>
  <c r="E697" i="7"/>
  <c r="E698" i="7"/>
  <c r="E699" i="7"/>
  <c r="E700" i="7"/>
  <c r="E701" i="7"/>
  <c r="E702" i="7"/>
  <c r="E703" i="7"/>
  <c r="E704" i="7"/>
  <c r="E705" i="7"/>
  <c r="E706" i="7"/>
  <c r="E707" i="7"/>
  <c r="E708" i="7"/>
  <c r="E709" i="7"/>
  <c r="E710" i="7"/>
  <c r="E711" i="7"/>
  <c r="E712" i="7"/>
  <c r="E713" i="7"/>
  <c r="E714" i="7"/>
  <c r="E715" i="7"/>
  <c r="E716" i="7"/>
  <c r="E717" i="7"/>
  <c r="E718" i="7"/>
  <c r="E719" i="7"/>
  <c r="E720" i="7"/>
  <c r="E721" i="7"/>
  <c r="E722" i="7"/>
  <c r="E723" i="7"/>
  <c r="E724" i="7"/>
  <c r="E725" i="7"/>
  <c r="E726" i="7"/>
  <c r="E727" i="7"/>
  <c r="E728" i="7"/>
  <c r="E729" i="7"/>
  <c r="E730" i="7"/>
  <c r="E731" i="7"/>
  <c r="E732" i="7"/>
  <c r="E733" i="7"/>
  <c r="E734" i="7"/>
  <c r="E735" i="7"/>
  <c r="E736" i="7"/>
  <c r="E737" i="7"/>
  <c r="E738" i="7"/>
  <c r="E739" i="7"/>
  <c r="E740" i="7"/>
  <c r="E741" i="7"/>
  <c r="E742" i="7"/>
  <c r="E743" i="7"/>
  <c r="E744" i="7"/>
  <c r="E745" i="7"/>
  <c r="E746" i="7"/>
  <c r="E747" i="7"/>
  <c r="E748" i="7"/>
  <c r="E749" i="7"/>
  <c r="E750" i="7"/>
  <c r="E751" i="7"/>
  <c r="E752" i="7"/>
  <c r="E753" i="7"/>
  <c r="E754" i="7"/>
  <c r="E755" i="7"/>
  <c r="E756" i="7"/>
  <c r="E757" i="7"/>
  <c r="E758" i="7"/>
  <c r="E759" i="7"/>
  <c r="E760" i="7"/>
  <c r="E761" i="7"/>
  <c r="E762" i="7"/>
  <c r="E763" i="7"/>
  <c r="E764" i="7"/>
  <c r="E765" i="7"/>
  <c r="E766" i="7"/>
  <c r="E767" i="7"/>
  <c r="E768" i="7"/>
  <c r="E769" i="7"/>
  <c r="E770" i="7"/>
  <c r="E771" i="7"/>
  <c r="E772" i="7"/>
  <c r="E773" i="7"/>
  <c r="E774" i="7"/>
  <c r="E775" i="7"/>
  <c r="E776" i="7"/>
  <c r="E777" i="7"/>
  <c r="E778" i="7"/>
  <c r="E779" i="7"/>
  <c r="E780" i="7"/>
  <c r="E781" i="7"/>
  <c r="E782" i="7"/>
  <c r="E783" i="7"/>
  <c r="E784" i="7"/>
  <c r="E785" i="7"/>
  <c r="E786" i="7"/>
  <c r="E787" i="7"/>
  <c r="E788" i="7"/>
  <c r="E789" i="7"/>
  <c r="E790" i="7"/>
  <c r="E791" i="7"/>
  <c r="E792" i="7"/>
  <c r="E793" i="7"/>
  <c r="E794" i="7"/>
  <c r="E795" i="7"/>
  <c r="E796" i="7"/>
  <c r="E797" i="7"/>
  <c r="E798" i="7"/>
  <c r="E799" i="7"/>
  <c r="E800" i="7"/>
  <c r="E801" i="7"/>
  <c r="E802" i="7"/>
  <c r="E803" i="7"/>
  <c r="E804" i="7"/>
  <c r="E805" i="7"/>
  <c r="E806" i="7"/>
  <c r="E807" i="7"/>
  <c r="E808" i="7"/>
  <c r="E809" i="7"/>
  <c r="E810" i="7"/>
  <c r="E811" i="7"/>
  <c r="E812" i="7"/>
  <c r="E813" i="7"/>
  <c r="E814" i="7"/>
  <c r="E815" i="7"/>
  <c r="E816" i="7"/>
  <c r="E817" i="7"/>
  <c r="E818" i="7"/>
  <c r="E819" i="7"/>
  <c r="E820" i="7"/>
  <c r="E821" i="7"/>
  <c r="E822" i="7"/>
  <c r="E823" i="7"/>
  <c r="E824" i="7"/>
  <c r="E825" i="7"/>
  <c r="E826" i="7"/>
  <c r="E827" i="7"/>
  <c r="E828" i="7"/>
  <c r="E829" i="7"/>
  <c r="E830" i="7"/>
  <c r="E831" i="7"/>
  <c r="E832" i="7"/>
  <c r="E833" i="7"/>
  <c r="E834" i="7"/>
  <c r="E835" i="7"/>
  <c r="E836" i="7"/>
  <c r="E837" i="7"/>
  <c r="E838" i="7"/>
  <c r="E839" i="7"/>
  <c r="E840" i="7"/>
  <c r="E841" i="7"/>
  <c r="E842" i="7"/>
  <c r="E843" i="7"/>
  <c r="E844" i="7"/>
  <c r="E845" i="7"/>
  <c r="E846" i="7"/>
  <c r="E847" i="7"/>
  <c r="E848" i="7"/>
  <c r="E849" i="7"/>
  <c r="E850" i="7"/>
  <c r="E851" i="7"/>
  <c r="E852" i="7"/>
  <c r="E853" i="7"/>
  <c r="E854" i="7"/>
  <c r="E855" i="7"/>
  <c r="E856" i="7"/>
  <c r="E857" i="7"/>
  <c r="E858" i="7"/>
  <c r="E859" i="7"/>
  <c r="E860" i="7"/>
  <c r="E861" i="7"/>
  <c r="E862" i="7"/>
  <c r="E863" i="7"/>
  <c r="E864" i="7"/>
  <c r="E865" i="7"/>
  <c r="E866" i="7"/>
  <c r="E867" i="7"/>
  <c r="E868" i="7"/>
  <c r="E869" i="7"/>
  <c r="E870" i="7"/>
  <c r="E871" i="7"/>
  <c r="E872" i="7"/>
  <c r="E873" i="7"/>
  <c r="E874" i="7"/>
  <c r="E875" i="7"/>
  <c r="E876" i="7"/>
  <c r="E877" i="7"/>
  <c r="E878" i="7"/>
  <c r="E879" i="7"/>
  <c r="E880" i="7"/>
  <c r="E881" i="7"/>
  <c r="E882" i="7"/>
  <c r="E883" i="7"/>
  <c r="E884" i="7"/>
  <c r="E885" i="7"/>
  <c r="E886" i="7"/>
  <c r="E887" i="7"/>
  <c r="E888" i="7"/>
  <c r="E889" i="7"/>
  <c r="E890" i="7"/>
  <c r="E891" i="7"/>
  <c r="E892" i="7"/>
  <c r="E893" i="7"/>
  <c r="E894" i="7"/>
  <c r="E895" i="7"/>
  <c r="E896" i="7"/>
  <c r="E897" i="7"/>
  <c r="E898" i="7"/>
  <c r="E899" i="7"/>
  <c r="E900" i="7"/>
  <c r="E901" i="7"/>
  <c r="E902" i="7"/>
  <c r="E903" i="7"/>
  <c r="E904" i="7"/>
  <c r="E905" i="7"/>
  <c r="E906" i="7"/>
  <c r="E907" i="7"/>
  <c r="E908" i="7"/>
  <c r="E909" i="7"/>
  <c r="E910" i="7"/>
  <c r="E911" i="7"/>
  <c r="E912" i="7"/>
  <c r="E913" i="7"/>
  <c r="E914" i="7"/>
  <c r="E915" i="7"/>
  <c r="E916" i="7"/>
  <c r="E917" i="7"/>
  <c r="E918" i="7"/>
  <c r="E919" i="7"/>
  <c r="E920" i="7"/>
  <c r="E921" i="7"/>
  <c r="E922" i="7"/>
  <c r="E923" i="7"/>
  <c r="E924" i="7"/>
  <c r="E925" i="7"/>
  <c r="E926" i="7"/>
  <c r="E927" i="7"/>
  <c r="E928" i="7"/>
  <c r="E929" i="7"/>
  <c r="E930" i="7"/>
  <c r="E931" i="7"/>
  <c r="E932" i="7"/>
  <c r="E933" i="7"/>
  <c r="E934" i="7"/>
  <c r="E935" i="7"/>
  <c r="E936" i="7"/>
  <c r="E937" i="7"/>
  <c r="E938" i="7"/>
  <c r="E939" i="7"/>
  <c r="E940" i="7"/>
  <c r="E941" i="7"/>
  <c r="E942" i="7"/>
  <c r="E943" i="7"/>
  <c r="E944" i="7"/>
  <c r="E945" i="7"/>
  <c r="E946" i="7"/>
  <c r="E947" i="7"/>
  <c r="E948" i="7"/>
  <c r="E949" i="7"/>
  <c r="E950" i="7"/>
  <c r="E951" i="7"/>
  <c r="E952" i="7"/>
  <c r="E953" i="7"/>
  <c r="E954" i="7"/>
  <c r="E955" i="7"/>
  <c r="E956" i="7"/>
  <c r="E957" i="7"/>
  <c r="E958" i="7"/>
  <c r="E959" i="7"/>
  <c r="E960" i="7"/>
  <c r="E961" i="7"/>
  <c r="E962" i="7"/>
  <c r="E963" i="7"/>
  <c r="E964" i="7"/>
  <c r="E965" i="7"/>
  <c r="E966" i="7"/>
  <c r="E967" i="7"/>
  <c r="E968" i="7"/>
  <c r="E969" i="7"/>
  <c r="E970" i="7"/>
  <c r="E971" i="7"/>
  <c r="E972" i="7"/>
  <c r="E973" i="7"/>
  <c r="E974" i="7"/>
  <c r="E975" i="7"/>
  <c r="E976" i="7"/>
  <c r="E977" i="7"/>
  <c r="E978" i="7"/>
  <c r="E979" i="7"/>
  <c r="E980" i="7"/>
  <c r="E981" i="7"/>
  <c r="E982" i="7"/>
  <c r="E983" i="7"/>
  <c r="E984" i="7"/>
  <c r="E985" i="7"/>
  <c r="E986" i="7"/>
  <c r="E987" i="7"/>
  <c r="E988" i="7"/>
  <c r="E989" i="7"/>
  <c r="E990" i="7"/>
  <c r="E991" i="7"/>
  <c r="E992" i="7"/>
  <c r="E993" i="7"/>
  <c r="E994" i="7"/>
  <c r="E995" i="7"/>
  <c r="E996" i="7"/>
  <c r="E997" i="7"/>
  <c r="E998" i="7"/>
  <c r="E999" i="7"/>
  <c r="E1000" i="7"/>
  <c r="E1001" i="7"/>
  <c r="E1002" i="7"/>
  <c r="E1003" i="7"/>
  <c r="E1004" i="7"/>
  <c r="E1005" i="7"/>
  <c r="E1006" i="7"/>
  <c r="E1007" i="7"/>
  <c r="E1008" i="7"/>
  <c r="E1009" i="7"/>
  <c r="E1010" i="7"/>
  <c r="E1011" i="7"/>
  <c r="E1012" i="7"/>
  <c r="E1013" i="7"/>
  <c r="E1014" i="7"/>
  <c r="E1015" i="7"/>
  <c r="E1016" i="7"/>
  <c r="E1017" i="7"/>
  <c r="E1018" i="7"/>
  <c r="E1019" i="7"/>
  <c r="E1020" i="7"/>
  <c r="E1021" i="7"/>
  <c r="E1022" i="7"/>
  <c r="E1023" i="7"/>
  <c r="E1024" i="7"/>
  <c r="E1025" i="7"/>
  <c r="E1026" i="7"/>
  <c r="E1027" i="7"/>
  <c r="E1028" i="7"/>
  <c r="E1029" i="7"/>
  <c r="E1030" i="7"/>
  <c r="E1031" i="7"/>
  <c r="E1032" i="7"/>
  <c r="E1033" i="7"/>
  <c r="E1034" i="7"/>
  <c r="E1035" i="7"/>
  <c r="E1036" i="7"/>
  <c r="E1037" i="7"/>
  <c r="E1038" i="7"/>
  <c r="E1039" i="7"/>
  <c r="E1040" i="7"/>
  <c r="E1041" i="7"/>
  <c r="E1042" i="7"/>
  <c r="E1043" i="7"/>
  <c r="E1044" i="7"/>
  <c r="E1045" i="7"/>
  <c r="E1046" i="7"/>
  <c r="E1047" i="7"/>
  <c r="E1048" i="7"/>
  <c r="E1049" i="7"/>
  <c r="E1050" i="7"/>
  <c r="E1051" i="7"/>
  <c r="E1052" i="7"/>
  <c r="E1053" i="7"/>
  <c r="E1054" i="7"/>
  <c r="E1055" i="7"/>
  <c r="E1056" i="7"/>
  <c r="E1057" i="7"/>
  <c r="E1058" i="7"/>
  <c r="E1059" i="7"/>
  <c r="E1060" i="7"/>
  <c r="E1061" i="7"/>
  <c r="E1062" i="7"/>
  <c r="E1063" i="7"/>
  <c r="E1064" i="7"/>
  <c r="E1065" i="7"/>
  <c r="E1066" i="7"/>
  <c r="E1067" i="7"/>
  <c r="E1068" i="7"/>
  <c r="E1069" i="7"/>
  <c r="E1070" i="7"/>
  <c r="E1071" i="7"/>
  <c r="E1072" i="7"/>
  <c r="E1073" i="7"/>
  <c r="E1074" i="7"/>
  <c r="E1075" i="7"/>
  <c r="E1076" i="7"/>
  <c r="E1077" i="7"/>
  <c r="E1078" i="7"/>
  <c r="E1079" i="7"/>
  <c r="E1080" i="7"/>
  <c r="E1081" i="7"/>
  <c r="E1082" i="7"/>
  <c r="E1083" i="7"/>
  <c r="E1084" i="7"/>
  <c r="E1085" i="7"/>
  <c r="E1086" i="7"/>
  <c r="E1087" i="7"/>
  <c r="E1088" i="7"/>
  <c r="E1089" i="7"/>
  <c r="E1090" i="7"/>
  <c r="E1091" i="7"/>
  <c r="E1092" i="7"/>
  <c r="E1093" i="7"/>
  <c r="E1094" i="7"/>
  <c r="E1095" i="7"/>
  <c r="E1096" i="7"/>
  <c r="E1097" i="7"/>
  <c r="E1098" i="7"/>
  <c r="E1099" i="7"/>
  <c r="E1100" i="7"/>
  <c r="E1101" i="7"/>
  <c r="E1102" i="7"/>
  <c r="E1103" i="7"/>
  <c r="E1104" i="7"/>
  <c r="E1105" i="7"/>
  <c r="E1106" i="7"/>
  <c r="E1107" i="7"/>
  <c r="E1108" i="7"/>
  <c r="E1109" i="7"/>
  <c r="E1110" i="7"/>
  <c r="E1111" i="7"/>
  <c r="E1112" i="7"/>
  <c r="E1113" i="7"/>
  <c r="E1114" i="7"/>
  <c r="E1115" i="7"/>
  <c r="E1116" i="7"/>
  <c r="E1117" i="7"/>
  <c r="E1118" i="7"/>
  <c r="E1119" i="7"/>
  <c r="E1120" i="7"/>
  <c r="E1121" i="7"/>
  <c r="E1122" i="7"/>
  <c r="E1123" i="7"/>
  <c r="E1124" i="7"/>
  <c r="E1125" i="7"/>
  <c r="E1126" i="7"/>
  <c r="E1127" i="7"/>
  <c r="E1128" i="7"/>
  <c r="E1129" i="7"/>
  <c r="E1130" i="7"/>
  <c r="E1131" i="7"/>
  <c r="E1132" i="7"/>
  <c r="E1133" i="7"/>
  <c r="E1134" i="7"/>
  <c r="E1135" i="7"/>
  <c r="E1136" i="7"/>
  <c r="E1137" i="7"/>
  <c r="E1138" i="7"/>
  <c r="E1139" i="7"/>
  <c r="E1140" i="7"/>
  <c r="E1141" i="7"/>
  <c r="E1142" i="7"/>
  <c r="E1143" i="7"/>
  <c r="E1144" i="7"/>
  <c r="E1145" i="7"/>
  <c r="E1146" i="7"/>
  <c r="E1147" i="7"/>
  <c r="E1148" i="7"/>
  <c r="E1149" i="7"/>
  <c r="E1150" i="7"/>
  <c r="E1151" i="7"/>
  <c r="E1152" i="7"/>
  <c r="E1153" i="7"/>
  <c r="E1154" i="7"/>
  <c r="E1155" i="7"/>
  <c r="E1156" i="7"/>
  <c r="E1157" i="7"/>
  <c r="E1158" i="7"/>
  <c r="E1159" i="7"/>
  <c r="E1160" i="7"/>
  <c r="E1161" i="7"/>
  <c r="E1162" i="7"/>
  <c r="E1163" i="7"/>
  <c r="E1164" i="7"/>
  <c r="E1165" i="7"/>
  <c r="E1166" i="7"/>
  <c r="E1167" i="7"/>
  <c r="E1168" i="7"/>
  <c r="E1169" i="7"/>
  <c r="E1170" i="7"/>
  <c r="E1171" i="7"/>
  <c r="E1172" i="7"/>
  <c r="E1173" i="7"/>
  <c r="E1174" i="7"/>
  <c r="E1175" i="7"/>
  <c r="E1176" i="7"/>
  <c r="E1177" i="7"/>
  <c r="E1178" i="7"/>
  <c r="E1179" i="7"/>
  <c r="E1180" i="7"/>
  <c r="E1181" i="7"/>
  <c r="E1182" i="7"/>
  <c r="E1183" i="7"/>
  <c r="E1184" i="7"/>
  <c r="E1185" i="7"/>
  <c r="E1186" i="7"/>
  <c r="E1187" i="7"/>
  <c r="E1188" i="7"/>
  <c r="E1189" i="7"/>
  <c r="E1190" i="7"/>
  <c r="E1191" i="7"/>
  <c r="E1192" i="7"/>
  <c r="E1193" i="7"/>
  <c r="E1194" i="7"/>
  <c r="E1195" i="7"/>
  <c r="E1196" i="7"/>
  <c r="E1197" i="7"/>
  <c r="E1198" i="7"/>
  <c r="E1199" i="7"/>
  <c r="E1200" i="7"/>
  <c r="E1201" i="7"/>
  <c r="E1202" i="7"/>
  <c r="E1203" i="7"/>
  <c r="E1204" i="7"/>
  <c r="E1205" i="7"/>
  <c r="E1206" i="7"/>
  <c r="E1207" i="7"/>
  <c r="E1208" i="7"/>
  <c r="E1209" i="7"/>
  <c r="E1210" i="7"/>
  <c r="E1211" i="7"/>
  <c r="E1212" i="7"/>
  <c r="E1213" i="7"/>
  <c r="E1214" i="7"/>
  <c r="E1215" i="7"/>
  <c r="E1216" i="7"/>
  <c r="E1217" i="7"/>
  <c r="E1218" i="7"/>
  <c r="E1219" i="7"/>
  <c r="E1220" i="7"/>
  <c r="E1221" i="7"/>
  <c r="E1222" i="7"/>
  <c r="E1223" i="7"/>
  <c r="E1224" i="7"/>
  <c r="E1225" i="7"/>
  <c r="E1226" i="7"/>
  <c r="E1227" i="7"/>
  <c r="E1228" i="7"/>
  <c r="E1229" i="7"/>
  <c r="E1230" i="7"/>
  <c r="E1231" i="7"/>
  <c r="E1232" i="7"/>
  <c r="E1233" i="7"/>
  <c r="E1234" i="7"/>
  <c r="E1235" i="7"/>
  <c r="E1236" i="7"/>
  <c r="E1237" i="7"/>
  <c r="E1238" i="7"/>
  <c r="E1239" i="7"/>
  <c r="E1240" i="7"/>
  <c r="E1241" i="7"/>
  <c r="E1242" i="7"/>
  <c r="E1243" i="7"/>
  <c r="E1244" i="7"/>
  <c r="E1245" i="7"/>
  <c r="E1246" i="7"/>
  <c r="E1247" i="7"/>
  <c r="E1248" i="7"/>
  <c r="E1249" i="7"/>
  <c r="E1250" i="7"/>
  <c r="E1251" i="7"/>
  <c r="E1252" i="7"/>
  <c r="E1253" i="7"/>
  <c r="E1254" i="7"/>
  <c r="E1255" i="7"/>
  <c r="E1256" i="7"/>
  <c r="E1257" i="7"/>
  <c r="E1258" i="7"/>
  <c r="E1259" i="7"/>
  <c r="E1260" i="7"/>
  <c r="E1261" i="7"/>
  <c r="E1262" i="7"/>
  <c r="E1263" i="7"/>
  <c r="E1264" i="7"/>
  <c r="E1265" i="7"/>
  <c r="E1266" i="7"/>
  <c r="E1267" i="7"/>
  <c r="E1268" i="7"/>
  <c r="E1269" i="7"/>
  <c r="E1270" i="7"/>
  <c r="E1271" i="7"/>
  <c r="E1272" i="7"/>
  <c r="E1273" i="7"/>
  <c r="E1274" i="7"/>
  <c r="E1275" i="7"/>
  <c r="E1276" i="7"/>
  <c r="E1277" i="7"/>
  <c r="E1278" i="7"/>
  <c r="E1279" i="7"/>
  <c r="E1280" i="7"/>
  <c r="E1281" i="7"/>
  <c r="E1282" i="7"/>
  <c r="E1283" i="7"/>
  <c r="E1284" i="7"/>
  <c r="E1285" i="7"/>
  <c r="E1286" i="7"/>
  <c r="E1287" i="7"/>
  <c r="E1288" i="7"/>
  <c r="E1289" i="7"/>
  <c r="E1290" i="7"/>
  <c r="E1291" i="7"/>
  <c r="E1292" i="7"/>
  <c r="E1293" i="7"/>
  <c r="E1294" i="7"/>
  <c r="E1295" i="7"/>
  <c r="E1296" i="7"/>
  <c r="E1297" i="7"/>
  <c r="E1298" i="7"/>
  <c r="E1299" i="7"/>
  <c r="E1300" i="7"/>
  <c r="E1301" i="7"/>
  <c r="E1302" i="7"/>
  <c r="E1303" i="7"/>
  <c r="E1304" i="7"/>
  <c r="E1305" i="7"/>
  <c r="E1306" i="7"/>
  <c r="E1307" i="7"/>
  <c r="E1308" i="7"/>
  <c r="E1309" i="7"/>
  <c r="E1310" i="7"/>
  <c r="E1311" i="7"/>
  <c r="E1312" i="7"/>
  <c r="E1313" i="7"/>
  <c r="E1314" i="7"/>
  <c r="E1315" i="7"/>
  <c r="E1316" i="7"/>
  <c r="E1317" i="7"/>
  <c r="E1318" i="7"/>
  <c r="E1319" i="7"/>
  <c r="E1320" i="7"/>
  <c r="E1321" i="7"/>
  <c r="E1322" i="7"/>
  <c r="E1323" i="7"/>
  <c r="E1324" i="7"/>
  <c r="E1325" i="7"/>
  <c r="E1326" i="7"/>
  <c r="E1327" i="7"/>
  <c r="E1328" i="7"/>
  <c r="E1329" i="7"/>
  <c r="E1330" i="7"/>
  <c r="E1331" i="7"/>
  <c r="E1332" i="7"/>
  <c r="E1333" i="7"/>
  <c r="E1334" i="7"/>
  <c r="E1335" i="7"/>
  <c r="E1336" i="7"/>
  <c r="E1337" i="7"/>
  <c r="E1338" i="7"/>
  <c r="E1339" i="7"/>
  <c r="E1340" i="7"/>
  <c r="E1341" i="7"/>
  <c r="E1342" i="7"/>
  <c r="E1343" i="7"/>
  <c r="E1344" i="7"/>
  <c r="E1345" i="7"/>
  <c r="E1346" i="7"/>
  <c r="E1347" i="7"/>
  <c r="E1348" i="7"/>
  <c r="E1349" i="7"/>
  <c r="E1350" i="7"/>
  <c r="E1351" i="7"/>
  <c r="E1352" i="7"/>
  <c r="E1353" i="7"/>
  <c r="E1354" i="7"/>
  <c r="E1355" i="7"/>
  <c r="E1356" i="7"/>
  <c r="E1357" i="7"/>
  <c r="E1358" i="7"/>
  <c r="E1359" i="7"/>
  <c r="E1360" i="7"/>
  <c r="E1361" i="7"/>
  <c r="E1362" i="7"/>
  <c r="E1363" i="7"/>
  <c r="E1364" i="7"/>
  <c r="E1365" i="7"/>
  <c r="E1366" i="7"/>
  <c r="E1367" i="7"/>
  <c r="E1368" i="7"/>
  <c r="E1369" i="7"/>
  <c r="E1370" i="7"/>
  <c r="E1371" i="7"/>
  <c r="E1372" i="7"/>
  <c r="E1373" i="7"/>
  <c r="E1374" i="7"/>
  <c r="E1375" i="7"/>
  <c r="E1376" i="7"/>
  <c r="E1377" i="7"/>
  <c r="E1378" i="7"/>
  <c r="E1379" i="7"/>
  <c r="E1380" i="7"/>
  <c r="E1381" i="7"/>
  <c r="E1382" i="7"/>
  <c r="E1383" i="7"/>
  <c r="E1384" i="7"/>
  <c r="E1385" i="7"/>
  <c r="E1386" i="7"/>
  <c r="E1387" i="7"/>
  <c r="E1388" i="7"/>
  <c r="E1389" i="7"/>
  <c r="E1390" i="7"/>
  <c r="E1391" i="7"/>
  <c r="E1392" i="7"/>
  <c r="E1393" i="7"/>
  <c r="E1394" i="7"/>
  <c r="E1395" i="7"/>
  <c r="E1396" i="7"/>
  <c r="E1397" i="7"/>
  <c r="E1398" i="7"/>
  <c r="E1399" i="7"/>
  <c r="E1400" i="7"/>
  <c r="E1401" i="7"/>
  <c r="E1402" i="7"/>
  <c r="E1403" i="7"/>
  <c r="E1404" i="7"/>
  <c r="E1405" i="7"/>
  <c r="E1406" i="7"/>
  <c r="E1407" i="7"/>
  <c r="E1408" i="7"/>
  <c r="E1409" i="7"/>
  <c r="E1410" i="7"/>
  <c r="E1411" i="7"/>
  <c r="E1412" i="7"/>
  <c r="E1413" i="7"/>
  <c r="E1414" i="7"/>
  <c r="E1415" i="7"/>
  <c r="E1416" i="7"/>
  <c r="E1417" i="7"/>
  <c r="E1418" i="7"/>
  <c r="E1419" i="7"/>
  <c r="E1420" i="7"/>
  <c r="E1421" i="7"/>
  <c r="E1422" i="7"/>
  <c r="E1423" i="7"/>
  <c r="E1424" i="7"/>
  <c r="E1425" i="7"/>
  <c r="E1426" i="7"/>
  <c r="E1427" i="7"/>
  <c r="E1428" i="7"/>
  <c r="E1429" i="7"/>
  <c r="E1430" i="7"/>
  <c r="E1431" i="7"/>
  <c r="E1432" i="7"/>
  <c r="E1433" i="7"/>
  <c r="E1434" i="7"/>
  <c r="E1435" i="7"/>
  <c r="E1436" i="7"/>
  <c r="E1437" i="7"/>
  <c r="E1438" i="7"/>
  <c r="E1439" i="7"/>
  <c r="E1440" i="7"/>
  <c r="E1441" i="7"/>
  <c r="E1442" i="7"/>
  <c r="E1443" i="7"/>
  <c r="E1444" i="7"/>
  <c r="E1445" i="7"/>
  <c r="E1446" i="7"/>
  <c r="E1447" i="7"/>
  <c r="E1448" i="7"/>
  <c r="E1449" i="7"/>
  <c r="E1450" i="7"/>
  <c r="E1451" i="7"/>
  <c r="E1452" i="7"/>
  <c r="E1453" i="7"/>
  <c r="E1454" i="7"/>
  <c r="E1455" i="7"/>
  <c r="E1456" i="7"/>
  <c r="E1457" i="7"/>
  <c r="E1458" i="7"/>
  <c r="E1459" i="7"/>
  <c r="E1460" i="7"/>
  <c r="E1461" i="7"/>
  <c r="E1462" i="7"/>
  <c r="E1463" i="7"/>
  <c r="E1464" i="7"/>
  <c r="E1465" i="7"/>
  <c r="E1466" i="7"/>
  <c r="E1467" i="7"/>
  <c r="E1468" i="7"/>
  <c r="E1469" i="7"/>
  <c r="E1470" i="7"/>
  <c r="E1471" i="7"/>
  <c r="E1472" i="7"/>
  <c r="E1473" i="7"/>
  <c r="E1474" i="7"/>
  <c r="E1475" i="7"/>
  <c r="E1476" i="7"/>
  <c r="E1477" i="7"/>
  <c r="E1478" i="7"/>
  <c r="E1479" i="7"/>
  <c r="E1480" i="7"/>
  <c r="E1481" i="7"/>
  <c r="E1482" i="7"/>
  <c r="E1483" i="7"/>
  <c r="E1484" i="7"/>
  <c r="E1485" i="7"/>
  <c r="E1486" i="7"/>
  <c r="E1487" i="7"/>
  <c r="E1488" i="7"/>
  <c r="E1489" i="7"/>
  <c r="E1490" i="7"/>
  <c r="E1491" i="7"/>
  <c r="E1492" i="7"/>
  <c r="E1493" i="7"/>
  <c r="E1494" i="7"/>
  <c r="E1495" i="7"/>
  <c r="E1496" i="7"/>
  <c r="E1497" i="7"/>
  <c r="E1498" i="7"/>
  <c r="E1499" i="7"/>
  <c r="E1500" i="7"/>
  <c r="E1501" i="7"/>
  <c r="E1502" i="7"/>
  <c r="E1503" i="7"/>
  <c r="E1504" i="7"/>
  <c r="E1505" i="7"/>
  <c r="E1506" i="7"/>
  <c r="E1507" i="7"/>
  <c r="E1508" i="7"/>
  <c r="E1509" i="7"/>
  <c r="E1510" i="7"/>
  <c r="E1511" i="7"/>
  <c r="E1512" i="7"/>
  <c r="E1513" i="7"/>
  <c r="E1514" i="7"/>
  <c r="E1515" i="7"/>
  <c r="E1516" i="7"/>
  <c r="E1517" i="7"/>
  <c r="E1518" i="7"/>
  <c r="E1519" i="7"/>
  <c r="E1520" i="7"/>
  <c r="E1521" i="7"/>
  <c r="E1522" i="7"/>
  <c r="E1523" i="7"/>
  <c r="E1524" i="7"/>
  <c r="E1525" i="7"/>
  <c r="E1526" i="7"/>
  <c r="E1527" i="7"/>
  <c r="E1528" i="7"/>
  <c r="E1529" i="7"/>
  <c r="E1530" i="7"/>
  <c r="E1531" i="7"/>
  <c r="E1532" i="7"/>
  <c r="E1533" i="7"/>
  <c r="E1534" i="7"/>
  <c r="E1535" i="7"/>
  <c r="E1536" i="7"/>
  <c r="E1537" i="7"/>
  <c r="E1538" i="7"/>
  <c r="E1539" i="7"/>
  <c r="E1540" i="7"/>
  <c r="E1541" i="7"/>
  <c r="E1542" i="7"/>
  <c r="E1543" i="7"/>
  <c r="E1544" i="7"/>
  <c r="E1545" i="7"/>
  <c r="E1546" i="7"/>
  <c r="E1547" i="7"/>
  <c r="E1548" i="7"/>
  <c r="E1549" i="7"/>
  <c r="E1550" i="7"/>
  <c r="E1551" i="7"/>
  <c r="E1552" i="7"/>
  <c r="E1553" i="7"/>
  <c r="E1554" i="7"/>
  <c r="E1555" i="7"/>
  <c r="E1556" i="7"/>
  <c r="E1557" i="7"/>
  <c r="E1558" i="7"/>
  <c r="E1559" i="7"/>
  <c r="E1560" i="7"/>
  <c r="E1561" i="7"/>
  <c r="E1562" i="7"/>
  <c r="E1563" i="7"/>
  <c r="E1564" i="7"/>
  <c r="E1565" i="7"/>
  <c r="E1566" i="7"/>
  <c r="E1567" i="7"/>
  <c r="E1568" i="7"/>
  <c r="E1569" i="7"/>
  <c r="E1570" i="7"/>
  <c r="E1571" i="7"/>
  <c r="E1572" i="7"/>
  <c r="E1573" i="7"/>
  <c r="E1574" i="7"/>
  <c r="E1575" i="7"/>
  <c r="E1576" i="7"/>
  <c r="E1577" i="7"/>
  <c r="E1578" i="7"/>
  <c r="E1579" i="7"/>
  <c r="E1580" i="7"/>
  <c r="E1581" i="7"/>
  <c r="E1582" i="7"/>
  <c r="E1583" i="7"/>
  <c r="E1584" i="7"/>
  <c r="E1585" i="7"/>
  <c r="E1586" i="7"/>
  <c r="E1587" i="7"/>
  <c r="E1588" i="7"/>
  <c r="E1589" i="7"/>
  <c r="E1590" i="7"/>
  <c r="E1591" i="7"/>
  <c r="E1592" i="7"/>
  <c r="E1593" i="7"/>
  <c r="E1594" i="7"/>
  <c r="E1595" i="7"/>
  <c r="E1596" i="7"/>
  <c r="E1597" i="7"/>
  <c r="E1598" i="7"/>
  <c r="E1599" i="7"/>
  <c r="E1600" i="7"/>
  <c r="E1601" i="7"/>
  <c r="E1602" i="7"/>
  <c r="E1603" i="7"/>
  <c r="E1604" i="7"/>
  <c r="E1605" i="7"/>
  <c r="E1606" i="7"/>
  <c r="E1607" i="7"/>
  <c r="E1608" i="7"/>
  <c r="E1609" i="7"/>
  <c r="E1610" i="7"/>
  <c r="E1611" i="7"/>
  <c r="E1612" i="7"/>
  <c r="E1613" i="7"/>
  <c r="E1614" i="7"/>
  <c r="E1615" i="7"/>
  <c r="E1616" i="7"/>
  <c r="E1617" i="7"/>
  <c r="E1618" i="7"/>
  <c r="E1619" i="7"/>
  <c r="E1620" i="7"/>
  <c r="E1621" i="7"/>
  <c r="E1622" i="7"/>
  <c r="E1623" i="7"/>
  <c r="E1624" i="7"/>
  <c r="E1625" i="7"/>
  <c r="E1626" i="7"/>
  <c r="E1627" i="7"/>
  <c r="E1628" i="7"/>
  <c r="E1629" i="7"/>
  <c r="E1630" i="7"/>
  <c r="E1631" i="7"/>
  <c r="E1632" i="7"/>
  <c r="E1633" i="7"/>
  <c r="E1634" i="7"/>
  <c r="E1635" i="7"/>
  <c r="E1636" i="7"/>
  <c r="E1637" i="7"/>
  <c r="E1638" i="7"/>
  <c r="E1639" i="7"/>
  <c r="E3" i="7"/>
  <c r="J4" i="7"/>
  <c r="J5" i="7"/>
  <c r="J6" i="7"/>
  <c r="J7" i="7"/>
  <c r="J8" i="7"/>
  <c r="J9" i="7"/>
  <c r="J10" i="7"/>
  <c r="J11" i="7"/>
  <c r="J12" i="7"/>
  <c r="J13" i="7"/>
  <c r="J14" i="7"/>
  <c r="J15" i="7"/>
  <c r="J16" i="7"/>
  <c r="J17" i="7"/>
  <c r="J18" i="7"/>
  <c r="J19" i="7"/>
  <c r="J20" i="7"/>
  <c r="J21" i="7"/>
  <c r="J22" i="7"/>
  <c r="J23" i="7"/>
  <c r="J24" i="7"/>
  <c r="J25" i="7"/>
  <c r="J26" i="7"/>
  <c r="J27" i="7"/>
  <c r="J28" i="7"/>
  <c r="J29" i="7"/>
  <c r="J30" i="7"/>
  <c r="J31" i="7"/>
  <c r="J32" i="7"/>
  <c r="J33" i="7"/>
  <c r="J34" i="7"/>
  <c r="J35" i="7"/>
  <c r="J36" i="7"/>
  <c r="J37" i="7"/>
  <c r="J38" i="7"/>
  <c r="J39" i="7"/>
  <c r="J40" i="7"/>
  <c r="J41" i="7"/>
  <c r="J42" i="7"/>
  <c r="J43" i="7"/>
  <c r="J44" i="7"/>
  <c r="J45" i="7"/>
  <c r="J46" i="7"/>
  <c r="J47" i="7"/>
  <c r="J48" i="7"/>
  <c r="J49" i="7"/>
  <c r="J50" i="7"/>
  <c r="J51" i="7"/>
  <c r="J52" i="7"/>
  <c r="J53" i="7"/>
  <c r="J54" i="7"/>
  <c r="J55" i="7"/>
  <c r="J56" i="7"/>
  <c r="J57" i="7"/>
  <c r="J58" i="7"/>
  <c r="J59" i="7"/>
  <c r="J60" i="7"/>
  <c r="J61" i="7"/>
  <c r="J62" i="7"/>
  <c r="J63" i="7"/>
  <c r="J64" i="7"/>
  <c r="J65" i="7"/>
  <c r="J66" i="7"/>
  <c r="J67" i="7"/>
  <c r="J68" i="7"/>
  <c r="J69" i="7"/>
  <c r="J70" i="7"/>
  <c r="J71" i="7"/>
  <c r="J72" i="7"/>
  <c r="J73" i="7"/>
  <c r="J74" i="7"/>
  <c r="J75" i="7"/>
  <c r="J76" i="7"/>
  <c r="J77" i="7"/>
  <c r="J78" i="7"/>
  <c r="J79" i="7"/>
  <c r="J80" i="7"/>
  <c r="J81" i="7"/>
  <c r="J82" i="7"/>
  <c r="J83" i="7"/>
  <c r="J84" i="7"/>
  <c r="J85" i="7"/>
  <c r="J86" i="7"/>
  <c r="J87" i="7"/>
  <c r="J88" i="7"/>
  <c r="J89" i="7"/>
  <c r="J90" i="7"/>
  <c r="J91" i="7"/>
  <c r="J92" i="7"/>
  <c r="J93" i="7"/>
  <c r="J94" i="7"/>
  <c r="J95" i="7"/>
  <c r="J96" i="7"/>
  <c r="J97" i="7"/>
  <c r="J98" i="7"/>
  <c r="J99" i="7"/>
  <c r="J100" i="7"/>
  <c r="J101" i="7"/>
  <c r="J102" i="7"/>
  <c r="J103" i="7"/>
  <c r="J104" i="7"/>
  <c r="J105" i="7"/>
  <c r="J106" i="7"/>
  <c r="J107" i="7"/>
  <c r="J108" i="7"/>
  <c r="J109" i="7"/>
  <c r="J110" i="7"/>
  <c r="J111" i="7"/>
  <c r="J112" i="7"/>
  <c r="J113" i="7"/>
  <c r="J114" i="7"/>
  <c r="J115" i="7"/>
  <c r="J116" i="7"/>
  <c r="J117" i="7"/>
  <c r="J118" i="7"/>
  <c r="J119" i="7"/>
  <c r="J120" i="7"/>
  <c r="J121" i="7"/>
  <c r="J122" i="7"/>
  <c r="J123" i="7"/>
  <c r="J124" i="7"/>
  <c r="J125" i="7"/>
  <c r="J126" i="7"/>
  <c r="J127" i="7"/>
  <c r="J128" i="7"/>
  <c r="J129" i="7"/>
  <c r="J130" i="7"/>
  <c r="J131" i="7"/>
  <c r="J132" i="7"/>
  <c r="J133" i="7"/>
  <c r="J134" i="7"/>
  <c r="J135" i="7"/>
  <c r="J136" i="7"/>
  <c r="J137" i="7"/>
  <c r="J138" i="7"/>
  <c r="J139" i="7"/>
  <c r="J140" i="7"/>
  <c r="J141" i="7"/>
  <c r="J142" i="7"/>
  <c r="J143" i="7"/>
  <c r="J144" i="7"/>
  <c r="J145" i="7"/>
  <c r="J146" i="7"/>
  <c r="J147" i="7"/>
  <c r="J148" i="7"/>
  <c r="J149" i="7"/>
  <c r="J150" i="7"/>
  <c r="J151" i="7"/>
  <c r="J152" i="7"/>
  <c r="J153" i="7"/>
  <c r="J154" i="7"/>
  <c r="J155" i="7"/>
  <c r="J156" i="7"/>
  <c r="J157" i="7"/>
  <c r="J158" i="7"/>
  <c r="J159" i="7"/>
  <c r="J160" i="7"/>
  <c r="J161" i="7"/>
  <c r="J162" i="7"/>
  <c r="J163" i="7"/>
  <c r="J164" i="7"/>
  <c r="J165" i="7"/>
  <c r="J166" i="7"/>
  <c r="J167" i="7"/>
  <c r="J168" i="7"/>
  <c r="J169" i="7"/>
  <c r="J170" i="7"/>
  <c r="J171" i="7"/>
  <c r="J172" i="7"/>
  <c r="J173" i="7"/>
  <c r="J174" i="7"/>
  <c r="J175" i="7"/>
  <c r="J176" i="7"/>
  <c r="J177" i="7"/>
  <c r="J178" i="7"/>
  <c r="J179" i="7"/>
  <c r="J180" i="7"/>
  <c r="J181" i="7"/>
  <c r="J182" i="7"/>
  <c r="J183" i="7"/>
  <c r="J184" i="7"/>
  <c r="J185" i="7"/>
  <c r="J186" i="7"/>
  <c r="J187" i="7"/>
  <c r="J188" i="7"/>
  <c r="J189" i="7"/>
  <c r="J190" i="7"/>
  <c r="J191" i="7"/>
  <c r="J192" i="7"/>
  <c r="J193" i="7"/>
  <c r="J194" i="7"/>
  <c r="J195" i="7"/>
  <c r="J196" i="7"/>
  <c r="J197" i="7"/>
  <c r="J198" i="7"/>
  <c r="J199" i="7"/>
  <c r="J200" i="7"/>
  <c r="J201" i="7"/>
  <c r="J202" i="7"/>
  <c r="J203" i="7"/>
  <c r="J204" i="7"/>
  <c r="J205" i="7"/>
  <c r="J206" i="7"/>
  <c r="J207" i="7"/>
  <c r="J208" i="7"/>
  <c r="J209" i="7"/>
  <c r="J210" i="7"/>
  <c r="J211" i="7"/>
  <c r="J212" i="7"/>
  <c r="J213" i="7"/>
  <c r="J214" i="7"/>
  <c r="J215" i="7"/>
  <c r="J216" i="7"/>
  <c r="J217" i="7"/>
  <c r="J218" i="7"/>
  <c r="J219" i="7"/>
  <c r="J220" i="7"/>
  <c r="J221" i="7"/>
  <c r="J222" i="7"/>
  <c r="J223" i="7"/>
  <c r="J224" i="7"/>
  <c r="J225" i="7"/>
  <c r="J226" i="7"/>
  <c r="J227" i="7"/>
  <c r="J228" i="7"/>
  <c r="J229" i="7"/>
  <c r="J230" i="7"/>
  <c r="J231" i="7"/>
  <c r="J232" i="7"/>
  <c r="J233" i="7"/>
  <c r="J234" i="7"/>
  <c r="J235" i="7"/>
  <c r="J236" i="7"/>
  <c r="J237" i="7"/>
  <c r="J238" i="7"/>
  <c r="J239" i="7"/>
  <c r="J240" i="7"/>
  <c r="J241" i="7"/>
  <c r="J242" i="7"/>
  <c r="J243" i="7"/>
  <c r="J244" i="7"/>
  <c r="J245" i="7"/>
  <c r="J246" i="7"/>
  <c r="J247" i="7"/>
  <c r="J248" i="7"/>
  <c r="J249" i="7"/>
  <c r="J250" i="7"/>
  <c r="J251" i="7"/>
  <c r="J252" i="7"/>
  <c r="J253" i="7"/>
  <c r="J254" i="7"/>
  <c r="J255" i="7"/>
  <c r="J256" i="7"/>
  <c r="J257" i="7"/>
  <c r="J258" i="7"/>
  <c r="J259" i="7"/>
  <c r="J260" i="7"/>
  <c r="J261" i="7"/>
  <c r="J262" i="7"/>
  <c r="J263" i="7"/>
  <c r="J264" i="7"/>
  <c r="J265" i="7"/>
  <c r="J266" i="7"/>
  <c r="J267" i="7"/>
  <c r="J268" i="7"/>
  <c r="J269" i="7"/>
  <c r="J270" i="7"/>
  <c r="J271" i="7"/>
  <c r="J272" i="7"/>
  <c r="J273" i="7"/>
  <c r="J274" i="7"/>
  <c r="J275" i="7"/>
  <c r="J276" i="7"/>
  <c r="J277" i="7"/>
  <c r="J278" i="7"/>
  <c r="J279" i="7"/>
  <c r="J280" i="7"/>
  <c r="J281" i="7"/>
  <c r="J282" i="7"/>
  <c r="J283" i="7"/>
  <c r="J284" i="7"/>
  <c r="J285" i="7"/>
  <c r="J286" i="7"/>
  <c r="J287" i="7"/>
  <c r="J288" i="7"/>
  <c r="J289" i="7"/>
  <c r="J290" i="7"/>
  <c r="J291" i="7"/>
  <c r="J292" i="7"/>
  <c r="J293" i="7"/>
  <c r="J294" i="7"/>
  <c r="J295" i="7"/>
  <c r="J296" i="7"/>
  <c r="J297" i="7"/>
  <c r="J298" i="7"/>
  <c r="J299" i="7"/>
  <c r="J300" i="7"/>
  <c r="J301" i="7"/>
  <c r="J302" i="7"/>
  <c r="J303" i="7"/>
  <c r="J304" i="7"/>
  <c r="J305" i="7"/>
  <c r="J306" i="7"/>
  <c r="J307" i="7"/>
  <c r="J308" i="7"/>
  <c r="J309" i="7"/>
  <c r="J310" i="7"/>
  <c r="J311" i="7"/>
  <c r="J312" i="7"/>
  <c r="J313" i="7"/>
  <c r="J314" i="7"/>
  <c r="J315" i="7"/>
  <c r="J316" i="7"/>
  <c r="J317" i="7"/>
  <c r="J318" i="7"/>
  <c r="J319" i="7"/>
  <c r="J320" i="7"/>
  <c r="J321" i="7"/>
  <c r="J322" i="7"/>
  <c r="J323" i="7"/>
  <c r="J324" i="7"/>
  <c r="J325" i="7"/>
  <c r="J326" i="7"/>
  <c r="J327" i="7"/>
  <c r="J328" i="7"/>
  <c r="J329" i="7"/>
  <c r="J330" i="7"/>
  <c r="J331" i="7"/>
  <c r="J332" i="7"/>
  <c r="J333" i="7"/>
  <c r="J334" i="7"/>
  <c r="J335" i="7"/>
  <c r="J336" i="7"/>
  <c r="J337" i="7"/>
  <c r="J338" i="7"/>
  <c r="J339" i="7"/>
  <c r="J340" i="7"/>
  <c r="J341" i="7"/>
  <c r="J342" i="7"/>
  <c r="J343" i="7"/>
  <c r="J344" i="7"/>
  <c r="J345" i="7"/>
  <c r="J346" i="7"/>
  <c r="J347" i="7"/>
  <c r="J348" i="7"/>
  <c r="J349" i="7"/>
  <c r="J350" i="7"/>
  <c r="J351" i="7"/>
  <c r="J352" i="7"/>
  <c r="J353" i="7"/>
  <c r="J354" i="7"/>
  <c r="J355" i="7"/>
  <c r="J356" i="7"/>
  <c r="J357" i="7"/>
  <c r="J358" i="7"/>
  <c r="J359" i="7"/>
  <c r="J360" i="7"/>
  <c r="J361" i="7"/>
  <c r="J362" i="7"/>
  <c r="J363" i="7"/>
  <c r="J364" i="7"/>
  <c r="J365" i="7"/>
  <c r="J366" i="7"/>
  <c r="J367" i="7"/>
  <c r="J368" i="7"/>
  <c r="J369" i="7"/>
  <c r="J370" i="7"/>
  <c r="J371" i="7"/>
  <c r="J372" i="7"/>
  <c r="J373" i="7"/>
  <c r="J374" i="7"/>
  <c r="J375" i="7"/>
  <c r="J376" i="7"/>
  <c r="J377" i="7"/>
  <c r="J378" i="7"/>
  <c r="J379" i="7"/>
  <c r="J380" i="7"/>
  <c r="J381" i="7"/>
  <c r="J382" i="7"/>
  <c r="J383" i="7"/>
  <c r="J384" i="7"/>
  <c r="J385" i="7"/>
  <c r="J386" i="7"/>
  <c r="J387" i="7"/>
  <c r="J388" i="7"/>
  <c r="J389" i="7"/>
  <c r="J390" i="7"/>
  <c r="J391" i="7"/>
  <c r="J392" i="7"/>
  <c r="J393" i="7"/>
  <c r="J394" i="7"/>
  <c r="J395" i="7"/>
  <c r="J396" i="7"/>
  <c r="J397" i="7"/>
  <c r="J398" i="7"/>
  <c r="J399" i="7"/>
  <c r="J400" i="7"/>
  <c r="J401" i="7"/>
  <c r="J402" i="7"/>
  <c r="J403" i="7"/>
  <c r="J404" i="7"/>
  <c r="J405" i="7"/>
  <c r="J406" i="7"/>
  <c r="J407" i="7"/>
  <c r="J408" i="7"/>
  <c r="J409" i="7"/>
  <c r="J410" i="7"/>
  <c r="J411" i="7"/>
  <c r="J412" i="7"/>
  <c r="J413" i="7"/>
  <c r="J414" i="7"/>
  <c r="J415" i="7"/>
  <c r="J416" i="7"/>
  <c r="J417" i="7"/>
  <c r="J418" i="7"/>
  <c r="J419" i="7"/>
  <c r="J420" i="7"/>
  <c r="J421" i="7"/>
  <c r="J422" i="7"/>
  <c r="J423" i="7"/>
  <c r="J424" i="7"/>
  <c r="J425" i="7"/>
  <c r="J426" i="7"/>
  <c r="J427" i="7"/>
  <c r="J428" i="7"/>
  <c r="J429" i="7"/>
  <c r="J430" i="7"/>
  <c r="J431" i="7"/>
  <c r="J432" i="7"/>
  <c r="J433" i="7"/>
  <c r="J434" i="7"/>
  <c r="J435" i="7"/>
  <c r="J436" i="7"/>
  <c r="J437" i="7"/>
  <c r="J438" i="7"/>
  <c r="J439" i="7"/>
  <c r="J440" i="7"/>
  <c r="J441" i="7"/>
  <c r="J442" i="7"/>
  <c r="J443" i="7"/>
  <c r="J444" i="7"/>
  <c r="J445" i="7"/>
  <c r="J446" i="7"/>
  <c r="J447" i="7"/>
  <c r="J448" i="7"/>
  <c r="J449" i="7"/>
  <c r="J450" i="7"/>
  <c r="J451" i="7"/>
  <c r="J452" i="7"/>
  <c r="J453" i="7"/>
  <c r="J454" i="7"/>
  <c r="J455" i="7"/>
  <c r="J456" i="7"/>
  <c r="J457" i="7"/>
  <c r="J458" i="7"/>
  <c r="J459" i="7"/>
  <c r="J460" i="7"/>
  <c r="J461" i="7"/>
  <c r="J462" i="7"/>
  <c r="J463" i="7"/>
  <c r="J464" i="7"/>
  <c r="J465" i="7"/>
  <c r="J466" i="7"/>
  <c r="J467" i="7"/>
  <c r="J468" i="7"/>
  <c r="J469" i="7"/>
  <c r="J470" i="7"/>
  <c r="J471" i="7"/>
  <c r="J472" i="7"/>
  <c r="J473" i="7"/>
  <c r="J474" i="7"/>
  <c r="J475" i="7"/>
  <c r="J476" i="7"/>
  <c r="J477" i="7"/>
  <c r="J478" i="7"/>
  <c r="J479" i="7"/>
  <c r="J480" i="7"/>
  <c r="J481" i="7"/>
  <c r="J482" i="7"/>
  <c r="J483" i="7"/>
  <c r="J484" i="7"/>
  <c r="J485" i="7"/>
  <c r="J486" i="7"/>
  <c r="J487" i="7"/>
  <c r="J488" i="7"/>
  <c r="J489" i="7"/>
  <c r="J490" i="7"/>
  <c r="J491" i="7"/>
  <c r="J492" i="7"/>
  <c r="J493" i="7"/>
  <c r="J494" i="7"/>
  <c r="J495" i="7"/>
  <c r="J496" i="7"/>
  <c r="J497" i="7"/>
  <c r="J498" i="7"/>
  <c r="J499" i="7"/>
  <c r="J500" i="7"/>
  <c r="J501" i="7"/>
  <c r="J502" i="7"/>
  <c r="J503" i="7"/>
  <c r="J504" i="7"/>
  <c r="J505" i="7"/>
  <c r="J506" i="7"/>
  <c r="J507" i="7"/>
  <c r="J508" i="7"/>
  <c r="J509" i="7"/>
  <c r="J510" i="7"/>
  <c r="J511" i="7"/>
  <c r="J512" i="7"/>
  <c r="J513" i="7"/>
  <c r="J514" i="7"/>
  <c r="J515" i="7"/>
  <c r="J516" i="7"/>
  <c r="J517" i="7"/>
  <c r="J518" i="7"/>
  <c r="J519" i="7"/>
  <c r="J520" i="7"/>
  <c r="J521" i="7"/>
  <c r="J522" i="7"/>
  <c r="J523" i="7"/>
  <c r="J524" i="7"/>
  <c r="J525" i="7"/>
  <c r="J526" i="7"/>
  <c r="J527" i="7"/>
  <c r="J528" i="7"/>
  <c r="J529" i="7"/>
  <c r="J530" i="7"/>
  <c r="J531" i="7"/>
  <c r="J532" i="7"/>
  <c r="J533" i="7"/>
  <c r="J534" i="7"/>
  <c r="J535" i="7"/>
  <c r="J536" i="7"/>
  <c r="J537" i="7"/>
  <c r="J538" i="7"/>
  <c r="J539" i="7"/>
  <c r="J540" i="7"/>
  <c r="J541" i="7"/>
  <c r="J542" i="7"/>
  <c r="J543" i="7"/>
  <c r="J544" i="7"/>
  <c r="J545" i="7"/>
  <c r="J546" i="7"/>
  <c r="J547" i="7"/>
  <c r="J548" i="7"/>
  <c r="J549" i="7"/>
  <c r="J550" i="7"/>
  <c r="J551" i="7"/>
  <c r="J552" i="7"/>
  <c r="J553" i="7"/>
  <c r="J554" i="7"/>
  <c r="J555" i="7"/>
  <c r="J556" i="7"/>
  <c r="J557" i="7"/>
  <c r="J558" i="7"/>
  <c r="J559" i="7"/>
  <c r="J560" i="7"/>
  <c r="J561" i="7"/>
  <c r="J562" i="7"/>
  <c r="J563" i="7"/>
  <c r="J564" i="7"/>
  <c r="J565" i="7"/>
  <c r="J566" i="7"/>
  <c r="J567" i="7"/>
  <c r="J568" i="7"/>
  <c r="J569" i="7"/>
  <c r="J570" i="7"/>
  <c r="J571" i="7"/>
  <c r="J572" i="7"/>
  <c r="J573" i="7"/>
  <c r="J574" i="7"/>
  <c r="J575" i="7"/>
  <c r="J576" i="7"/>
  <c r="J577" i="7"/>
  <c r="J578" i="7"/>
  <c r="J579" i="7"/>
  <c r="J580" i="7"/>
  <c r="J581" i="7"/>
  <c r="J582" i="7"/>
  <c r="J583" i="7"/>
  <c r="J584" i="7"/>
  <c r="J585" i="7"/>
  <c r="J586" i="7"/>
  <c r="J587" i="7"/>
  <c r="J588" i="7"/>
  <c r="J589" i="7"/>
  <c r="J590" i="7"/>
  <c r="J591" i="7"/>
  <c r="J592" i="7"/>
  <c r="J593" i="7"/>
  <c r="J594" i="7"/>
  <c r="J595" i="7"/>
  <c r="J596" i="7"/>
  <c r="J597" i="7"/>
  <c r="J598" i="7"/>
  <c r="J599" i="7"/>
  <c r="J600" i="7"/>
  <c r="J601" i="7"/>
  <c r="J602" i="7"/>
  <c r="J603" i="7"/>
  <c r="J604" i="7"/>
  <c r="J605" i="7"/>
  <c r="J606" i="7"/>
  <c r="J607" i="7"/>
  <c r="J608" i="7"/>
  <c r="J609" i="7"/>
  <c r="J610" i="7"/>
  <c r="J611" i="7"/>
  <c r="J612" i="7"/>
  <c r="J613" i="7"/>
  <c r="J614" i="7"/>
  <c r="J615" i="7"/>
  <c r="J616" i="7"/>
  <c r="J617" i="7"/>
  <c r="J618" i="7"/>
  <c r="J619" i="7"/>
  <c r="J620" i="7"/>
  <c r="J621" i="7"/>
  <c r="J622" i="7"/>
  <c r="J623" i="7"/>
  <c r="J624" i="7"/>
  <c r="J625" i="7"/>
  <c r="J626" i="7"/>
  <c r="J627" i="7"/>
  <c r="J628" i="7"/>
  <c r="J629" i="7"/>
  <c r="J630" i="7"/>
  <c r="J631" i="7"/>
  <c r="J632" i="7"/>
  <c r="J633" i="7"/>
  <c r="J634" i="7"/>
  <c r="J635" i="7"/>
  <c r="J636" i="7"/>
  <c r="J637" i="7"/>
  <c r="J638" i="7"/>
  <c r="J639" i="7"/>
  <c r="J640" i="7"/>
  <c r="J641" i="7"/>
  <c r="J642" i="7"/>
  <c r="J643" i="7"/>
  <c r="J644" i="7"/>
  <c r="J645" i="7"/>
  <c r="J646" i="7"/>
  <c r="J647" i="7"/>
  <c r="J648" i="7"/>
  <c r="J649" i="7"/>
  <c r="J650" i="7"/>
  <c r="J651" i="7"/>
  <c r="J652" i="7"/>
  <c r="J653" i="7"/>
  <c r="J654" i="7"/>
  <c r="J655" i="7"/>
  <c r="J656" i="7"/>
  <c r="J657" i="7"/>
  <c r="J658" i="7"/>
  <c r="J659" i="7"/>
  <c r="J660" i="7"/>
  <c r="J661" i="7"/>
  <c r="J662" i="7"/>
  <c r="J663" i="7"/>
  <c r="J664" i="7"/>
  <c r="J665" i="7"/>
  <c r="J666" i="7"/>
  <c r="J667" i="7"/>
  <c r="J668" i="7"/>
  <c r="J669" i="7"/>
  <c r="J670" i="7"/>
  <c r="J671" i="7"/>
  <c r="J672" i="7"/>
  <c r="J673" i="7"/>
  <c r="J674" i="7"/>
  <c r="J675" i="7"/>
  <c r="J676" i="7"/>
  <c r="J677" i="7"/>
  <c r="J678" i="7"/>
  <c r="J679" i="7"/>
  <c r="J680" i="7"/>
  <c r="J681" i="7"/>
  <c r="J682" i="7"/>
  <c r="J683" i="7"/>
  <c r="J684" i="7"/>
  <c r="J685" i="7"/>
  <c r="J686" i="7"/>
  <c r="J687" i="7"/>
  <c r="J688" i="7"/>
  <c r="J689" i="7"/>
  <c r="J690" i="7"/>
  <c r="J691" i="7"/>
  <c r="J692" i="7"/>
  <c r="J693" i="7"/>
  <c r="J694" i="7"/>
  <c r="J695" i="7"/>
  <c r="J696" i="7"/>
  <c r="J697" i="7"/>
  <c r="J698" i="7"/>
  <c r="J699" i="7"/>
  <c r="J700" i="7"/>
  <c r="J701" i="7"/>
  <c r="J702" i="7"/>
  <c r="J703" i="7"/>
  <c r="J704" i="7"/>
  <c r="J705" i="7"/>
  <c r="J706" i="7"/>
  <c r="J707" i="7"/>
  <c r="J708" i="7"/>
  <c r="J709" i="7"/>
  <c r="J710" i="7"/>
  <c r="J711" i="7"/>
  <c r="J712" i="7"/>
  <c r="J713" i="7"/>
  <c r="J714" i="7"/>
  <c r="J715" i="7"/>
  <c r="J716" i="7"/>
  <c r="J717" i="7"/>
  <c r="J718" i="7"/>
  <c r="J719" i="7"/>
  <c r="J720" i="7"/>
  <c r="J721" i="7"/>
  <c r="J722" i="7"/>
  <c r="J723" i="7"/>
  <c r="J724" i="7"/>
  <c r="J725" i="7"/>
  <c r="J726" i="7"/>
  <c r="J727" i="7"/>
  <c r="J728" i="7"/>
  <c r="J729" i="7"/>
  <c r="J730" i="7"/>
  <c r="J731" i="7"/>
  <c r="J732" i="7"/>
  <c r="J733" i="7"/>
  <c r="J734" i="7"/>
  <c r="J735" i="7"/>
  <c r="J736" i="7"/>
  <c r="J737" i="7"/>
  <c r="J738" i="7"/>
  <c r="J739" i="7"/>
  <c r="J740" i="7"/>
  <c r="J741" i="7"/>
  <c r="J742" i="7"/>
  <c r="J743" i="7"/>
  <c r="J744" i="7"/>
  <c r="J745" i="7"/>
  <c r="J746" i="7"/>
  <c r="J747" i="7"/>
  <c r="J748" i="7"/>
  <c r="J749" i="7"/>
  <c r="J750" i="7"/>
  <c r="J751" i="7"/>
  <c r="J752" i="7"/>
  <c r="J753" i="7"/>
  <c r="J754" i="7"/>
  <c r="J755" i="7"/>
  <c r="J756" i="7"/>
  <c r="J757" i="7"/>
  <c r="J758" i="7"/>
  <c r="J759" i="7"/>
  <c r="J760" i="7"/>
  <c r="J761" i="7"/>
  <c r="J762" i="7"/>
  <c r="J763" i="7"/>
  <c r="J764" i="7"/>
  <c r="J765" i="7"/>
  <c r="J766" i="7"/>
  <c r="J767" i="7"/>
  <c r="J768" i="7"/>
  <c r="J769" i="7"/>
  <c r="J770" i="7"/>
  <c r="J771" i="7"/>
  <c r="J772" i="7"/>
  <c r="J773" i="7"/>
  <c r="J774" i="7"/>
  <c r="J775" i="7"/>
  <c r="J776" i="7"/>
  <c r="J777" i="7"/>
  <c r="J778" i="7"/>
  <c r="J779" i="7"/>
  <c r="J780" i="7"/>
  <c r="J781" i="7"/>
  <c r="J782" i="7"/>
  <c r="J783" i="7"/>
  <c r="J784" i="7"/>
  <c r="J785" i="7"/>
  <c r="J786" i="7"/>
  <c r="J787" i="7"/>
  <c r="J788" i="7"/>
  <c r="J789" i="7"/>
  <c r="J790" i="7"/>
  <c r="J791" i="7"/>
  <c r="J792" i="7"/>
  <c r="J793" i="7"/>
  <c r="J794" i="7"/>
  <c r="J795" i="7"/>
  <c r="J796" i="7"/>
  <c r="J797" i="7"/>
  <c r="J798" i="7"/>
  <c r="J799" i="7"/>
  <c r="J800" i="7"/>
  <c r="J801" i="7"/>
  <c r="J802" i="7"/>
  <c r="J803" i="7"/>
  <c r="J804" i="7"/>
  <c r="J805" i="7"/>
  <c r="J806" i="7"/>
  <c r="J807" i="7"/>
  <c r="J808" i="7"/>
  <c r="J809" i="7"/>
  <c r="J810" i="7"/>
  <c r="J811" i="7"/>
  <c r="J812" i="7"/>
  <c r="J813" i="7"/>
  <c r="J814" i="7"/>
  <c r="J815" i="7"/>
  <c r="J816" i="7"/>
  <c r="J817" i="7"/>
  <c r="J818" i="7"/>
  <c r="J819" i="7"/>
  <c r="J820" i="7"/>
  <c r="J821" i="7"/>
  <c r="J822" i="7"/>
  <c r="J823" i="7"/>
  <c r="J824" i="7"/>
  <c r="J825" i="7"/>
  <c r="J826" i="7"/>
  <c r="J827" i="7"/>
  <c r="J828" i="7"/>
  <c r="J829" i="7"/>
  <c r="J830" i="7"/>
  <c r="J831" i="7"/>
  <c r="J832" i="7"/>
  <c r="J833" i="7"/>
  <c r="J834" i="7"/>
  <c r="J835" i="7"/>
  <c r="J836" i="7"/>
  <c r="J837" i="7"/>
  <c r="J838" i="7"/>
  <c r="J839" i="7"/>
  <c r="J840" i="7"/>
  <c r="J841" i="7"/>
  <c r="J842" i="7"/>
  <c r="J843" i="7"/>
  <c r="J844" i="7"/>
  <c r="J845" i="7"/>
  <c r="J846" i="7"/>
  <c r="J847" i="7"/>
  <c r="J848" i="7"/>
  <c r="J849" i="7"/>
  <c r="J850" i="7"/>
  <c r="J851" i="7"/>
  <c r="J852" i="7"/>
  <c r="J853" i="7"/>
  <c r="J854" i="7"/>
  <c r="J855" i="7"/>
  <c r="J856" i="7"/>
  <c r="J857" i="7"/>
  <c r="J858" i="7"/>
  <c r="J859" i="7"/>
  <c r="J860" i="7"/>
  <c r="J861" i="7"/>
  <c r="J862" i="7"/>
  <c r="J863" i="7"/>
  <c r="J864" i="7"/>
  <c r="J865" i="7"/>
  <c r="J866" i="7"/>
  <c r="J867" i="7"/>
  <c r="J868" i="7"/>
  <c r="J869" i="7"/>
  <c r="J870" i="7"/>
  <c r="J871" i="7"/>
  <c r="J872" i="7"/>
  <c r="J873" i="7"/>
  <c r="J874" i="7"/>
  <c r="J875" i="7"/>
  <c r="J876" i="7"/>
  <c r="J877" i="7"/>
  <c r="J878" i="7"/>
  <c r="J879" i="7"/>
  <c r="J880" i="7"/>
  <c r="J881" i="7"/>
  <c r="J882" i="7"/>
  <c r="J883" i="7"/>
  <c r="J884" i="7"/>
  <c r="J885" i="7"/>
  <c r="J886" i="7"/>
  <c r="J887" i="7"/>
  <c r="J888" i="7"/>
  <c r="J889" i="7"/>
  <c r="J890" i="7"/>
  <c r="J891" i="7"/>
  <c r="J892" i="7"/>
  <c r="J893" i="7"/>
  <c r="J894" i="7"/>
  <c r="J895" i="7"/>
  <c r="J896" i="7"/>
  <c r="J897" i="7"/>
  <c r="J898" i="7"/>
  <c r="J899" i="7"/>
  <c r="J900" i="7"/>
  <c r="J901" i="7"/>
  <c r="J902" i="7"/>
  <c r="J903" i="7"/>
  <c r="J904" i="7"/>
  <c r="J905" i="7"/>
  <c r="J906" i="7"/>
  <c r="J907" i="7"/>
  <c r="J908" i="7"/>
  <c r="J909" i="7"/>
  <c r="J910" i="7"/>
  <c r="J911" i="7"/>
  <c r="J912" i="7"/>
  <c r="J913" i="7"/>
  <c r="J914" i="7"/>
  <c r="J915" i="7"/>
  <c r="J916" i="7"/>
  <c r="J917" i="7"/>
  <c r="J918" i="7"/>
  <c r="J919" i="7"/>
  <c r="J920" i="7"/>
  <c r="J921" i="7"/>
  <c r="J922" i="7"/>
  <c r="J923" i="7"/>
  <c r="J924" i="7"/>
  <c r="J925" i="7"/>
  <c r="J926" i="7"/>
  <c r="J927" i="7"/>
  <c r="J928" i="7"/>
  <c r="J929" i="7"/>
  <c r="J930" i="7"/>
  <c r="J931" i="7"/>
  <c r="J932" i="7"/>
  <c r="J933" i="7"/>
  <c r="J934" i="7"/>
  <c r="J935" i="7"/>
  <c r="J936" i="7"/>
  <c r="J937" i="7"/>
  <c r="J938" i="7"/>
  <c r="J939" i="7"/>
  <c r="J940" i="7"/>
  <c r="J941" i="7"/>
  <c r="J942" i="7"/>
  <c r="J943" i="7"/>
  <c r="J944" i="7"/>
  <c r="J945" i="7"/>
  <c r="J946" i="7"/>
  <c r="J947" i="7"/>
  <c r="J948" i="7"/>
  <c r="J949" i="7"/>
  <c r="J950" i="7"/>
  <c r="J951" i="7"/>
  <c r="J952" i="7"/>
  <c r="J953" i="7"/>
  <c r="J954" i="7"/>
  <c r="J955" i="7"/>
  <c r="J956" i="7"/>
  <c r="J957" i="7"/>
  <c r="J958" i="7"/>
  <c r="J959" i="7"/>
  <c r="J960" i="7"/>
  <c r="J961" i="7"/>
  <c r="J962" i="7"/>
  <c r="J963" i="7"/>
  <c r="J964" i="7"/>
  <c r="J965" i="7"/>
  <c r="J966" i="7"/>
  <c r="J967" i="7"/>
  <c r="J968" i="7"/>
  <c r="J969" i="7"/>
  <c r="J970" i="7"/>
  <c r="J971" i="7"/>
  <c r="J972" i="7"/>
  <c r="J973" i="7"/>
  <c r="J974" i="7"/>
  <c r="J975" i="7"/>
  <c r="J976" i="7"/>
  <c r="J977" i="7"/>
  <c r="J978" i="7"/>
  <c r="J979" i="7"/>
  <c r="J980" i="7"/>
  <c r="J981" i="7"/>
  <c r="J982" i="7"/>
  <c r="J983" i="7"/>
  <c r="J984" i="7"/>
  <c r="J985" i="7"/>
  <c r="J986" i="7"/>
  <c r="J987" i="7"/>
  <c r="J988" i="7"/>
  <c r="J989" i="7"/>
  <c r="J990" i="7"/>
  <c r="J991" i="7"/>
  <c r="J992" i="7"/>
  <c r="J993" i="7"/>
  <c r="J994" i="7"/>
  <c r="J995" i="7"/>
  <c r="J996" i="7"/>
  <c r="J997" i="7"/>
  <c r="J998" i="7"/>
  <c r="J999" i="7"/>
  <c r="J1000" i="7"/>
  <c r="J1001" i="7"/>
  <c r="J1002" i="7"/>
  <c r="J1003" i="7"/>
  <c r="J1004" i="7"/>
  <c r="J1005" i="7"/>
  <c r="J1006" i="7"/>
  <c r="J1007" i="7"/>
  <c r="J1008" i="7"/>
  <c r="J1009" i="7"/>
  <c r="J1010" i="7"/>
  <c r="J1011" i="7"/>
  <c r="J1012" i="7"/>
  <c r="J1013" i="7"/>
  <c r="J1014" i="7"/>
  <c r="J1015" i="7"/>
  <c r="J1016" i="7"/>
  <c r="J1017" i="7"/>
  <c r="J1018" i="7"/>
  <c r="J1019" i="7"/>
  <c r="J1020" i="7"/>
  <c r="J1021" i="7"/>
  <c r="J1022" i="7"/>
  <c r="J1023" i="7"/>
  <c r="J1024" i="7"/>
  <c r="J1025" i="7"/>
  <c r="J1026" i="7"/>
  <c r="J1027" i="7"/>
  <c r="J1028" i="7"/>
  <c r="J1029" i="7"/>
  <c r="J1030" i="7"/>
  <c r="J1031" i="7"/>
  <c r="J1032" i="7"/>
  <c r="J1033" i="7"/>
  <c r="J1034" i="7"/>
  <c r="J1035" i="7"/>
  <c r="J1036" i="7"/>
  <c r="J1037" i="7"/>
  <c r="J1038" i="7"/>
  <c r="J1039" i="7"/>
  <c r="J1040" i="7"/>
  <c r="J1041" i="7"/>
  <c r="J1042" i="7"/>
  <c r="J1043" i="7"/>
  <c r="J1044" i="7"/>
  <c r="J1045" i="7"/>
  <c r="J1046" i="7"/>
  <c r="J1047" i="7"/>
  <c r="J1048" i="7"/>
  <c r="J1049" i="7"/>
  <c r="J1050" i="7"/>
  <c r="J1051" i="7"/>
  <c r="J1052" i="7"/>
  <c r="J1053" i="7"/>
  <c r="J1054" i="7"/>
  <c r="J1055" i="7"/>
  <c r="J1056" i="7"/>
  <c r="J1057" i="7"/>
  <c r="J1058" i="7"/>
  <c r="J1059" i="7"/>
  <c r="J1060" i="7"/>
  <c r="J1061" i="7"/>
  <c r="J1062" i="7"/>
  <c r="J1063" i="7"/>
  <c r="J1064" i="7"/>
  <c r="J1065" i="7"/>
  <c r="J1066" i="7"/>
  <c r="J1067" i="7"/>
  <c r="J1068" i="7"/>
  <c r="J1069" i="7"/>
  <c r="J1070" i="7"/>
  <c r="J1071" i="7"/>
  <c r="J1072" i="7"/>
  <c r="J1073" i="7"/>
  <c r="J1074" i="7"/>
  <c r="J1075" i="7"/>
  <c r="J1076" i="7"/>
  <c r="J1077" i="7"/>
  <c r="J1078" i="7"/>
  <c r="J1079" i="7"/>
  <c r="J1080" i="7"/>
  <c r="J1081" i="7"/>
  <c r="J1082" i="7"/>
  <c r="J1083" i="7"/>
  <c r="J1084" i="7"/>
  <c r="J1085" i="7"/>
  <c r="J1086" i="7"/>
  <c r="J1087" i="7"/>
  <c r="J1088" i="7"/>
  <c r="J1089" i="7"/>
  <c r="J1090" i="7"/>
  <c r="J1091" i="7"/>
  <c r="J1092" i="7"/>
  <c r="J1093" i="7"/>
  <c r="J1094" i="7"/>
  <c r="J1095" i="7"/>
  <c r="J1096" i="7"/>
  <c r="J1097" i="7"/>
  <c r="J1098" i="7"/>
  <c r="J1099" i="7"/>
  <c r="J1100" i="7"/>
  <c r="J1101" i="7"/>
  <c r="J1102" i="7"/>
  <c r="J1103" i="7"/>
  <c r="J1104" i="7"/>
  <c r="J1105" i="7"/>
  <c r="J1106" i="7"/>
  <c r="J1107" i="7"/>
  <c r="J1108" i="7"/>
  <c r="J1109" i="7"/>
  <c r="J1110" i="7"/>
  <c r="J1111" i="7"/>
  <c r="J1112" i="7"/>
  <c r="J1113" i="7"/>
  <c r="J1114" i="7"/>
  <c r="J1115" i="7"/>
  <c r="J1116" i="7"/>
  <c r="J1117" i="7"/>
  <c r="J1118" i="7"/>
  <c r="J1119" i="7"/>
  <c r="J1120" i="7"/>
  <c r="J1121" i="7"/>
  <c r="J1122" i="7"/>
  <c r="J1123" i="7"/>
  <c r="J1124" i="7"/>
  <c r="J1125" i="7"/>
  <c r="J1126" i="7"/>
  <c r="J1127" i="7"/>
  <c r="J1128" i="7"/>
  <c r="J1129" i="7"/>
  <c r="J1130" i="7"/>
  <c r="J1131" i="7"/>
  <c r="J1132" i="7"/>
  <c r="J1133" i="7"/>
  <c r="J1134" i="7"/>
  <c r="J1135" i="7"/>
  <c r="J1136" i="7"/>
  <c r="J1137" i="7"/>
  <c r="J1138" i="7"/>
  <c r="J1139" i="7"/>
  <c r="J1140" i="7"/>
  <c r="J1141" i="7"/>
  <c r="J1142" i="7"/>
  <c r="J1143" i="7"/>
  <c r="J1144" i="7"/>
  <c r="J1145" i="7"/>
  <c r="J1146" i="7"/>
  <c r="J1147" i="7"/>
  <c r="J1148" i="7"/>
  <c r="J1149" i="7"/>
  <c r="J1150" i="7"/>
  <c r="J1151" i="7"/>
  <c r="J1152" i="7"/>
  <c r="J1153" i="7"/>
  <c r="J1154" i="7"/>
  <c r="J1155" i="7"/>
  <c r="J1156" i="7"/>
  <c r="J1157" i="7"/>
  <c r="J1158" i="7"/>
  <c r="J1159" i="7"/>
  <c r="J1160" i="7"/>
  <c r="J1161" i="7"/>
  <c r="J1162" i="7"/>
  <c r="J1163" i="7"/>
  <c r="J1164" i="7"/>
  <c r="J1165" i="7"/>
  <c r="J1166" i="7"/>
  <c r="J1167" i="7"/>
  <c r="J1168" i="7"/>
  <c r="J1169" i="7"/>
  <c r="J1170" i="7"/>
  <c r="J1171" i="7"/>
  <c r="J1172" i="7"/>
  <c r="J1173" i="7"/>
  <c r="J1174" i="7"/>
  <c r="J1175" i="7"/>
  <c r="J1176" i="7"/>
  <c r="J1177" i="7"/>
  <c r="J1178" i="7"/>
  <c r="J1179" i="7"/>
  <c r="J1180" i="7"/>
  <c r="J1181" i="7"/>
  <c r="J1182" i="7"/>
  <c r="J1183" i="7"/>
  <c r="J1184" i="7"/>
  <c r="J1185" i="7"/>
  <c r="J1186" i="7"/>
  <c r="J1187" i="7"/>
  <c r="J1188" i="7"/>
  <c r="J1189" i="7"/>
  <c r="J1190" i="7"/>
  <c r="J1191" i="7"/>
  <c r="J1192" i="7"/>
  <c r="J1193" i="7"/>
  <c r="J1194" i="7"/>
  <c r="J1195" i="7"/>
  <c r="J1196" i="7"/>
  <c r="J1197" i="7"/>
  <c r="J1198" i="7"/>
  <c r="J1199" i="7"/>
  <c r="J1200" i="7"/>
  <c r="J1201" i="7"/>
  <c r="J1202" i="7"/>
  <c r="J1203" i="7"/>
  <c r="J1204" i="7"/>
  <c r="J1205" i="7"/>
  <c r="J1206" i="7"/>
  <c r="J1207" i="7"/>
  <c r="J1208" i="7"/>
  <c r="J1209" i="7"/>
  <c r="J1210" i="7"/>
  <c r="J1211" i="7"/>
  <c r="J1212" i="7"/>
  <c r="J1213" i="7"/>
  <c r="J1214" i="7"/>
  <c r="J1215" i="7"/>
  <c r="J1216" i="7"/>
  <c r="J1217" i="7"/>
  <c r="J1218" i="7"/>
  <c r="J1219" i="7"/>
  <c r="J1220" i="7"/>
  <c r="J1221" i="7"/>
  <c r="J1222" i="7"/>
  <c r="J1223" i="7"/>
  <c r="J1224" i="7"/>
  <c r="J1225" i="7"/>
  <c r="J1226" i="7"/>
  <c r="J1227" i="7"/>
  <c r="J1228" i="7"/>
  <c r="J1229" i="7"/>
  <c r="J1230" i="7"/>
  <c r="J1231" i="7"/>
  <c r="J1232" i="7"/>
  <c r="J1233" i="7"/>
  <c r="J1234" i="7"/>
  <c r="J1235" i="7"/>
  <c r="J1236" i="7"/>
  <c r="J1237" i="7"/>
  <c r="J1238" i="7"/>
  <c r="J1239" i="7"/>
  <c r="J1240" i="7"/>
  <c r="J1241" i="7"/>
  <c r="J1242" i="7"/>
  <c r="J1243" i="7"/>
  <c r="J1244" i="7"/>
  <c r="J1245" i="7"/>
  <c r="J1246" i="7"/>
  <c r="J1247" i="7"/>
  <c r="J1248" i="7"/>
  <c r="J1249" i="7"/>
  <c r="J1250" i="7"/>
  <c r="J1251" i="7"/>
  <c r="J1252" i="7"/>
  <c r="J1253" i="7"/>
  <c r="J1254" i="7"/>
  <c r="J1255" i="7"/>
  <c r="J1256" i="7"/>
  <c r="J1257" i="7"/>
  <c r="J1258" i="7"/>
  <c r="J1259" i="7"/>
  <c r="J1260" i="7"/>
  <c r="J1261" i="7"/>
  <c r="J1262" i="7"/>
  <c r="J1263" i="7"/>
  <c r="J1264" i="7"/>
  <c r="J1265" i="7"/>
  <c r="J1266" i="7"/>
  <c r="J1267" i="7"/>
  <c r="J1268" i="7"/>
  <c r="J1269" i="7"/>
  <c r="J1270" i="7"/>
  <c r="J1271" i="7"/>
  <c r="J1272" i="7"/>
  <c r="J1273" i="7"/>
  <c r="J1274" i="7"/>
  <c r="J1275" i="7"/>
  <c r="J1276" i="7"/>
  <c r="J1277" i="7"/>
  <c r="J1278" i="7"/>
  <c r="J1279" i="7"/>
  <c r="J1280" i="7"/>
  <c r="J1281" i="7"/>
  <c r="J1282" i="7"/>
  <c r="J1283" i="7"/>
  <c r="J1284" i="7"/>
  <c r="J1285" i="7"/>
  <c r="J1286" i="7"/>
  <c r="J1287" i="7"/>
  <c r="J1288" i="7"/>
  <c r="J1289" i="7"/>
  <c r="J1290" i="7"/>
  <c r="J1291" i="7"/>
  <c r="J1292" i="7"/>
  <c r="J1293" i="7"/>
  <c r="J1294" i="7"/>
  <c r="J1295" i="7"/>
  <c r="J1296" i="7"/>
  <c r="J1297" i="7"/>
  <c r="J1298" i="7"/>
  <c r="J1299" i="7"/>
  <c r="J1300" i="7"/>
  <c r="J1301" i="7"/>
  <c r="J1302" i="7"/>
  <c r="J1303" i="7"/>
  <c r="J1304" i="7"/>
  <c r="J1305" i="7"/>
  <c r="J1306" i="7"/>
  <c r="J1307" i="7"/>
  <c r="J1308" i="7"/>
  <c r="J1309" i="7"/>
  <c r="J1310" i="7"/>
  <c r="J1311" i="7"/>
  <c r="J1312" i="7"/>
  <c r="J1313" i="7"/>
  <c r="J1314" i="7"/>
  <c r="J1315" i="7"/>
  <c r="J1316" i="7"/>
  <c r="J1317" i="7"/>
  <c r="J1318" i="7"/>
  <c r="J1319" i="7"/>
  <c r="J1320" i="7"/>
  <c r="J1321" i="7"/>
  <c r="J1322" i="7"/>
  <c r="J1323" i="7"/>
  <c r="J1324" i="7"/>
  <c r="J1325" i="7"/>
  <c r="J1326" i="7"/>
  <c r="J1327" i="7"/>
  <c r="J1328" i="7"/>
  <c r="J1329" i="7"/>
  <c r="J1330" i="7"/>
  <c r="J1331" i="7"/>
  <c r="J1332" i="7"/>
  <c r="J1333" i="7"/>
  <c r="J1334" i="7"/>
  <c r="J1335" i="7"/>
  <c r="J1336" i="7"/>
  <c r="J1337" i="7"/>
  <c r="J1338" i="7"/>
  <c r="J1339" i="7"/>
  <c r="J1340" i="7"/>
  <c r="J1341" i="7"/>
  <c r="J1342" i="7"/>
  <c r="J1343" i="7"/>
  <c r="J1344" i="7"/>
  <c r="J1345" i="7"/>
  <c r="J1346" i="7"/>
  <c r="J1347" i="7"/>
  <c r="J1348" i="7"/>
  <c r="J1349" i="7"/>
  <c r="J1350" i="7"/>
  <c r="J1351" i="7"/>
  <c r="J1352" i="7"/>
  <c r="J1353" i="7"/>
  <c r="J1354" i="7"/>
  <c r="J1355" i="7"/>
  <c r="J1356" i="7"/>
  <c r="J1357" i="7"/>
  <c r="J1358" i="7"/>
  <c r="J1359" i="7"/>
  <c r="J1360" i="7"/>
  <c r="J1361" i="7"/>
  <c r="J1362" i="7"/>
  <c r="J1363" i="7"/>
  <c r="J1364" i="7"/>
  <c r="J1365" i="7"/>
  <c r="J1366" i="7"/>
  <c r="J1367" i="7"/>
  <c r="J1368" i="7"/>
  <c r="J1369" i="7"/>
  <c r="J1370" i="7"/>
  <c r="J1371" i="7"/>
  <c r="J1372" i="7"/>
  <c r="J1373" i="7"/>
  <c r="J1374" i="7"/>
  <c r="J1375" i="7"/>
  <c r="J1376" i="7"/>
  <c r="J1377" i="7"/>
  <c r="J1378" i="7"/>
  <c r="J1379" i="7"/>
  <c r="J1380" i="7"/>
  <c r="J1381" i="7"/>
  <c r="J1382" i="7"/>
  <c r="J1383" i="7"/>
  <c r="J1384" i="7"/>
  <c r="J1385" i="7"/>
  <c r="J1386" i="7"/>
  <c r="J1387" i="7"/>
  <c r="J1388" i="7"/>
  <c r="J1389" i="7"/>
  <c r="J1390" i="7"/>
  <c r="J1391" i="7"/>
  <c r="J1392" i="7"/>
  <c r="J1393" i="7"/>
  <c r="J1394" i="7"/>
  <c r="J1395" i="7"/>
  <c r="J1396" i="7"/>
  <c r="J1397" i="7"/>
  <c r="J1398" i="7"/>
  <c r="J1399" i="7"/>
  <c r="J1400" i="7"/>
  <c r="J1401" i="7"/>
  <c r="J1402" i="7"/>
  <c r="J1403" i="7"/>
  <c r="J1404" i="7"/>
  <c r="J1405" i="7"/>
  <c r="J1406" i="7"/>
  <c r="J1407" i="7"/>
  <c r="J1408" i="7"/>
  <c r="J1409" i="7"/>
  <c r="J1410" i="7"/>
  <c r="J1411" i="7"/>
  <c r="J1412" i="7"/>
  <c r="J1413" i="7"/>
  <c r="J1414" i="7"/>
  <c r="J1415" i="7"/>
  <c r="J1416" i="7"/>
  <c r="J1417" i="7"/>
  <c r="J1418" i="7"/>
  <c r="J1419" i="7"/>
  <c r="J1420" i="7"/>
  <c r="J1421" i="7"/>
  <c r="J1422" i="7"/>
  <c r="J1423" i="7"/>
  <c r="J1424" i="7"/>
  <c r="J1425" i="7"/>
  <c r="J1426" i="7"/>
  <c r="J1427" i="7"/>
  <c r="J1428" i="7"/>
  <c r="J1429" i="7"/>
  <c r="J1430" i="7"/>
  <c r="J1431" i="7"/>
  <c r="J1432" i="7"/>
  <c r="J1433" i="7"/>
  <c r="J1434" i="7"/>
  <c r="J1435" i="7"/>
  <c r="J1436" i="7"/>
  <c r="J1437" i="7"/>
  <c r="J1438" i="7"/>
  <c r="J1439" i="7"/>
  <c r="J1440" i="7"/>
  <c r="J1441" i="7"/>
  <c r="J1442" i="7"/>
  <c r="J1443" i="7"/>
  <c r="J1444" i="7"/>
  <c r="J1445" i="7"/>
  <c r="J1446" i="7"/>
  <c r="J1447" i="7"/>
  <c r="J1448" i="7"/>
  <c r="J1449" i="7"/>
  <c r="J1450" i="7"/>
  <c r="J1451" i="7"/>
  <c r="J1452" i="7"/>
  <c r="J1453" i="7"/>
  <c r="J1454" i="7"/>
  <c r="J1455" i="7"/>
  <c r="J1456" i="7"/>
  <c r="J1457" i="7"/>
  <c r="J1458" i="7"/>
  <c r="J1459" i="7"/>
  <c r="J1460" i="7"/>
  <c r="J1461" i="7"/>
  <c r="J1462" i="7"/>
  <c r="J1463" i="7"/>
  <c r="J1464" i="7"/>
  <c r="J1465" i="7"/>
  <c r="J1466" i="7"/>
  <c r="J1467" i="7"/>
  <c r="J1468" i="7"/>
  <c r="J1469" i="7"/>
  <c r="J1470" i="7"/>
  <c r="J1471" i="7"/>
  <c r="J1472" i="7"/>
  <c r="J1473" i="7"/>
  <c r="J1474" i="7"/>
  <c r="J1475" i="7"/>
  <c r="J1476" i="7"/>
  <c r="J1477" i="7"/>
  <c r="J1478" i="7"/>
  <c r="J1479" i="7"/>
  <c r="J1480" i="7"/>
  <c r="J1481" i="7"/>
  <c r="J1482" i="7"/>
  <c r="J1483" i="7"/>
  <c r="J1484" i="7"/>
  <c r="J1485" i="7"/>
  <c r="J1486" i="7"/>
  <c r="J1487" i="7"/>
  <c r="J1488" i="7"/>
  <c r="J1489" i="7"/>
  <c r="J1490" i="7"/>
  <c r="J1491" i="7"/>
  <c r="J1492" i="7"/>
  <c r="J1493" i="7"/>
  <c r="J1494" i="7"/>
  <c r="J1495" i="7"/>
  <c r="J1496" i="7"/>
  <c r="J1497" i="7"/>
  <c r="J1498" i="7"/>
  <c r="J1499" i="7"/>
  <c r="J1500" i="7"/>
  <c r="J1501" i="7"/>
  <c r="J1502" i="7"/>
  <c r="J1503" i="7"/>
  <c r="J1504" i="7"/>
  <c r="J1505" i="7"/>
  <c r="J1506" i="7"/>
  <c r="J1507" i="7"/>
  <c r="J1508" i="7"/>
  <c r="J1509" i="7"/>
  <c r="J1510" i="7"/>
  <c r="J1511" i="7"/>
  <c r="J1512" i="7"/>
  <c r="J1513" i="7"/>
  <c r="J1514" i="7"/>
  <c r="J1515" i="7"/>
  <c r="J1516" i="7"/>
  <c r="J1517" i="7"/>
  <c r="J1518" i="7"/>
  <c r="J1519" i="7"/>
  <c r="J1520" i="7"/>
  <c r="J1521" i="7"/>
  <c r="J1522" i="7"/>
  <c r="J1523" i="7"/>
  <c r="J1524" i="7"/>
  <c r="J1525" i="7"/>
  <c r="J1526" i="7"/>
  <c r="J1527" i="7"/>
  <c r="J1528" i="7"/>
  <c r="J1529" i="7"/>
  <c r="J1530" i="7"/>
  <c r="J1531" i="7"/>
  <c r="J1532" i="7"/>
  <c r="J1533" i="7"/>
  <c r="J1534" i="7"/>
  <c r="J1535" i="7"/>
  <c r="J1536" i="7"/>
  <c r="J1537" i="7"/>
  <c r="J1538" i="7"/>
  <c r="J1539" i="7"/>
  <c r="J1540" i="7"/>
  <c r="J1541" i="7"/>
  <c r="J1542" i="7"/>
  <c r="J1543" i="7"/>
  <c r="J1544" i="7"/>
  <c r="J1545" i="7"/>
  <c r="J1546" i="7"/>
  <c r="J1547" i="7"/>
  <c r="J1548" i="7"/>
  <c r="J1549" i="7"/>
  <c r="J1550" i="7"/>
  <c r="J1551" i="7"/>
  <c r="J1552" i="7"/>
  <c r="J1553" i="7"/>
  <c r="J1554" i="7"/>
  <c r="J1555" i="7"/>
  <c r="J1556" i="7"/>
  <c r="J1557" i="7"/>
  <c r="J1558" i="7"/>
  <c r="J1559" i="7"/>
  <c r="J1560" i="7"/>
  <c r="J1561" i="7"/>
  <c r="J1562" i="7"/>
  <c r="J1563" i="7"/>
  <c r="J1564" i="7"/>
  <c r="J1565" i="7"/>
  <c r="J1566" i="7"/>
  <c r="J1567" i="7"/>
  <c r="J1568" i="7"/>
  <c r="J1569" i="7"/>
  <c r="J1570" i="7"/>
  <c r="J1571" i="7"/>
  <c r="J1572" i="7"/>
  <c r="J1573" i="7"/>
  <c r="J1574" i="7"/>
  <c r="J1575" i="7"/>
  <c r="J1576" i="7"/>
  <c r="J1577" i="7"/>
  <c r="J1578" i="7"/>
  <c r="J1579" i="7"/>
  <c r="J1580" i="7"/>
  <c r="J1581" i="7"/>
  <c r="J1582" i="7"/>
  <c r="J1583" i="7"/>
  <c r="J1584" i="7"/>
  <c r="J1585" i="7"/>
  <c r="J1586" i="7"/>
  <c r="J1587" i="7"/>
  <c r="J1588" i="7"/>
  <c r="J1589" i="7"/>
  <c r="J1590" i="7"/>
  <c r="J1591" i="7"/>
  <c r="J1592" i="7"/>
  <c r="J1593" i="7"/>
  <c r="J1594" i="7"/>
  <c r="J1595" i="7"/>
  <c r="J1596" i="7"/>
  <c r="J1597" i="7"/>
  <c r="J1598" i="7"/>
  <c r="J1599" i="7"/>
  <c r="J1600" i="7"/>
  <c r="J1601" i="7"/>
  <c r="J1602" i="7"/>
  <c r="J1603" i="7"/>
  <c r="J1604" i="7"/>
  <c r="J1605" i="7"/>
  <c r="J1606" i="7"/>
  <c r="J1607" i="7"/>
  <c r="J1608" i="7"/>
  <c r="J1609" i="7"/>
  <c r="J1610" i="7"/>
  <c r="J1611" i="7"/>
  <c r="J1612" i="7"/>
  <c r="J1613" i="7"/>
  <c r="J1614" i="7"/>
  <c r="J1615" i="7"/>
  <c r="J1616" i="7"/>
  <c r="J1617" i="7"/>
  <c r="J1618" i="7"/>
  <c r="J1619" i="7"/>
  <c r="J1620" i="7"/>
  <c r="J1621" i="7"/>
  <c r="J1622" i="7"/>
  <c r="J1623" i="7"/>
  <c r="J1624" i="7"/>
  <c r="J1625" i="7"/>
  <c r="J1626" i="7"/>
  <c r="J1627" i="7"/>
  <c r="J1628" i="7"/>
  <c r="J1629" i="7"/>
  <c r="J1630" i="7"/>
  <c r="J1631" i="7"/>
  <c r="J1632" i="7"/>
  <c r="J1633" i="7"/>
  <c r="J1634" i="7"/>
  <c r="J1635" i="7"/>
  <c r="J1636" i="7"/>
  <c r="J1637" i="7"/>
  <c r="J1638" i="7"/>
  <c r="J1639" i="7"/>
  <c r="J3" i="7"/>
  <c r="I14" i="7"/>
  <c r="I15" i="7"/>
  <c r="I16" i="7"/>
  <c r="I17" i="7"/>
  <c r="I18" i="7"/>
  <c r="I19" i="7"/>
  <c r="I20" i="7"/>
  <c r="I21" i="7"/>
  <c r="I22" i="7"/>
  <c r="I23" i="7"/>
  <c r="I24" i="7"/>
  <c r="I25" i="7"/>
  <c r="I26" i="7"/>
  <c r="I27" i="7"/>
  <c r="I28" i="7"/>
  <c r="I29" i="7"/>
  <c r="I30" i="7"/>
  <c r="I31" i="7"/>
  <c r="I32" i="7"/>
  <c r="I33" i="7"/>
  <c r="I34" i="7"/>
  <c r="I35" i="7"/>
  <c r="I36" i="7"/>
  <c r="I37" i="7"/>
  <c r="I38" i="7"/>
  <c r="I39" i="7"/>
  <c r="I40" i="7"/>
  <c r="I41" i="7"/>
  <c r="I42" i="7"/>
  <c r="I43" i="7"/>
  <c r="I44" i="7"/>
  <c r="I45" i="7"/>
  <c r="I46" i="7"/>
  <c r="I47" i="7"/>
  <c r="I48" i="7"/>
  <c r="I49" i="7"/>
  <c r="I50" i="7"/>
  <c r="I51" i="7"/>
  <c r="I52" i="7"/>
  <c r="I53" i="7"/>
  <c r="I54" i="7"/>
  <c r="I55" i="7"/>
  <c r="I56" i="7"/>
  <c r="I57" i="7"/>
  <c r="I58" i="7"/>
  <c r="I59" i="7"/>
  <c r="I60" i="7"/>
  <c r="I61" i="7"/>
  <c r="I62" i="7"/>
  <c r="I63" i="7"/>
  <c r="I64" i="7"/>
  <c r="I65" i="7"/>
  <c r="I66" i="7"/>
  <c r="I67" i="7"/>
  <c r="I68" i="7"/>
  <c r="I69" i="7"/>
  <c r="I70" i="7"/>
  <c r="I71" i="7"/>
  <c r="I72" i="7"/>
  <c r="I73" i="7"/>
  <c r="I74" i="7"/>
  <c r="I75" i="7"/>
  <c r="I76" i="7"/>
  <c r="I77" i="7"/>
  <c r="I78" i="7"/>
  <c r="I79" i="7"/>
  <c r="I80" i="7"/>
  <c r="I81" i="7"/>
  <c r="I82" i="7"/>
  <c r="I83" i="7"/>
  <c r="I84" i="7"/>
  <c r="I85" i="7"/>
  <c r="I86" i="7"/>
  <c r="I87" i="7"/>
  <c r="I88" i="7"/>
  <c r="I89" i="7"/>
  <c r="I90" i="7"/>
  <c r="I91" i="7"/>
  <c r="I92" i="7"/>
  <c r="I93" i="7"/>
  <c r="I94" i="7"/>
  <c r="I95" i="7"/>
  <c r="I96" i="7"/>
  <c r="I97" i="7"/>
  <c r="I98" i="7"/>
  <c r="I99" i="7"/>
  <c r="I100" i="7"/>
  <c r="I101" i="7"/>
  <c r="I102" i="7"/>
  <c r="I103" i="7"/>
  <c r="I104" i="7"/>
  <c r="I105" i="7"/>
  <c r="I106" i="7"/>
  <c r="I107" i="7"/>
  <c r="I108" i="7"/>
  <c r="I109" i="7"/>
  <c r="I110" i="7"/>
  <c r="I111" i="7"/>
  <c r="I112" i="7"/>
  <c r="I113" i="7"/>
  <c r="I114" i="7"/>
  <c r="I115" i="7"/>
  <c r="I116" i="7"/>
  <c r="I117" i="7"/>
  <c r="I118" i="7"/>
  <c r="I119" i="7"/>
  <c r="I120" i="7"/>
  <c r="I121" i="7"/>
  <c r="I122" i="7"/>
  <c r="I123" i="7"/>
  <c r="I124" i="7"/>
  <c r="I125" i="7"/>
  <c r="I126" i="7"/>
  <c r="I127" i="7"/>
  <c r="I128" i="7"/>
  <c r="I129" i="7"/>
  <c r="I130" i="7"/>
  <c r="I131" i="7"/>
  <c r="I132" i="7"/>
  <c r="I133" i="7"/>
  <c r="I134" i="7"/>
  <c r="I135" i="7"/>
  <c r="I136" i="7"/>
  <c r="I137" i="7"/>
  <c r="I138" i="7"/>
  <c r="I139" i="7"/>
  <c r="I140" i="7"/>
  <c r="I141" i="7"/>
  <c r="I142" i="7"/>
  <c r="I143" i="7"/>
  <c r="I144" i="7"/>
  <c r="I145" i="7"/>
  <c r="I146" i="7"/>
  <c r="I147" i="7"/>
  <c r="I148" i="7"/>
  <c r="I149" i="7"/>
  <c r="I150" i="7"/>
  <c r="I151" i="7"/>
  <c r="I152" i="7"/>
  <c r="I153" i="7"/>
  <c r="I154" i="7"/>
  <c r="I155" i="7"/>
  <c r="I156" i="7"/>
  <c r="I157" i="7"/>
  <c r="I158" i="7"/>
  <c r="I159" i="7"/>
  <c r="I160" i="7"/>
  <c r="I161" i="7"/>
  <c r="I162" i="7"/>
  <c r="I163" i="7"/>
  <c r="I164" i="7"/>
  <c r="I165" i="7"/>
  <c r="I166" i="7"/>
  <c r="I167" i="7"/>
  <c r="I168" i="7"/>
  <c r="I169" i="7"/>
  <c r="I170" i="7"/>
  <c r="I171" i="7"/>
  <c r="I172" i="7"/>
  <c r="I173" i="7"/>
  <c r="I174" i="7"/>
  <c r="I175" i="7"/>
  <c r="I176" i="7"/>
  <c r="I177" i="7"/>
  <c r="I178" i="7"/>
  <c r="I179" i="7"/>
  <c r="I180" i="7"/>
  <c r="I181" i="7"/>
  <c r="I182" i="7"/>
  <c r="I183" i="7"/>
  <c r="I184" i="7"/>
  <c r="I185" i="7"/>
  <c r="I186" i="7"/>
  <c r="I187" i="7"/>
  <c r="I188" i="7"/>
  <c r="I189" i="7"/>
  <c r="I190" i="7"/>
  <c r="I191" i="7"/>
  <c r="I192" i="7"/>
  <c r="I193" i="7"/>
  <c r="I194" i="7"/>
  <c r="I195" i="7"/>
  <c r="I196" i="7"/>
  <c r="I197" i="7"/>
  <c r="I198" i="7"/>
  <c r="I199" i="7"/>
  <c r="I200" i="7"/>
  <c r="I201" i="7"/>
  <c r="I202" i="7"/>
  <c r="I203" i="7"/>
  <c r="I204" i="7"/>
  <c r="I205" i="7"/>
  <c r="I206" i="7"/>
  <c r="I207" i="7"/>
  <c r="I208" i="7"/>
  <c r="I209" i="7"/>
  <c r="I210" i="7"/>
  <c r="I211" i="7"/>
  <c r="I212" i="7"/>
  <c r="I213" i="7"/>
  <c r="I214" i="7"/>
  <c r="I215" i="7"/>
  <c r="I216" i="7"/>
  <c r="I217" i="7"/>
  <c r="I218" i="7"/>
  <c r="I219" i="7"/>
  <c r="I220" i="7"/>
  <c r="I221" i="7"/>
  <c r="I222" i="7"/>
  <c r="I223" i="7"/>
  <c r="I224" i="7"/>
  <c r="I225" i="7"/>
  <c r="I226" i="7"/>
  <c r="I227" i="7"/>
  <c r="I228" i="7"/>
  <c r="I229" i="7"/>
  <c r="I230" i="7"/>
  <c r="I231" i="7"/>
  <c r="I232" i="7"/>
  <c r="I233" i="7"/>
  <c r="I234" i="7"/>
  <c r="I235" i="7"/>
  <c r="I236" i="7"/>
  <c r="I237" i="7"/>
  <c r="I238" i="7"/>
  <c r="I239" i="7"/>
  <c r="I240" i="7"/>
  <c r="I241" i="7"/>
  <c r="I242" i="7"/>
  <c r="I243" i="7"/>
  <c r="I244" i="7"/>
  <c r="I245" i="7"/>
  <c r="I246" i="7"/>
  <c r="I247" i="7"/>
  <c r="I248" i="7"/>
  <c r="I249" i="7"/>
  <c r="I250" i="7"/>
  <c r="I251" i="7"/>
  <c r="I252" i="7"/>
  <c r="I253" i="7"/>
  <c r="I254" i="7"/>
  <c r="I255" i="7"/>
  <c r="I256" i="7"/>
  <c r="I257" i="7"/>
  <c r="I258" i="7"/>
  <c r="I259" i="7"/>
  <c r="I260" i="7"/>
  <c r="I261" i="7"/>
  <c r="I262" i="7"/>
  <c r="I263" i="7"/>
  <c r="I264" i="7"/>
  <c r="I265" i="7"/>
  <c r="I266" i="7"/>
  <c r="I267" i="7"/>
  <c r="I268" i="7"/>
  <c r="I269" i="7"/>
  <c r="I270" i="7"/>
  <c r="I271" i="7"/>
  <c r="I272" i="7"/>
  <c r="I273" i="7"/>
  <c r="I274" i="7"/>
  <c r="I275" i="7"/>
  <c r="I276" i="7"/>
  <c r="I277" i="7"/>
  <c r="I278" i="7"/>
  <c r="I279" i="7"/>
  <c r="I280" i="7"/>
  <c r="I281" i="7"/>
  <c r="I282" i="7"/>
  <c r="I283" i="7"/>
  <c r="I284" i="7"/>
  <c r="I285" i="7"/>
  <c r="I286" i="7"/>
  <c r="I287" i="7"/>
  <c r="I288" i="7"/>
  <c r="I289" i="7"/>
  <c r="I290" i="7"/>
  <c r="I291" i="7"/>
  <c r="I292" i="7"/>
  <c r="I293" i="7"/>
  <c r="I294" i="7"/>
  <c r="I295" i="7"/>
  <c r="I296" i="7"/>
  <c r="I297" i="7"/>
  <c r="I298" i="7"/>
  <c r="I299" i="7"/>
  <c r="I300" i="7"/>
  <c r="I301" i="7"/>
  <c r="I302" i="7"/>
  <c r="I303" i="7"/>
  <c r="I304" i="7"/>
  <c r="I305" i="7"/>
  <c r="I306" i="7"/>
  <c r="I307" i="7"/>
  <c r="I308" i="7"/>
  <c r="I309" i="7"/>
  <c r="I310" i="7"/>
  <c r="I311" i="7"/>
  <c r="I312" i="7"/>
  <c r="I313" i="7"/>
  <c r="I314" i="7"/>
  <c r="I315" i="7"/>
  <c r="I316" i="7"/>
  <c r="I317" i="7"/>
  <c r="I318" i="7"/>
  <c r="I319" i="7"/>
  <c r="I320" i="7"/>
  <c r="I321" i="7"/>
  <c r="I322" i="7"/>
  <c r="I323" i="7"/>
  <c r="I324" i="7"/>
  <c r="I325" i="7"/>
  <c r="I326" i="7"/>
  <c r="I327" i="7"/>
  <c r="I328" i="7"/>
  <c r="I329" i="7"/>
  <c r="I330" i="7"/>
  <c r="I331" i="7"/>
  <c r="I332" i="7"/>
  <c r="I333" i="7"/>
  <c r="I334" i="7"/>
  <c r="I335" i="7"/>
  <c r="I336" i="7"/>
  <c r="I337" i="7"/>
  <c r="I338" i="7"/>
  <c r="I339" i="7"/>
  <c r="I340" i="7"/>
  <c r="I341" i="7"/>
  <c r="I342" i="7"/>
  <c r="I343" i="7"/>
  <c r="I344" i="7"/>
  <c r="I345" i="7"/>
  <c r="I346" i="7"/>
  <c r="I347" i="7"/>
  <c r="I348" i="7"/>
  <c r="I349" i="7"/>
  <c r="I350" i="7"/>
  <c r="I351" i="7"/>
  <c r="I352" i="7"/>
  <c r="I353" i="7"/>
  <c r="I354" i="7"/>
  <c r="I355" i="7"/>
  <c r="I356" i="7"/>
  <c r="I357" i="7"/>
  <c r="I358" i="7"/>
  <c r="I359" i="7"/>
  <c r="I360" i="7"/>
  <c r="I361" i="7"/>
  <c r="I362" i="7"/>
  <c r="I363" i="7"/>
  <c r="I364" i="7"/>
  <c r="I365" i="7"/>
  <c r="I366" i="7"/>
  <c r="I367" i="7"/>
  <c r="I368" i="7"/>
  <c r="I369" i="7"/>
  <c r="I370" i="7"/>
  <c r="I371" i="7"/>
  <c r="I372" i="7"/>
  <c r="I373" i="7"/>
  <c r="I374" i="7"/>
  <c r="I375" i="7"/>
  <c r="I376" i="7"/>
  <c r="I377" i="7"/>
  <c r="I378" i="7"/>
  <c r="I379" i="7"/>
  <c r="I380" i="7"/>
  <c r="I381" i="7"/>
  <c r="I382" i="7"/>
  <c r="I383" i="7"/>
  <c r="I384" i="7"/>
  <c r="I385" i="7"/>
  <c r="I386" i="7"/>
  <c r="I387" i="7"/>
  <c r="I388" i="7"/>
  <c r="I389" i="7"/>
  <c r="I390" i="7"/>
  <c r="I391" i="7"/>
  <c r="I392" i="7"/>
  <c r="I393" i="7"/>
  <c r="I394" i="7"/>
  <c r="I395" i="7"/>
  <c r="I396" i="7"/>
  <c r="I397" i="7"/>
  <c r="I398" i="7"/>
  <c r="I399" i="7"/>
  <c r="I400" i="7"/>
  <c r="I401" i="7"/>
  <c r="I402" i="7"/>
  <c r="I403" i="7"/>
  <c r="I404" i="7"/>
  <c r="I405" i="7"/>
  <c r="I406" i="7"/>
  <c r="I407" i="7"/>
  <c r="I408" i="7"/>
  <c r="I409" i="7"/>
  <c r="I410" i="7"/>
  <c r="I411" i="7"/>
  <c r="I412" i="7"/>
  <c r="I413" i="7"/>
  <c r="I414" i="7"/>
  <c r="I415" i="7"/>
  <c r="I416" i="7"/>
  <c r="I417" i="7"/>
  <c r="I418" i="7"/>
  <c r="I419" i="7"/>
  <c r="I420" i="7"/>
  <c r="I421" i="7"/>
  <c r="I422" i="7"/>
  <c r="I423" i="7"/>
  <c r="I424" i="7"/>
  <c r="I425" i="7"/>
  <c r="I426" i="7"/>
  <c r="I427" i="7"/>
  <c r="I428" i="7"/>
  <c r="I429" i="7"/>
  <c r="I430" i="7"/>
  <c r="I431" i="7"/>
  <c r="I432" i="7"/>
  <c r="I433" i="7"/>
  <c r="I434" i="7"/>
  <c r="I435" i="7"/>
  <c r="I436" i="7"/>
  <c r="I437" i="7"/>
  <c r="I438" i="7"/>
  <c r="I439" i="7"/>
  <c r="I440" i="7"/>
  <c r="I441" i="7"/>
  <c r="I442" i="7"/>
  <c r="I443" i="7"/>
  <c r="I444" i="7"/>
  <c r="I445" i="7"/>
  <c r="I446" i="7"/>
  <c r="I447" i="7"/>
  <c r="I448" i="7"/>
  <c r="I449" i="7"/>
  <c r="I450" i="7"/>
  <c r="I451" i="7"/>
  <c r="I452" i="7"/>
  <c r="I453" i="7"/>
  <c r="I454" i="7"/>
  <c r="I455" i="7"/>
  <c r="I456" i="7"/>
  <c r="I457" i="7"/>
  <c r="I458" i="7"/>
  <c r="I459" i="7"/>
  <c r="I460" i="7"/>
  <c r="I461" i="7"/>
  <c r="I462" i="7"/>
  <c r="I463" i="7"/>
  <c r="I464" i="7"/>
  <c r="I465" i="7"/>
  <c r="I466" i="7"/>
  <c r="I467" i="7"/>
  <c r="I468" i="7"/>
  <c r="I469" i="7"/>
  <c r="I470" i="7"/>
  <c r="I471" i="7"/>
  <c r="I472" i="7"/>
  <c r="I473" i="7"/>
  <c r="I474" i="7"/>
  <c r="I475" i="7"/>
  <c r="I476" i="7"/>
  <c r="I477" i="7"/>
  <c r="I478" i="7"/>
  <c r="I479" i="7"/>
  <c r="I480" i="7"/>
  <c r="I481" i="7"/>
  <c r="I482" i="7"/>
  <c r="I483" i="7"/>
  <c r="I484" i="7"/>
  <c r="I485" i="7"/>
  <c r="I486" i="7"/>
  <c r="I487" i="7"/>
  <c r="I488" i="7"/>
  <c r="I489" i="7"/>
  <c r="I490" i="7"/>
  <c r="I491" i="7"/>
  <c r="I492" i="7"/>
  <c r="I493" i="7"/>
  <c r="I494" i="7"/>
  <c r="I495" i="7"/>
  <c r="I496" i="7"/>
  <c r="I497" i="7"/>
  <c r="I498" i="7"/>
  <c r="I499" i="7"/>
  <c r="I500" i="7"/>
  <c r="I501" i="7"/>
  <c r="I502" i="7"/>
  <c r="I503" i="7"/>
  <c r="I504" i="7"/>
  <c r="I505" i="7"/>
  <c r="I506" i="7"/>
  <c r="I507" i="7"/>
  <c r="I508" i="7"/>
  <c r="I509" i="7"/>
  <c r="I510" i="7"/>
  <c r="I511" i="7"/>
  <c r="I512" i="7"/>
  <c r="I513" i="7"/>
  <c r="I514" i="7"/>
  <c r="I515" i="7"/>
  <c r="I516" i="7"/>
  <c r="I517" i="7"/>
  <c r="I518" i="7"/>
  <c r="I519" i="7"/>
  <c r="I520" i="7"/>
  <c r="I521" i="7"/>
  <c r="I522" i="7"/>
  <c r="I523" i="7"/>
  <c r="I524" i="7"/>
  <c r="I525" i="7"/>
  <c r="I526" i="7"/>
  <c r="I527" i="7"/>
  <c r="I528" i="7"/>
  <c r="I529" i="7"/>
  <c r="I530" i="7"/>
  <c r="I531" i="7"/>
  <c r="I532" i="7"/>
  <c r="I533" i="7"/>
  <c r="I534" i="7"/>
  <c r="I535" i="7"/>
  <c r="I536" i="7"/>
  <c r="I537" i="7"/>
  <c r="I538" i="7"/>
  <c r="I539" i="7"/>
  <c r="I540" i="7"/>
  <c r="I541" i="7"/>
  <c r="I542" i="7"/>
  <c r="I543" i="7"/>
  <c r="I544" i="7"/>
  <c r="I545" i="7"/>
  <c r="I546" i="7"/>
  <c r="I547" i="7"/>
  <c r="I548" i="7"/>
  <c r="I549" i="7"/>
  <c r="I550" i="7"/>
  <c r="I551" i="7"/>
  <c r="I552" i="7"/>
  <c r="I553" i="7"/>
  <c r="I554" i="7"/>
  <c r="I555" i="7"/>
  <c r="I556" i="7"/>
  <c r="I557" i="7"/>
  <c r="I558" i="7"/>
  <c r="I559" i="7"/>
  <c r="I560" i="7"/>
  <c r="I561" i="7"/>
  <c r="I562" i="7"/>
  <c r="I563" i="7"/>
  <c r="I564" i="7"/>
  <c r="I565" i="7"/>
  <c r="I566" i="7"/>
  <c r="I567" i="7"/>
  <c r="I568" i="7"/>
  <c r="I569" i="7"/>
  <c r="I570" i="7"/>
  <c r="I571" i="7"/>
  <c r="I572" i="7"/>
  <c r="I573" i="7"/>
  <c r="I574" i="7"/>
  <c r="I575" i="7"/>
  <c r="I576" i="7"/>
  <c r="I577" i="7"/>
  <c r="I578" i="7"/>
  <c r="I579" i="7"/>
  <c r="I580" i="7"/>
  <c r="I581" i="7"/>
  <c r="I582" i="7"/>
  <c r="I583" i="7"/>
  <c r="I584" i="7"/>
  <c r="I585" i="7"/>
  <c r="I586" i="7"/>
  <c r="I587" i="7"/>
  <c r="I588" i="7"/>
  <c r="I589" i="7"/>
  <c r="I590" i="7"/>
  <c r="I591" i="7"/>
  <c r="I592" i="7"/>
  <c r="I593" i="7"/>
  <c r="I594" i="7"/>
  <c r="I595" i="7"/>
  <c r="I596" i="7"/>
  <c r="I597" i="7"/>
  <c r="I598" i="7"/>
  <c r="I599" i="7"/>
  <c r="I600" i="7"/>
  <c r="I601" i="7"/>
  <c r="I602" i="7"/>
  <c r="I603" i="7"/>
  <c r="I604" i="7"/>
  <c r="I605" i="7"/>
  <c r="I606" i="7"/>
  <c r="I607" i="7"/>
  <c r="I608" i="7"/>
  <c r="I609" i="7"/>
  <c r="I610" i="7"/>
  <c r="I611" i="7"/>
  <c r="I612" i="7"/>
  <c r="I613" i="7"/>
  <c r="I614" i="7"/>
  <c r="I615" i="7"/>
  <c r="I616" i="7"/>
  <c r="I617" i="7"/>
  <c r="I618" i="7"/>
  <c r="I619" i="7"/>
  <c r="I620" i="7"/>
  <c r="I621" i="7"/>
  <c r="I622" i="7"/>
  <c r="I623" i="7"/>
  <c r="I624" i="7"/>
  <c r="I625" i="7"/>
  <c r="I626" i="7"/>
  <c r="I627" i="7"/>
  <c r="I628" i="7"/>
  <c r="I629" i="7"/>
  <c r="I630" i="7"/>
  <c r="I631" i="7"/>
  <c r="I632" i="7"/>
  <c r="I633" i="7"/>
  <c r="I634" i="7"/>
  <c r="I635" i="7"/>
  <c r="I636" i="7"/>
  <c r="I637" i="7"/>
  <c r="I638" i="7"/>
  <c r="I639" i="7"/>
  <c r="I640" i="7"/>
  <c r="I641" i="7"/>
  <c r="I642" i="7"/>
  <c r="I643" i="7"/>
  <c r="I644" i="7"/>
  <c r="I645" i="7"/>
  <c r="I646" i="7"/>
  <c r="I647" i="7"/>
  <c r="I648" i="7"/>
  <c r="I649" i="7"/>
  <c r="I650" i="7"/>
  <c r="I651" i="7"/>
  <c r="I652" i="7"/>
  <c r="I653" i="7"/>
  <c r="I654" i="7"/>
  <c r="I655" i="7"/>
  <c r="I656" i="7"/>
  <c r="I657" i="7"/>
  <c r="I658" i="7"/>
  <c r="I659" i="7"/>
  <c r="I660" i="7"/>
  <c r="I661" i="7"/>
  <c r="I662" i="7"/>
  <c r="I663" i="7"/>
  <c r="I664" i="7"/>
  <c r="I665" i="7"/>
  <c r="I666" i="7"/>
  <c r="I667" i="7"/>
  <c r="I668" i="7"/>
  <c r="I669" i="7"/>
  <c r="I670" i="7"/>
  <c r="I671" i="7"/>
  <c r="I672" i="7"/>
  <c r="I673" i="7"/>
  <c r="I674" i="7"/>
  <c r="I675" i="7"/>
  <c r="I676" i="7"/>
  <c r="I677" i="7"/>
  <c r="I678" i="7"/>
  <c r="I679" i="7"/>
  <c r="I680" i="7"/>
  <c r="I681" i="7"/>
  <c r="I682" i="7"/>
  <c r="I683" i="7"/>
  <c r="I684" i="7"/>
  <c r="I685" i="7"/>
  <c r="I686" i="7"/>
  <c r="I687" i="7"/>
  <c r="I688" i="7"/>
  <c r="I689" i="7"/>
  <c r="I690" i="7"/>
  <c r="I691" i="7"/>
  <c r="I692" i="7"/>
  <c r="I693" i="7"/>
  <c r="I694" i="7"/>
  <c r="I695" i="7"/>
  <c r="I696" i="7"/>
  <c r="I697" i="7"/>
  <c r="I698" i="7"/>
  <c r="I699" i="7"/>
  <c r="I700" i="7"/>
  <c r="I701" i="7"/>
  <c r="I702" i="7"/>
  <c r="I703" i="7"/>
  <c r="I704" i="7"/>
  <c r="I705" i="7"/>
  <c r="I706" i="7"/>
  <c r="I707" i="7"/>
  <c r="I708" i="7"/>
  <c r="I709" i="7"/>
  <c r="I710" i="7"/>
  <c r="I711" i="7"/>
  <c r="I712" i="7"/>
  <c r="I713" i="7"/>
  <c r="I714" i="7"/>
  <c r="I715" i="7"/>
  <c r="I716" i="7"/>
  <c r="I717" i="7"/>
  <c r="I718" i="7"/>
  <c r="I719" i="7"/>
  <c r="I720" i="7"/>
  <c r="I721" i="7"/>
  <c r="I722" i="7"/>
  <c r="I723" i="7"/>
  <c r="I724" i="7"/>
  <c r="I725" i="7"/>
  <c r="I726" i="7"/>
  <c r="I727" i="7"/>
  <c r="I728" i="7"/>
  <c r="I729" i="7"/>
  <c r="I730" i="7"/>
  <c r="I731" i="7"/>
  <c r="I732" i="7"/>
  <c r="I733" i="7"/>
  <c r="I734" i="7"/>
  <c r="I735" i="7"/>
  <c r="I736" i="7"/>
  <c r="I737" i="7"/>
  <c r="I738" i="7"/>
  <c r="I739" i="7"/>
  <c r="I740" i="7"/>
  <c r="I741" i="7"/>
  <c r="I742" i="7"/>
  <c r="I743" i="7"/>
  <c r="I744" i="7"/>
  <c r="I745" i="7"/>
  <c r="I746" i="7"/>
  <c r="I747" i="7"/>
  <c r="I748" i="7"/>
  <c r="I749" i="7"/>
  <c r="I750" i="7"/>
  <c r="I751" i="7"/>
  <c r="I752" i="7"/>
  <c r="I753" i="7"/>
  <c r="I754" i="7"/>
  <c r="I755" i="7"/>
  <c r="I756" i="7"/>
  <c r="I757" i="7"/>
  <c r="I758" i="7"/>
  <c r="I759" i="7"/>
  <c r="I760" i="7"/>
  <c r="I761" i="7"/>
  <c r="I762" i="7"/>
  <c r="I763" i="7"/>
  <c r="I764" i="7"/>
  <c r="I765" i="7"/>
  <c r="I766" i="7"/>
  <c r="I767" i="7"/>
  <c r="I768" i="7"/>
  <c r="I769" i="7"/>
  <c r="I770" i="7"/>
  <c r="I771" i="7"/>
  <c r="I772" i="7"/>
  <c r="I773" i="7"/>
  <c r="I774" i="7"/>
  <c r="I775" i="7"/>
  <c r="I776" i="7"/>
  <c r="I777" i="7"/>
  <c r="I778" i="7"/>
  <c r="I779" i="7"/>
  <c r="I780" i="7"/>
  <c r="I781" i="7"/>
  <c r="I782" i="7"/>
  <c r="I783" i="7"/>
  <c r="I784" i="7"/>
  <c r="I785" i="7"/>
  <c r="I786" i="7"/>
  <c r="I787" i="7"/>
  <c r="I788" i="7"/>
  <c r="I789" i="7"/>
  <c r="I790" i="7"/>
  <c r="I791" i="7"/>
  <c r="I792" i="7"/>
  <c r="I793" i="7"/>
  <c r="I794" i="7"/>
  <c r="I795" i="7"/>
  <c r="I796" i="7"/>
  <c r="I797" i="7"/>
  <c r="I798" i="7"/>
  <c r="I799" i="7"/>
  <c r="I800" i="7"/>
  <c r="I801" i="7"/>
  <c r="I802" i="7"/>
  <c r="I803" i="7"/>
  <c r="I804" i="7"/>
  <c r="I805" i="7"/>
  <c r="I806" i="7"/>
  <c r="I807" i="7"/>
  <c r="I808" i="7"/>
  <c r="I809" i="7"/>
  <c r="I810" i="7"/>
  <c r="I811" i="7"/>
  <c r="I812" i="7"/>
  <c r="I813" i="7"/>
  <c r="I814" i="7"/>
  <c r="I815" i="7"/>
  <c r="I816" i="7"/>
  <c r="I817" i="7"/>
  <c r="I818" i="7"/>
  <c r="I819" i="7"/>
  <c r="I820" i="7"/>
  <c r="I821" i="7"/>
  <c r="I822" i="7"/>
  <c r="I823" i="7"/>
  <c r="I824" i="7"/>
  <c r="I825" i="7"/>
  <c r="I826" i="7"/>
  <c r="I827" i="7"/>
  <c r="I828" i="7"/>
  <c r="I829" i="7"/>
  <c r="I830" i="7"/>
  <c r="I831" i="7"/>
  <c r="I832" i="7"/>
  <c r="I833" i="7"/>
  <c r="I834" i="7"/>
  <c r="I835" i="7"/>
  <c r="I836" i="7"/>
  <c r="I837" i="7"/>
  <c r="I838" i="7"/>
  <c r="I839" i="7"/>
  <c r="I840" i="7"/>
  <c r="I841" i="7"/>
  <c r="I842" i="7"/>
  <c r="I843" i="7"/>
  <c r="I844" i="7"/>
  <c r="I845" i="7"/>
  <c r="I846" i="7"/>
  <c r="I847" i="7"/>
  <c r="I848" i="7"/>
  <c r="I849" i="7"/>
  <c r="I850" i="7"/>
  <c r="I851" i="7"/>
  <c r="I852" i="7"/>
  <c r="I853" i="7"/>
  <c r="I854" i="7"/>
  <c r="I855" i="7"/>
  <c r="I856" i="7"/>
  <c r="I857" i="7"/>
  <c r="I858" i="7"/>
  <c r="I859" i="7"/>
  <c r="I860" i="7"/>
  <c r="I861" i="7"/>
  <c r="I862" i="7"/>
  <c r="I863" i="7"/>
  <c r="I864" i="7"/>
  <c r="I865" i="7"/>
  <c r="I866" i="7"/>
  <c r="I867" i="7"/>
  <c r="I868" i="7"/>
  <c r="I869" i="7"/>
  <c r="I870" i="7"/>
  <c r="I871" i="7"/>
  <c r="I872" i="7"/>
  <c r="I873" i="7"/>
  <c r="I874" i="7"/>
  <c r="I875" i="7"/>
  <c r="I876" i="7"/>
  <c r="I877" i="7"/>
  <c r="I878" i="7"/>
  <c r="I879" i="7"/>
  <c r="I880" i="7"/>
  <c r="I881" i="7"/>
  <c r="I882" i="7"/>
  <c r="I883" i="7"/>
  <c r="I884" i="7"/>
  <c r="I885" i="7"/>
  <c r="I886" i="7"/>
  <c r="I887" i="7"/>
  <c r="I888" i="7"/>
  <c r="I889" i="7"/>
  <c r="I890" i="7"/>
  <c r="I891" i="7"/>
  <c r="I892" i="7"/>
  <c r="I893" i="7"/>
  <c r="I894" i="7"/>
  <c r="I895" i="7"/>
  <c r="I896" i="7"/>
  <c r="I897" i="7"/>
  <c r="I898" i="7"/>
  <c r="I899" i="7"/>
  <c r="I900" i="7"/>
  <c r="I901" i="7"/>
  <c r="I902" i="7"/>
  <c r="I903" i="7"/>
  <c r="I904" i="7"/>
  <c r="I905" i="7"/>
  <c r="I906" i="7"/>
  <c r="I907" i="7"/>
  <c r="I908" i="7"/>
  <c r="I909" i="7"/>
  <c r="I910" i="7"/>
  <c r="I911" i="7"/>
  <c r="I912" i="7"/>
  <c r="I913" i="7"/>
  <c r="I914" i="7"/>
  <c r="I915" i="7"/>
  <c r="I916" i="7"/>
  <c r="I917" i="7"/>
  <c r="I918" i="7"/>
  <c r="I919" i="7"/>
  <c r="I920" i="7"/>
  <c r="I921" i="7"/>
  <c r="I922" i="7"/>
  <c r="I923" i="7"/>
  <c r="I924" i="7"/>
  <c r="I925" i="7"/>
  <c r="I926" i="7"/>
  <c r="I927" i="7"/>
  <c r="I928" i="7"/>
  <c r="I929" i="7"/>
  <c r="I930" i="7"/>
  <c r="I931" i="7"/>
  <c r="I932" i="7"/>
  <c r="I933" i="7"/>
  <c r="I934" i="7"/>
  <c r="I935" i="7"/>
  <c r="I936" i="7"/>
  <c r="I937" i="7"/>
  <c r="I938" i="7"/>
  <c r="I939" i="7"/>
  <c r="I940" i="7"/>
  <c r="I941" i="7"/>
  <c r="I942" i="7"/>
  <c r="I943" i="7"/>
  <c r="I944" i="7"/>
  <c r="I945" i="7"/>
  <c r="I946" i="7"/>
  <c r="I947" i="7"/>
  <c r="I948" i="7"/>
  <c r="I949" i="7"/>
  <c r="I950" i="7"/>
  <c r="I951" i="7"/>
  <c r="I952" i="7"/>
  <c r="I953" i="7"/>
  <c r="I954" i="7"/>
  <c r="I955" i="7"/>
  <c r="I956" i="7"/>
  <c r="I957" i="7"/>
  <c r="I958" i="7"/>
  <c r="I959" i="7"/>
  <c r="I960" i="7"/>
  <c r="I961" i="7"/>
  <c r="I962" i="7"/>
  <c r="I963" i="7"/>
  <c r="I964" i="7"/>
  <c r="I965" i="7"/>
  <c r="I966" i="7"/>
  <c r="I967" i="7"/>
  <c r="I968" i="7"/>
  <c r="I969" i="7"/>
  <c r="I970" i="7"/>
  <c r="I971" i="7"/>
  <c r="I972" i="7"/>
  <c r="I973" i="7"/>
  <c r="I974" i="7"/>
  <c r="I975" i="7"/>
  <c r="I976" i="7"/>
  <c r="I977" i="7"/>
  <c r="I978" i="7"/>
  <c r="I979" i="7"/>
  <c r="I980" i="7"/>
  <c r="I981" i="7"/>
  <c r="I982" i="7"/>
  <c r="I983" i="7"/>
  <c r="I984" i="7"/>
  <c r="I985" i="7"/>
  <c r="I986" i="7"/>
  <c r="I987" i="7"/>
  <c r="I988" i="7"/>
  <c r="I989" i="7"/>
  <c r="I990" i="7"/>
  <c r="I991" i="7"/>
  <c r="I992" i="7"/>
  <c r="I993" i="7"/>
  <c r="I994" i="7"/>
  <c r="I995" i="7"/>
  <c r="I996" i="7"/>
  <c r="I997" i="7"/>
  <c r="I998" i="7"/>
  <c r="I999" i="7"/>
  <c r="I1000" i="7"/>
  <c r="I1001" i="7"/>
  <c r="I1002" i="7"/>
  <c r="I1003" i="7"/>
  <c r="I1004" i="7"/>
  <c r="I1005" i="7"/>
  <c r="I1006" i="7"/>
  <c r="I1007" i="7"/>
  <c r="I1008" i="7"/>
  <c r="I1009" i="7"/>
  <c r="I1010" i="7"/>
  <c r="I1011" i="7"/>
  <c r="I1012" i="7"/>
  <c r="I1013" i="7"/>
  <c r="I1014" i="7"/>
  <c r="I1015" i="7"/>
  <c r="I1016" i="7"/>
  <c r="I1017" i="7"/>
  <c r="I1018" i="7"/>
  <c r="I1019" i="7"/>
  <c r="I1020" i="7"/>
  <c r="I1021" i="7"/>
  <c r="I1022" i="7"/>
  <c r="I1023" i="7"/>
  <c r="I1024" i="7"/>
  <c r="I1025" i="7"/>
  <c r="I1026" i="7"/>
  <c r="I1027" i="7"/>
  <c r="I1028" i="7"/>
  <c r="I1029" i="7"/>
  <c r="I1030" i="7"/>
  <c r="I1031" i="7"/>
  <c r="I1032" i="7"/>
  <c r="I1033" i="7"/>
  <c r="I1034" i="7"/>
  <c r="I1035" i="7"/>
  <c r="I1036" i="7"/>
  <c r="I1037" i="7"/>
  <c r="I1038" i="7"/>
  <c r="I1039" i="7"/>
  <c r="I1040" i="7"/>
  <c r="I1041" i="7"/>
  <c r="I1042" i="7"/>
  <c r="I1043" i="7"/>
  <c r="I1044" i="7"/>
  <c r="I1045" i="7"/>
  <c r="I1046" i="7"/>
  <c r="I1047" i="7"/>
  <c r="I1048" i="7"/>
  <c r="I1049" i="7"/>
  <c r="I1050" i="7"/>
  <c r="I1051" i="7"/>
  <c r="I1052" i="7"/>
  <c r="I1053" i="7"/>
  <c r="I1054" i="7"/>
  <c r="I1055" i="7"/>
  <c r="I1056" i="7"/>
  <c r="I1057" i="7"/>
  <c r="I1058" i="7"/>
  <c r="I1059" i="7"/>
  <c r="I1060" i="7"/>
  <c r="I1061" i="7"/>
  <c r="I1062" i="7"/>
  <c r="I1063" i="7"/>
  <c r="I1064" i="7"/>
  <c r="I1065" i="7"/>
  <c r="I1066" i="7"/>
  <c r="I1067" i="7"/>
  <c r="I1068" i="7"/>
  <c r="I1069" i="7"/>
  <c r="I1070" i="7"/>
  <c r="I1071" i="7"/>
  <c r="I1072" i="7"/>
  <c r="I1073" i="7"/>
  <c r="I1074" i="7"/>
  <c r="I1075" i="7"/>
  <c r="I1076" i="7"/>
  <c r="I1077" i="7"/>
  <c r="I1078" i="7"/>
  <c r="I1079" i="7"/>
  <c r="I1080" i="7"/>
  <c r="I1081" i="7"/>
  <c r="I1082" i="7"/>
  <c r="I1083" i="7"/>
  <c r="I1084" i="7"/>
  <c r="I1085" i="7"/>
  <c r="I1086" i="7"/>
  <c r="I1087" i="7"/>
  <c r="I1088" i="7"/>
  <c r="I1089" i="7"/>
  <c r="I1090" i="7"/>
  <c r="I1091" i="7"/>
  <c r="I1092" i="7"/>
  <c r="I1093" i="7"/>
  <c r="I1094" i="7"/>
  <c r="I1095" i="7"/>
  <c r="I1096" i="7"/>
  <c r="I1097" i="7"/>
  <c r="I1098" i="7"/>
  <c r="I1099" i="7"/>
  <c r="I1100" i="7"/>
  <c r="I1101" i="7"/>
  <c r="I1102" i="7"/>
  <c r="I1103" i="7"/>
  <c r="I1104" i="7"/>
  <c r="I1105" i="7"/>
  <c r="I1106" i="7"/>
  <c r="I1107" i="7"/>
  <c r="I1108" i="7"/>
  <c r="I1109" i="7"/>
  <c r="I1110" i="7"/>
  <c r="I1111" i="7"/>
  <c r="I1112" i="7"/>
  <c r="I1113" i="7"/>
  <c r="I1114" i="7"/>
  <c r="I1115" i="7"/>
  <c r="I1116" i="7"/>
  <c r="I1117" i="7"/>
  <c r="I1118" i="7"/>
  <c r="I1119" i="7"/>
  <c r="I1120" i="7"/>
  <c r="I1121" i="7"/>
  <c r="I1122" i="7"/>
  <c r="I1123" i="7"/>
  <c r="I1124" i="7"/>
  <c r="I1125" i="7"/>
  <c r="I1126" i="7"/>
  <c r="I1127" i="7"/>
  <c r="I1128" i="7"/>
  <c r="I1129" i="7"/>
  <c r="I1130" i="7"/>
  <c r="I1131" i="7"/>
  <c r="I1132" i="7"/>
  <c r="I1133" i="7"/>
  <c r="I1134" i="7"/>
  <c r="I1135" i="7"/>
  <c r="I1136" i="7"/>
  <c r="I1137" i="7"/>
  <c r="I1138" i="7"/>
  <c r="I1139" i="7"/>
  <c r="I1140" i="7"/>
  <c r="I1141" i="7"/>
  <c r="I1142" i="7"/>
  <c r="I1143" i="7"/>
  <c r="I1144" i="7"/>
  <c r="I1145" i="7"/>
  <c r="I1146" i="7"/>
  <c r="I1147" i="7"/>
  <c r="I1148" i="7"/>
  <c r="I1149" i="7"/>
  <c r="I1150" i="7"/>
  <c r="I1151" i="7"/>
  <c r="I1152" i="7"/>
  <c r="I1153" i="7"/>
  <c r="I1154" i="7"/>
  <c r="I1155" i="7"/>
  <c r="I1156" i="7"/>
  <c r="I1157" i="7"/>
  <c r="I1158" i="7"/>
  <c r="I1159" i="7"/>
  <c r="I1160" i="7"/>
  <c r="I1161" i="7"/>
  <c r="I1162" i="7"/>
  <c r="I1163" i="7"/>
  <c r="I1164" i="7"/>
  <c r="I1165" i="7"/>
  <c r="I1166" i="7"/>
  <c r="I1167" i="7"/>
  <c r="I1168" i="7"/>
  <c r="I1169" i="7"/>
  <c r="I1170" i="7"/>
  <c r="I1171" i="7"/>
  <c r="I1172" i="7"/>
  <c r="I1173" i="7"/>
  <c r="I1174" i="7"/>
  <c r="I1175" i="7"/>
  <c r="I1176" i="7"/>
  <c r="I1177" i="7"/>
  <c r="I1178" i="7"/>
  <c r="I1179" i="7"/>
  <c r="I1180" i="7"/>
  <c r="I1181" i="7"/>
  <c r="I1182" i="7"/>
  <c r="I1183" i="7"/>
  <c r="I1184" i="7"/>
  <c r="I1185" i="7"/>
  <c r="I1186" i="7"/>
  <c r="I1187" i="7"/>
  <c r="I1188" i="7"/>
  <c r="I1189" i="7"/>
  <c r="I1190" i="7"/>
  <c r="I1191" i="7"/>
  <c r="I1192" i="7"/>
  <c r="I1193" i="7"/>
  <c r="I1194" i="7"/>
  <c r="I1195" i="7"/>
  <c r="I1196" i="7"/>
  <c r="I1197" i="7"/>
  <c r="I1198" i="7"/>
  <c r="I1199" i="7"/>
  <c r="I1200" i="7"/>
  <c r="I1201" i="7"/>
  <c r="I1202" i="7"/>
  <c r="I1203" i="7"/>
  <c r="I1204" i="7"/>
  <c r="I1205" i="7"/>
  <c r="I1206" i="7"/>
  <c r="I1207" i="7"/>
  <c r="I1208" i="7"/>
  <c r="I1209" i="7"/>
  <c r="I1210" i="7"/>
  <c r="I1211" i="7"/>
  <c r="I1212" i="7"/>
  <c r="I1213" i="7"/>
  <c r="I1214" i="7"/>
  <c r="I1215" i="7"/>
  <c r="I1216" i="7"/>
  <c r="I1217" i="7"/>
  <c r="I1218" i="7"/>
  <c r="I1219" i="7"/>
  <c r="I1220" i="7"/>
  <c r="I1221" i="7"/>
  <c r="I1222" i="7"/>
  <c r="I1223" i="7"/>
  <c r="I1224" i="7"/>
  <c r="I1225" i="7"/>
  <c r="I1226" i="7"/>
  <c r="I1227" i="7"/>
  <c r="I1228" i="7"/>
  <c r="I1229" i="7"/>
  <c r="I1230" i="7"/>
  <c r="I1231" i="7"/>
  <c r="I1232" i="7"/>
  <c r="I1233" i="7"/>
  <c r="I1234" i="7"/>
  <c r="I1235" i="7"/>
  <c r="I1236" i="7"/>
  <c r="I1237" i="7"/>
  <c r="I1238" i="7"/>
  <c r="I1239" i="7"/>
  <c r="I1240" i="7"/>
  <c r="I1241" i="7"/>
  <c r="I1242" i="7"/>
  <c r="I1243" i="7"/>
  <c r="I1244" i="7"/>
  <c r="I1245" i="7"/>
  <c r="I1246" i="7"/>
  <c r="I1247" i="7"/>
  <c r="I1248" i="7"/>
  <c r="I1249" i="7"/>
  <c r="I1250" i="7"/>
  <c r="I1251" i="7"/>
  <c r="I1252" i="7"/>
  <c r="I1253" i="7"/>
  <c r="I1254" i="7"/>
  <c r="I1255" i="7"/>
  <c r="I1256" i="7"/>
  <c r="I1257" i="7"/>
  <c r="I1258" i="7"/>
  <c r="I1259" i="7"/>
  <c r="I1260" i="7"/>
  <c r="I1261" i="7"/>
  <c r="I1262" i="7"/>
  <c r="I1263" i="7"/>
  <c r="I1264" i="7"/>
  <c r="I1265" i="7"/>
  <c r="I1266" i="7"/>
  <c r="I1267" i="7"/>
  <c r="I1268" i="7"/>
  <c r="I1269" i="7"/>
  <c r="I1270" i="7"/>
  <c r="I1271" i="7"/>
  <c r="I1272" i="7"/>
  <c r="I1273" i="7"/>
  <c r="I1274" i="7"/>
  <c r="I1275" i="7"/>
  <c r="I1276" i="7"/>
  <c r="I1277" i="7"/>
  <c r="I1278" i="7"/>
  <c r="I1279" i="7"/>
  <c r="I1280" i="7"/>
  <c r="I1281" i="7"/>
  <c r="I1282" i="7"/>
  <c r="I1283" i="7"/>
  <c r="I1284" i="7"/>
  <c r="I1285" i="7"/>
  <c r="I1286" i="7"/>
  <c r="I1287" i="7"/>
  <c r="I1288" i="7"/>
  <c r="I1289" i="7"/>
  <c r="I1290" i="7"/>
  <c r="I1291" i="7"/>
  <c r="I1292" i="7"/>
  <c r="I1293" i="7"/>
  <c r="I1294" i="7"/>
  <c r="I1295" i="7"/>
  <c r="I1296" i="7"/>
  <c r="I1297" i="7"/>
  <c r="I1298" i="7"/>
  <c r="I1299" i="7"/>
  <c r="I1300" i="7"/>
  <c r="I1301" i="7"/>
  <c r="I1302" i="7"/>
  <c r="I1303" i="7"/>
  <c r="I1304" i="7"/>
  <c r="I1305" i="7"/>
  <c r="I1306" i="7"/>
  <c r="I1307" i="7"/>
  <c r="I1308" i="7"/>
  <c r="I1309" i="7"/>
  <c r="I1310" i="7"/>
  <c r="I1311" i="7"/>
  <c r="I1312" i="7"/>
  <c r="I1313" i="7"/>
  <c r="I1314" i="7"/>
  <c r="I1315" i="7"/>
  <c r="I1316" i="7"/>
  <c r="I1317" i="7"/>
  <c r="I1318" i="7"/>
  <c r="I1319" i="7"/>
  <c r="I1320" i="7"/>
  <c r="I1321" i="7"/>
  <c r="I1322" i="7"/>
  <c r="I1323" i="7"/>
  <c r="I1324" i="7"/>
  <c r="I1325" i="7"/>
  <c r="I1326" i="7"/>
  <c r="I1327" i="7"/>
  <c r="I1328" i="7"/>
  <c r="I1329" i="7"/>
  <c r="I1330" i="7"/>
  <c r="I1331" i="7"/>
  <c r="I1332" i="7"/>
  <c r="I1333" i="7"/>
  <c r="I1334" i="7"/>
  <c r="I1335" i="7"/>
  <c r="I1336" i="7"/>
  <c r="I1337" i="7"/>
  <c r="I1338" i="7"/>
  <c r="I1339" i="7"/>
  <c r="I1340" i="7"/>
  <c r="I1341" i="7"/>
  <c r="I1342" i="7"/>
  <c r="I1343" i="7"/>
  <c r="I1344" i="7"/>
  <c r="I1345" i="7"/>
  <c r="I1346" i="7"/>
  <c r="I1347" i="7"/>
  <c r="I1348" i="7"/>
  <c r="I1349" i="7"/>
  <c r="I1350" i="7"/>
  <c r="I1351" i="7"/>
  <c r="I1352" i="7"/>
  <c r="I1353" i="7"/>
  <c r="I1354" i="7"/>
  <c r="I1355" i="7"/>
  <c r="I1356" i="7"/>
  <c r="I1357" i="7"/>
  <c r="I1358" i="7"/>
  <c r="I1359" i="7"/>
  <c r="I1360" i="7"/>
  <c r="I1361" i="7"/>
  <c r="I1362" i="7"/>
  <c r="I1363" i="7"/>
  <c r="I1364" i="7"/>
  <c r="I1365" i="7"/>
  <c r="I1366" i="7"/>
  <c r="I1367" i="7"/>
  <c r="I1368" i="7"/>
  <c r="I1369" i="7"/>
  <c r="I1370" i="7"/>
  <c r="I1371" i="7"/>
  <c r="I1372" i="7"/>
  <c r="I1373" i="7"/>
  <c r="I1374" i="7"/>
  <c r="I1375" i="7"/>
  <c r="I1376" i="7"/>
  <c r="I1377" i="7"/>
  <c r="I1378" i="7"/>
  <c r="I1379" i="7"/>
  <c r="I1380" i="7"/>
  <c r="I1381" i="7"/>
  <c r="I1382" i="7"/>
  <c r="I1383" i="7"/>
  <c r="I1384" i="7"/>
  <c r="I1385" i="7"/>
  <c r="I1386" i="7"/>
  <c r="I1387" i="7"/>
  <c r="I1388" i="7"/>
  <c r="I1389" i="7"/>
  <c r="I1390" i="7"/>
  <c r="I1391" i="7"/>
  <c r="I1392" i="7"/>
  <c r="I1393" i="7"/>
  <c r="I1394" i="7"/>
  <c r="I1395" i="7"/>
  <c r="I1396" i="7"/>
  <c r="I1397" i="7"/>
  <c r="I1398" i="7"/>
  <c r="I1399" i="7"/>
  <c r="I1400" i="7"/>
  <c r="I1401" i="7"/>
  <c r="I1402" i="7"/>
  <c r="I1403" i="7"/>
  <c r="I1404" i="7"/>
  <c r="I1405" i="7"/>
  <c r="I1406" i="7"/>
  <c r="I1407" i="7"/>
  <c r="I1408" i="7"/>
  <c r="I1409" i="7"/>
  <c r="I1410" i="7"/>
  <c r="I1411" i="7"/>
  <c r="I1412" i="7"/>
  <c r="I1413" i="7"/>
  <c r="I1414" i="7"/>
  <c r="I1415" i="7"/>
  <c r="I1416" i="7"/>
  <c r="I1417" i="7"/>
  <c r="I1418" i="7"/>
  <c r="I1419" i="7"/>
  <c r="I1420" i="7"/>
  <c r="I1421" i="7"/>
  <c r="I1422" i="7"/>
  <c r="I1423" i="7"/>
  <c r="I1424" i="7"/>
  <c r="I1425" i="7"/>
  <c r="I1426" i="7"/>
  <c r="I1427" i="7"/>
  <c r="I1428" i="7"/>
  <c r="I1429" i="7"/>
  <c r="I1430" i="7"/>
  <c r="I1431" i="7"/>
  <c r="I1432" i="7"/>
  <c r="I1433" i="7"/>
  <c r="I1434" i="7"/>
  <c r="I1435" i="7"/>
  <c r="I1436" i="7"/>
  <c r="I1437" i="7"/>
  <c r="I1438" i="7"/>
  <c r="I1439" i="7"/>
  <c r="I1440" i="7"/>
  <c r="I1441" i="7"/>
  <c r="I1442" i="7"/>
  <c r="I1443" i="7"/>
  <c r="I1444" i="7"/>
  <c r="I1445" i="7"/>
  <c r="I1446" i="7"/>
  <c r="I1447" i="7"/>
  <c r="I1448" i="7"/>
  <c r="I1449" i="7"/>
  <c r="I1450" i="7"/>
  <c r="I1451" i="7"/>
  <c r="I1452" i="7"/>
  <c r="I1453" i="7"/>
  <c r="I1454" i="7"/>
  <c r="I1455" i="7"/>
  <c r="I1456" i="7"/>
  <c r="I1457" i="7"/>
  <c r="I1458" i="7"/>
  <c r="I1459" i="7"/>
  <c r="I1460" i="7"/>
  <c r="I1461" i="7"/>
  <c r="I1462" i="7"/>
  <c r="I1463" i="7"/>
  <c r="I1464" i="7"/>
  <c r="I1465" i="7"/>
  <c r="I1466" i="7"/>
  <c r="I1467" i="7"/>
  <c r="I1468" i="7"/>
  <c r="I1469" i="7"/>
  <c r="I1470" i="7"/>
  <c r="I1471" i="7"/>
  <c r="I1472" i="7"/>
  <c r="I1473" i="7"/>
  <c r="I1474" i="7"/>
  <c r="I1475" i="7"/>
  <c r="I1476" i="7"/>
  <c r="I1477" i="7"/>
  <c r="I1478" i="7"/>
  <c r="I1479" i="7"/>
  <c r="I1480" i="7"/>
  <c r="I1481" i="7"/>
  <c r="I1482" i="7"/>
  <c r="I1483" i="7"/>
  <c r="I1484" i="7"/>
  <c r="I1485" i="7"/>
  <c r="I1486" i="7"/>
  <c r="I1487" i="7"/>
  <c r="I1488" i="7"/>
  <c r="I1489" i="7"/>
  <c r="I1490" i="7"/>
  <c r="I1491" i="7"/>
  <c r="I1492" i="7"/>
  <c r="I1493" i="7"/>
  <c r="I1494" i="7"/>
  <c r="I1495" i="7"/>
  <c r="I1496" i="7"/>
  <c r="I1497" i="7"/>
  <c r="I1498" i="7"/>
  <c r="I1499" i="7"/>
  <c r="I1500" i="7"/>
  <c r="I1501" i="7"/>
  <c r="I1502" i="7"/>
  <c r="I1503" i="7"/>
  <c r="I1504" i="7"/>
  <c r="I1505" i="7"/>
  <c r="I1506" i="7"/>
  <c r="I1507" i="7"/>
  <c r="I1508" i="7"/>
  <c r="I1509" i="7"/>
  <c r="I1510" i="7"/>
  <c r="I1511" i="7"/>
  <c r="I1512" i="7"/>
  <c r="I1513" i="7"/>
  <c r="I1514" i="7"/>
  <c r="I1515" i="7"/>
  <c r="I1516" i="7"/>
  <c r="I1517" i="7"/>
  <c r="I1518" i="7"/>
  <c r="I1519" i="7"/>
  <c r="I1520" i="7"/>
  <c r="I1521" i="7"/>
  <c r="I1522" i="7"/>
  <c r="I1523" i="7"/>
  <c r="I1524" i="7"/>
  <c r="I1525" i="7"/>
  <c r="I1526" i="7"/>
  <c r="I1527" i="7"/>
  <c r="I1528" i="7"/>
  <c r="I1529" i="7"/>
  <c r="I1530" i="7"/>
  <c r="I1531" i="7"/>
  <c r="I1532" i="7"/>
  <c r="I1533" i="7"/>
  <c r="I1534" i="7"/>
  <c r="I1535" i="7"/>
  <c r="I1536" i="7"/>
  <c r="I1537" i="7"/>
  <c r="I1538" i="7"/>
  <c r="I1539" i="7"/>
  <c r="I1540" i="7"/>
  <c r="I1541" i="7"/>
  <c r="I1542" i="7"/>
  <c r="I1543" i="7"/>
  <c r="I1544" i="7"/>
  <c r="I1545" i="7"/>
  <c r="I1546" i="7"/>
  <c r="I1547" i="7"/>
  <c r="I1548" i="7"/>
  <c r="I1549" i="7"/>
  <c r="I1550" i="7"/>
  <c r="I1551" i="7"/>
  <c r="I1552" i="7"/>
  <c r="I1553" i="7"/>
  <c r="I1554" i="7"/>
  <c r="I1555" i="7"/>
  <c r="I1556" i="7"/>
  <c r="I1557" i="7"/>
  <c r="I1558" i="7"/>
  <c r="I1559" i="7"/>
  <c r="I1560" i="7"/>
  <c r="I1561" i="7"/>
  <c r="I1562" i="7"/>
  <c r="I1563" i="7"/>
  <c r="I1564" i="7"/>
  <c r="I1565" i="7"/>
  <c r="I1566" i="7"/>
  <c r="I1567" i="7"/>
  <c r="I1568" i="7"/>
  <c r="I1569" i="7"/>
  <c r="I1570" i="7"/>
  <c r="I1571" i="7"/>
  <c r="I1572" i="7"/>
  <c r="I1573" i="7"/>
  <c r="I1574" i="7"/>
  <c r="I1575" i="7"/>
  <c r="I1576" i="7"/>
  <c r="I1577" i="7"/>
  <c r="I1578" i="7"/>
  <c r="I1579" i="7"/>
  <c r="I1580" i="7"/>
  <c r="I1581" i="7"/>
  <c r="I1582" i="7"/>
  <c r="I1583" i="7"/>
  <c r="I1584" i="7"/>
  <c r="I1585" i="7"/>
  <c r="I1586" i="7"/>
  <c r="I1587" i="7"/>
  <c r="I1588" i="7"/>
  <c r="I1589" i="7"/>
  <c r="I1590" i="7"/>
  <c r="I1591" i="7"/>
  <c r="I1592" i="7"/>
  <c r="I1593" i="7"/>
  <c r="I1594" i="7"/>
  <c r="I1595" i="7"/>
  <c r="I1596" i="7"/>
  <c r="I1597" i="7"/>
  <c r="I1598" i="7"/>
  <c r="I1599" i="7"/>
  <c r="I1600" i="7"/>
  <c r="I1601" i="7"/>
  <c r="I1602" i="7"/>
  <c r="I1603" i="7"/>
  <c r="I1604" i="7"/>
  <c r="I1605" i="7"/>
  <c r="I1606" i="7"/>
  <c r="I1607" i="7"/>
  <c r="I1608" i="7"/>
  <c r="I1609" i="7"/>
  <c r="I1610" i="7"/>
  <c r="I1611" i="7"/>
  <c r="I1612" i="7"/>
  <c r="I1613" i="7"/>
  <c r="I1614" i="7"/>
  <c r="I1615" i="7"/>
  <c r="I1616" i="7"/>
  <c r="I1617" i="7"/>
  <c r="I1618" i="7"/>
  <c r="I1619" i="7"/>
  <c r="I1620" i="7"/>
  <c r="I1621" i="7"/>
  <c r="I1622" i="7"/>
  <c r="I1623" i="7"/>
  <c r="I1624" i="7"/>
  <c r="I1625" i="7"/>
  <c r="I1626" i="7"/>
  <c r="I1627" i="7"/>
  <c r="I1628" i="7"/>
  <c r="I1629" i="7"/>
  <c r="I1630" i="7"/>
  <c r="I1631" i="7"/>
  <c r="I1632" i="7"/>
  <c r="I1633" i="7"/>
  <c r="I1634" i="7"/>
  <c r="I1635" i="7"/>
  <c r="I1636" i="7"/>
  <c r="I1637" i="7"/>
  <c r="I1638" i="7"/>
  <c r="I1639" i="7"/>
  <c r="I4" i="7"/>
  <c r="I5" i="7"/>
  <c r="I6" i="7"/>
  <c r="I7" i="7"/>
  <c r="I8" i="7"/>
  <c r="I9" i="7"/>
  <c r="I10" i="7"/>
  <c r="I11" i="7"/>
  <c r="I12" i="7"/>
  <c r="I13" i="7"/>
  <c r="I3" i="7"/>
  <c r="H3" i="7"/>
  <c r="F3" i="7"/>
  <c r="F4" i="7"/>
  <c r="F5" i="7"/>
  <c r="F6" i="7"/>
  <c r="F7" i="7"/>
  <c r="F8" i="7"/>
  <c r="D3" i="7"/>
  <c r="D4" i="7"/>
  <c r="D5" i="7"/>
  <c r="D6" i="7"/>
  <c r="D7" i="7"/>
  <c r="D8" i="7"/>
  <c r="D9" i="7"/>
  <c r="F9" i="7"/>
  <c r="D10" i="7"/>
  <c r="F10" i="7"/>
  <c r="D11" i="7"/>
  <c r="F11" i="7"/>
  <c r="D12" i="7"/>
  <c r="F12" i="7"/>
  <c r="D13" i="7"/>
  <c r="F13" i="7"/>
  <c r="D14" i="7"/>
  <c r="F14" i="7"/>
  <c r="D15" i="7"/>
  <c r="F15" i="7"/>
  <c r="D16" i="7"/>
  <c r="F16" i="7"/>
  <c r="D17" i="7"/>
  <c r="F17" i="7"/>
  <c r="D18" i="7"/>
  <c r="F18" i="7"/>
  <c r="D19" i="7"/>
  <c r="F19" i="7"/>
  <c r="D20" i="7"/>
  <c r="F20" i="7"/>
  <c r="D21" i="7"/>
  <c r="F21" i="7"/>
  <c r="D22" i="7"/>
  <c r="F22" i="7"/>
  <c r="D23" i="7"/>
  <c r="F23" i="7"/>
  <c r="D24" i="7"/>
  <c r="F24" i="7"/>
  <c r="D25" i="7"/>
  <c r="F25" i="7"/>
  <c r="D26" i="7"/>
  <c r="F26" i="7"/>
  <c r="D27" i="7"/>
  <c r="F27" i="7"/>
  <c r="D28" i="7"/>
  <c r="F28" i="7"/>
  <c r="D29" i="7"/>
  <c r="F29" i="7"/>
  <c r="D30" i="7"/>
  <c r="F30" i="7"/>
  <c r="D31" i="7"/>
  <c r="F31" i="7"/>
  <c r="D32" i="7"/>
  <c r="F32" i="7"/>
  <c r="D33" i="7"/>
  <c r="F33" i="7"/>
  <c r="D34" i="7"/>
  <c r="F34" i="7"/>
  <c r="D35" i="7"/>
  <c r="F35" i="7"/>
  <c r="D36" i="7"/>
  <c r="F36" i="7"/>
  <c r="D37" i="7"/>
  <c r="F37" i="7"/>
  <c r="D38" i="7"/>
  <c r="F38" i="7"/>
  <c r="D39" i="7"/>
  <c r="F39" i="7"/>
  <c r="D40" i="7"/>
  <c r="F40" i="7"/>
  <c r="D41" i="7"/>
  <c r="F41" i="7"/>
  <c r="D42" i="7"/>
  <c r="F42" i="7"/>
  <c r="D43" i="7"/>
  <c r="F43" i="7"/>
  <c r="D44" i="7"/>
  <c r="F44" i="7"/>
  <c r="D45" i="7"/>
  <c r="F45" i="7"/>
  <c r="D46" i="7"/>
  <c r="F46" i="7"/>
  <c r="D47" i="7"/>
  <c r="F47" i="7"/>
  <c r="D48" i="7"/>
  <c r="F48" i="7"/>
  <c r="D49" i="7"/>
  <c r="F49" i="7"/>
  <c r="D50" i="7"/>
  <c r="F50" i="7"/>
  <c r="D51" i="7"/>
  <c r="F51" i="7"/>
  <c r="D52" i="7"/>
  <c r="F52" i="7"/>
  <c r="D53" i="7"/>
  <c r="F53" i="7"/>
  <c r="D54" i="7"/>
  <c r="F54" i="7"/>
  <c r="D55" i="7"/>
  <c r="F55" i="7"/>
  <c r="D56" i="7"/>
  <c r="F56" i="7"/>
  <c r="D57" i="7"/>
  <c r="F57" i="7"/>
  <c r="D58" i="7"/>
  <c r="F58" i="7"/>
  <c r="D59" i="7"/>
  <c r="F59" i="7"/>
  <c r="D60" i="7"/>
  <c r="F60" i="7"/>
  <c r="D61" i="7"/>
  <c r="F61" i="7"/>
  <c r="D62" i="7"/>
  <c r="F62" i="7"/>
  <c r="D63" i="7"/>
  <c r="F63" i="7"/>
  <c r="D64" i="7"/>
  <c r="F64" i="7"/>
  <c r="D65" i="7"/>
  <c r="F65" i="7"/>
  <c r="D66" i="7"/>
  <c r="F66" i="7"/>
  <c r="D67" i="7"/>
  <c r="F67" i="7"/>
  <c r="D68" i="7"/>
  <c r="F68" i="7"/>
  <c r="D69" i="7"/>
  <c r="F69" i="7"/>
  <c r="D70" i="7"/>
  <c r="F70" i="7"/>
  <c r="D71" i="7"/>
  <c r="F71" i="7"/>
  <c r="D72" i="7"/>
  <c r="F72" i="7"/>
  <c r="D73" i="7"/>
  <c r="F73" i="7"/>
  <c r="D74" i="7"/>
  <c r="F74" i="7"/>
  <c r="D75" i="7"/>
  <c r="F75" i="7"/>
  <c r="D76" i="7"/>
  <c r="F76" i="7"/>
  <c r="D77" i="7"/>
  <c r="F77" i="7"/>
  <c r="D78" i="7"/>
  <c r="F78" i="7"/>
  <c r="D79" i="7"/>
  <c r="F79" i="7"/>
  <c r="D80" i="7"/>
  <c r="F80" i="7"/>
  <c r="D81" i="7"/>
  <c r="F81" i="7"/>
  <c r="D82" i="7"/>
  <c r="F82" i="7"/>
  <c r="D83" i="7"/>
  <c r="F83" i="7"/>
  <c r="D84" i="7"/>
  <c r="F84" i="7"/>
  <c r="D85" i="7"/>
  <c r="F85" i="7"/>
  <c r="D86" i="7"/>
  <c r="F86" i="7"/>
  <c r="D87" i="7"/>
  <c r="F87" i="7"/>
  <c r="D88" i="7"/>
  <c r="F88" i="7"/>
  <c r="D89" i="7"/>
  <c r="F89" i="7"/>
  <c r="D90" i="7"/>
  <c r="F90" i="7"/>
  <c r="D91" i="7"/>
  <c r="F91" i="7"/>
  <c r="D92" i="7"/>
  <c r="F92" i="7"/>
  <c r="D93" i="7"/>
  <c r="F93" i="7"/>
  <c r="D94" i="7"/>
  <c r="F94" i="7"/>
  <c r="D95" i="7"/>
  <c r="F95" i="7"/>
  <c r="D96" i="7"/>
  <c r="F96" i="7"/>
  <c r="D97" i="7"/>
  <c r="F97" i="7"/>
  <c r="D98" i="7"/>
  <c r="F98" i="7"/>
  <c r="D99" i="7"/>
  <c r="F99" i="7"/>
  <c r="D100" i="7"/>
  <c r="F100" i="7"/>
  <c r="D101" i="7"/>
  <c r="F101" i="7"/>
  <c r="D102" i="7"/>
  <c r="F102" i="7"/>
  <c r="D103" i="7"/>
  <c r="F103" i="7"/>
  <c r="D104" i="7"/>
  <c r="F104" i="7"/>
  <c r="D105" i="7"/>
  <c r="F105" i="7"/>
  <c r="D106" i="7"/>
  <c r="F106" i="7"/>
  <c r="D107" i="7"/>
  <c r="F107" i="7"/>
  <c r="D108" i="7"/>
  <c r="F108" i="7"/>
  <c r="D109" i="7"/>
  <c r="F109" i="7"/>
  <c r="D110" i="7"/>
  <c r="F110" i="7"/>
  <c r="D111" i="7"/>
  <c r="F111" i="7"/>
  <c r="D112" i="7"/>
  <c r="F112" i="7"/>
  <c r="D113" i="7"/>
  <c r="F113" i="7"/>
  <c r="D114" i="7"/>
  <c r="F114" i="7"/>
  <c r="D115" i="7"/>
  <c r="F115" i="7"/>
  <c r="D116" i="7"/>
  <c r="F116" i="7"/>
  <c r="D117" i="7"/>
  <c r="F117" i="7"/>
  <c r="D118" i="7"/>
  <c r="F118" i="7"/>
  <c r="D119" i="7"/>
  <c r="F119" i="7"/>
  <c r="D120" i="7"/>
  <c r="F120" i="7"/>
  <c r="D121" i="7"/>
  <c r="F121" i="7"/>
  <c r="D122" i="7"/>
  <c r="F122" i="7"/>
  <c r="D123" i="7"/>
  <c r="F123" i="7"/>
  <c r="D124" i="7"/>
  <c r="F124" i="7"/>
  <c r="D125" i="7"/>
  <c r="F125" i="7"/>
  <c r="D126" i="7"/>
  <c r="F126" i="7"/>
  <c r="D127" i="7"/>
  <c r="F127" i="7"/>
  <c r="D128" i="7"/>
  <c r="F128" i="7"/>
  <c r="D129" i="7"/>
  <c r="F129" i="7"/>
  <c r="D130" i="7"/>
  <c r="F130" i="7"/>
  <c r="D131" i="7"/>
  <c r="F131" i="7"/>
  <c r="D132" i="7"/>
  <c r="F132" i="7"/>
  <c r="D133" i="7"/>
  <c r="F133" i="7"/>
  <c r="D134" i="7"/>
  <c r="F134" i="7"/>
  <c r="D135" i="7"/>
  <c r="F135" i="7"/>
  <c r="D136" i="7"/>
  <c r="F136" i="7"/>
  <c r="D137" i="7"/>
  <c r="F137" i="7"/>
  <c r="D138" i="7"/>
  <c r="F138" i="7"/>
  <c r="D139" i="7"/>
  <c r="F139" i="7"/>
  <c r="D140" i="7"/>
  <c r="F140" i="7"/>
  <c r="D141" i="7"/>
  <c r="F141" i="7"/>
  <c r="D142" i="7"/>
  <c r="F142" i="7"/>
  <c r="D143" i="7"/>
  <c r="F143" i="7"/>
  <c r="D144" i="7"/>
  <c r="F144" i="7"/>
  <c r="D145" i="7"/>
  <c r="F145" i="7"/>
  <c r="D146" i="7"/>
  <c r="F146" i="7"/>
  <c r="D147" i="7"/>
  <c r="F147" i="7"/>
  <c r="D148" i="7"/>
  <c r="F148" i="7"/>
  <c r="D149" i="7"/>
  <c r="F149" i="7"/>
  <c r="D150" i="7"/>
  <c r="F150" i="7"/>
  <c r="D151" i="7"/>
  <c r="F151" i="7"/>
  <c r="D152" i="7"/>
  <c r="F152" i="7"/>
  <c r="D153" i="7"/>
  <c r="F153" i="7"/>
  <c r="D154" i="7"/>
  <c r="F154" i="7"/>
  <c r="D155" i="7"/>
  <c r="F155" i="7"/>
  <c r="D156" i="7"/>
  <c r="F156" i="7"/>
  <c r="D157" i="7"/>
  <c r="F157" i="7"/>
  <c r="D158" i="7"/>
  <c r="F158" i="7"/>
  <c r="D159" i="7"/>
  <c r="F159" i="7"/>
  <c r="D160" i="7"/>
  <c r="F160" i="7"/>
  <c r="D161" i="7"/>
  <c r="F161" i="7"/>
  <c r="D162" i="7"/>
  <c r="F162" i="7"/>
  <c r="D163" i="7"/>
  <c r="F163" i="7"/>
  <c r="D164" i="7"/>
  <c r="F164" i="7"/>
  <c r="D165" i="7"/>
  <c r="F165" i="7"/>
  <c r="D166" i="7"/>
  <c r="F166" i="7"/>
  <c r="D167" i="7"/>
  <c r="F167" i="7"/>
  <c r="D168" i="7"/>
  <c r="F168" i="7"/>
  <c r="D169" i="7"/>
  <c r="F169" i="7"/>
  <c r="D170" i="7"/>
  <c r="F170" i="7"/>
  <c r="D171" i="7"/>
  <c r="F171" i="7"/>
  <c r="D172" i="7"/>
  <c r="F172" i="7"/>
  <c r="D173" i="7"/>
  <c r="F173" i="7"/>
  <c r="D174" i="7"/>
  <c r="F174" i="7"/>
  <c r="D175" i="7"/>
  <c r="F175" i="7"/>
  <c r="D176" i="7"/>
  <c r="F176" i="7"/>
  <c r="D177" i="7"/>
  <c r="F177" i="7"/>
  <c r="D178" i="7"/>
  <c r="F178" i="7"/>
  <c r="D179" i="7"/>
  <c r="F179" i="7"/>
  <c r="D180" i="7"/>
  <c r="F180" i="7"/>
  <c r="D181" i="7"/>
  <c r="F181" i="7"/>
  <c r="D182" i="7"/>
  <c r="F182" i="7"/>
  <c r="D183" i="7"/>
  <c r="F183" i="7"/>
  <c r="D184" i="7"/>
  <c r="F184" i="7"/>
  <c r="D185" i="7"/>
  <c r="F185" i="7"/>
  <c r="D186" i="7"/>
  <c r="F186" i="7"/>
  <c r="D187" i="7"/>
  <c r="F187" i="7"/>
  <c r="D188" i="7"/>
  <c r="F188" i="7"/>
  <c r="D189" i="7"/>
  <c r="F189" i="7"/>
  <c r="D190" i="7"/>
  <c r="F190" i="7"/>
  <c r="D191" i="7"/>
  <c r="F191" i="7"/>
  <c r="D192" i="7"/>
  <c r="F192" i="7"/>
  <c r="D193" i="7"/>
  <c r="F193" i="7"/>
  <c r="D194" i="7"/>
  <c r="F194" i="7"/>
  <c r="D195" i="7"/>
  <c r="F195" i="7"/>
  <c r="D196" i="7"/>
  <c r="F196" i="7"/>
  <c r="D197" i="7"/>
  <c r="F197" i="7"/>
  <c r="D198" i="7"/>
  <c r="F198" i="7"/>
  <c r="D199" i="7"/>
  <c r="F199" i="7"/>
  <c r="D200" i="7"/>
  <c r="F200" i="7"/>
  <c r="D201" i="7"/>
  <c r="F201" i="7"/>
  <c r="D202" i="7"/>
  <c r="F202" i="7"/>
  <c r="D203" i="7"/>
  <c r="F203" i="7"/>
  <c r="D204" i="7"/>
  <c r="F204" i="7"/>
  <c r="D205" i="7"/>
  <c r="F205" i="7"/>
  <c r="D206" i="7"/>
  <c r="F206" i="7"/>
  <c r="D207" i="7"/>
  <c r="F207" i="7"/>
  <c r="D208" i="7"/>
  <c r="F208" i="7"/>
  <c r="D209" i="7"/>
  <c r="F209" i="7"/>
  <c r="D210" i="7"/>
  <c r="F210" i="7"/>
  <c r="D211" i="7"/>
  <c r="F211" i="7"/>
  <c r="D212" i="7"/>
  <c r="F212" i="7"/>
  <c r="D213" i="7"/>
  <c r="F213" i="7"/>
  <c r="D214" i="7"/>
  <c r="F214" i="7"/>
  <c r="D215" i="7"/>
  <c r="F215" i="7"/>
  <c r="D216" i="7"/>
  <c r="F216" i="7"/>
  <c r="D217" i="7"/>
  <c r="F217" i="7"/>
  <c r="D218" i="7"/>
  <c r="F218" i="7"/>
  <c r="D219" i="7"/>
  <c r="F219" i="7"/>
  <c r="D220" i="7"/>
  <c r="F220" i="7"/>
  <c r="D221" i="7"/>
  <c r="F221" i="7"/>
  <c r="D222" i="7"/>
  <c r="F222" i="7"/>
  <c r="D223" i="7"/>
  <c r="F223" i="7"/>
  <c r="D224" i="7"/>
  <c r="F224" i="7"/>
  <c r="D225" i="7"/>
  <c r="F225" i="7"/>
  <c r="D226" i="7"/>
  <c r="F226" i="7"/>
  <c r="D227" i="7"/>
  <c r="F227" i="7"/>
  <c r="D228" i="7"/>
  <c r="F228" i="7"/>
  <c r="D229" i="7"/>
  <c r="F229" i="7"/>
  <c r="D230" i="7"/>
  <c r="F230" i="7"/>
  <c r="D231" i="7"/>
  <c r="F231" i="7"/>
  <c r="D232" i="7"/>
  <c r="F232" i="7"/>
  <c r="D233" i="7"/>
  <c r="F233" i="7"/>
  <c r="D234" i="7"/>
  <c r="F234" i="7"/>
  <c r="D235" i="7"/>
  <c r="F235" i="7"/>
  <c r="D236" i="7"/>
  <c r="F236" i="7"/>
  <c r="D237" i="7"/>
  <c r="F237" i="7"/>
  <c r="D238" i="7"/>
  <c r="F238" i="7"/>
  <c r="D239" i="7"/>
  <c r="F239" i="7"/>
  <c r="D240" i="7"/>
  <c r="F240" i="7"/>
  <c r="D241" i="7"/>
  <c r="F241" i="7"/>
  <c r="D242" i="7"/>
  <c r="F242" i="7"/>
  <c r="D243" i="7"/>
  <c r="F243" i="7"/>
  <c r="D244" i="7"/>
  <c r="F244" i="7"/>
  <c r="D245" i="7"/>
  <c r="F245" i="7"/>
  <c r="D246" i="7"/>
  <c r="F246" i="7"/>
  <c r="D247" i="7"/>
  <c r="F247" i="7"/>
  <c r="D248" i="7"/>
  <c r="F248" i="7"/>
  <c r="D249" i="7"/>
  <c r="F249" i="7"/>
  <c r="D250" i="7"/>
  <c r="F250" i="7"/>
  <c r="D251" i="7"/>
  <c r="F251" i="7"/>
  <c r="D252" i="7"/>
  <c r="F252" i="7"/>
  <c r="D253" i="7"/>
  <c r="F253" i="7"/>
  <c r="D254" i="7"/>
  <c r="F254" i="7"/>
  <c r="D255" i="7"/>
  <c r="F255" i="7"/>
  <c r="D256" i="7"/>
  <c r="F256" i="7"/>
  <c r="D257" i="7"/>
  <c r="F257" i="7"/>
  <c r="D258" i="7"/>
  <c r="F258" i="7"/>
  <c r="D259" i="7"/>
  <c r="F259" i="7"/>
  <c r="D260" i="7"/>
  <c r="F260" i="7"/>
  <c r="D261" i="7"/>
  <c r="F261" i="7"/>
  <c r="D262" i="7"/>
  <c r="F262" i="7"/>
  <c r="D263" i="7"/>
  <c r="F263" i="7"/>
  <c r="D264" i="7"/>
  <c r="F264" i="7"/>
  <c r="D265" i="7"/>
  <c r="F265" i="7"/>
  <c r="D266" i="7"/>
  <c r="F266" i="7"/>
  <c r="D267" i="7"/>
  <c r="F267" i="7"/>
  <c r="D268" i="7"/>
  <c r="F268" i="7"/>
  <c r="D269" i="7"/>
  <c r="F269" i="7"/>
  <c r="D270" i="7"/>
  <c r="F270" i="7"/>
  <c r="D271" i="7"/>
  <c r="F271" i="7"/>
  <c r="D272" i="7"/>
  <c r="F272" i="7"/>
  <c r="D273" i="7"/>
  <c r="F273" i="7"/>
  <c r="D274" i="7"/>
  <c r="F274" i="7"/>
  <c r="D275" i="7"/>
  <c r="F275" i="7"/>
  <c r="D276" i="7"/>
  <c r="F276" i="7"/>
  <c r="D277" i="7"/>
  <c r="F277" i="7"/>
  <c r="D278" i="7"/>
  <c r="F278" i="7"/>
  <c r="D279" i="7"/>
  <c r="F279" i="7"/>
  <c r="D280" i="7"/>
  <c r="F280" i="7"/>
  <c r="D281" i="7"/>
  <c r="F281" i="7"/>
  <c r="D282" i="7"/>
  <c r="F282" i="7"/>
  <c r="D283" i="7"/>
  <c r="F283" i="7"/>
  <c r="D284" i="7"/>
  <c r="F284" i="7"/>
  <c r="D285" i="7"/>
  <c r="F285" i="7"/>
  <c r="D286" i="7"/>
  <c r="F286" i="7"/>
  <c r="D287" i="7"/>
  <c r="F287" i="7"/>
  <c r="D288" i="7"/>
  <c r="F288" i="7"/>
  <c r="D289" i="7"/>
  <c r="F289" i="7"/>
  <c r="D290" i="7"/>
  <c r="F290" i="7"/>
  <c r="D291" i="7"/>
  <c r="F291" i="7"/>
  <c r="D292" i="7"/>
  <c r="F292" i="7"/>
  <c r="D293" i="7"/>
  <c r="F293" i="7"/>
  <c r="D294" i="7"/>
  <c r="F294" i="7"/>
  <c r="D295" i="7"/>
  <c r="F295" i="7"/>
  <c r="D296" i="7"/>
  <c r="F296" i="7"/>
  <c r="D297" i="7"/>
  <c r="F297" i="7"/>
  <c r="D298" i="7"/>
  <c r="F298" i="7"/>
  <c r="D299" i="7"/>
  <c r="F299" i="7"/>
  <c r="D300" i="7"/>
  <c r="F300" i="7"/>
  <c r="D301" i="7"/>
  <c r="F301" i="7"/>
  <c r="D302" i="7"/>
  <c r="F302" i="7"/>
  <c r="D303" i="7"/>
  <c r="F303" i="7"/>
  <c r="D304" i="7"/>
  <c r="F304" i="7"/>
  <c r="D305" i="7"/>
  <c r="F305" i="7"/>
  <c r="D306" i="7"/>
  <c r="F306" i="7"/>
  <c r="D307" i="7"/>
  <c r="F307" i="7"/>
  <c r="D308" i="7"/>
  <c r="F308" i="7"/>
  <c r="D309" i="7"/>
  <c r="F309" i="7"/>
  <c r="D310" i="7"/>
  <c r="F310" i="7"/>
  <c r="D311" i="7"/>
  <c r="F311" i="7"/>
  <c r="D312" i="7"/>
  <c r="F312" i="7"/>
  <c r="D313" i="7"/>
  <c r="F313" i="7"/>
  <c r="D314" i="7"/>
  <c r="F314" i="7"/>
  <c r="D315" i="7"/>
  <c r="F315" i="7"/>
  <c r="D316" i="7"/>
  <c r="F316" i="7"/>
  <c r="D317" i="7"/>
  <c r="F317" i="7"/>
  <c r="D318" i="7"/>
  <c r="F318" i="7"/>
  <c r="D319" i="7"/>
  <c r="F319" i="7"/>
  <c r="D320" i="7"/>
  <c r="F320" i="7"/>
  <c r="D321" i="7"/>
  <c r="F321" i="7"/>
  <c r="D322" i="7"/>
  <c r="F322" i="7"/>
  <c r="D323" i="7"/>
  <c r="F323" i="7"/>
  <c r="D324" i="7"/>
  <c r="F324" i="7"/>
  <c r="D325" i="7"/>
  <c r="F325" i="7"/>
  <c r="D326" i="7"/>
  <c r="F326" i="7"/>
  <c r="D327" i="7"/>
  <c r="F327" i="7"/>
  <c r="D328" i="7"/>
  <c r="F328" i="7"/>
  <c r="D329" i="7"/>
  <c r="F329" i="7"/>
  <c r="D330" i="7"/>
  <c r="F330" i="7"/>
  <c r="D331" i="7"/>
  <c r="F331" i="7"/>
  <c r="D332" i="7"/>
  <c r="F332" i="7"/>
  <c r="D333" i="7"/>
  <c r="F333" i="7"/>
  <c r="D334" i="7"/>
  <c r="F334" i="7"/>
  <c r="D335" i="7"/>
  <c r="F335" i="7"/>
  <c r="D336" i="7"/>
  <c r="F336" i="7"/>
  <c r="D337" i="7"/>
  <c r="F337" i="7"/>
  <c r="D338" i="7"/>
  <c r="F338" i="7"/>
  <c r="D339" i="7"/>
  <c r="F339" i="7"/>
  <c r="D340" i="7"/>
  <c r="F340" i="7"/>
  <c r="D341" i="7"/>
  <c r="F341" i="7"/>
  <c r="D342" i="7"/>
  <c r="F342" i="7"/>
  <c r="D343" i="7"/>
  <c r="F343" i="7"/>
  <c r="D344" i="7"/>
  <c r="F344" i="7"/>
  <c r="D345" i="7"/>
  <c r="F345" i="7"/>
  <c r="D346" i="7"/>
  <c r="F346" i="7"/>
  <c r="D347" i="7"/>
  <c r="F347" i="7"/>
  <c r="D348" i="7"/>
  <c r="F348" i="7"/>
  <c r="D349" i="7"/>
  <c r="F349" i="7"/>
  <c r="D350" i="7"/>
  <c r="F350" i="7"/>
  <c r="D351" i="7"/>
  <c r="F351" i="7"/>
  <c r="D352" i="7"/>
  <c r="F352" i="7"/>
  <c r="D353" i="7"/>
  <c r="F353" i="7"/>
  <c r="D354" i="7"/>
  <c r="F354" i="7"/>
  <c r="D355" i="7"/>
  <c r="F355" i="7"/>
  <c r="D356" i="7"/>
  <c r="F356" i="7"/>
  <c r="D357" i="7"/>
  <c r="F357" i="7"/>
  <c r="D358" i="7"/>
  <c r="F358" i="7"/>
  <c r="D359" i="7"/>
  <c r="F359" i="7"/>
  <c r="D360" i="7"/>
  <c r="F360" i="7"/>
  <c r="D361" i="7"/>
  <c r="F361" i="7"/>
  <c r="D362" i="7"/>
  <c r="F362" i="7"/>
  <c r="D363" i="7"/>
  <c r="F363" i="7"/>
  <c r="D364" i="7"/>
  <c r="F364" i="7"/>
  <c r="D365" i="7"/>
  <c r="F365" i="7"/>
  <c r="D366" i="7"/>
  <c r="F366" i="7"/>
  <c r="D367" i="7"/>
  <c r="F367" i="7"/>
  <c r="D368" i="7"/>
  <c r="F368" i="7"/>
  <c r="D369" i="7"/>
  <c r="F369" i="7"/>
  <c r="D370" i="7"/>
  <c r="F370" i="7"/>
  <c r="D371" i="7"/>
  <c r="F371" i="7"/>
  <c r="D372" i="7"/>
  <c r="F372" i="7"/>
  <c r="D373" i="7"/>
  <c r="F373" i="7"/>
  <c r="D374" i="7"/>
  <c r="F374" i="7"/>
  <c r="D375" i="7"/>
  <c r="F375" i="7"/>
  <c r="D376" i="7"/>
  <c r="F376" i="7"/>
  <c r="D377" i="7"/>
  <c r="F377" i="7"/>
  <c r="D378" i="7"/>
  <c r="F378" i="7"/>
  <c r="D379" i="7"/>
  <c r="F379" i="7"/>
  <c r="D380" i="7"/>
  <c r="F380" i="7"/>
  <c r="D381" i="7"/>
  <c r="F381" i="7"/>
  <c r="D382" i="7"/>
  <c r="F382" i="7"/>
  <c r="D383" i="7"/>
  <c r="F383" i="7"/>
  <c r="D384" i="7"/>
  <c r="F384" i="7"/>
  <c r="D385" i="7"/>
  <c r="F385" i="7"/>
  <c r="D386" i="7"/>
  <c r="F386" i="7"/>
  <c r="D387" i="7"/>
  <c r="F387" i="7"/>
  <c r="D388" i="7"/>
  <c r="F388" i="7"/>
  <c r="D389" i="7"/>
  <c r="F389" i="7"/>
  <c r="D390" i="7"/>
  <c r="F390" i="7"/>
  <c r="D391" i="7"/>
  <c r="F391" i="7"/>
  <c r="D392" i="7"/>
  <c r="F392" i="7"/>
  <c r="D393" i="7"/>
  <c r="F393" i="7"/>
  <c r="D394" i="7"/>
  <c r="F394" i="7"/>
  <c r="D395" i="7"/>
  <c r="F395" i="7"/>
  <c r="D396" i="7"/>
  <c r="F396" i="7"/>
  <c r="D397" i="7"/>
  <c r="F397" i="7"/>
  <c r="D398" i="7"/>
  <c r="F398" i="7"/>
  <c r="D399" i="7"/>
  <c r="F399" i="7"/>
  <c r="D400" i="7"/>
  <c r="F400" i="7"/>
  <c r="D401" i="7"/>
  <c r="F401" i="7"/>
  <c r="D402" i="7"/>
  <c r="F402" i="7"/>
  <c r="D403" i="7"/>
  <c r="F403" i="7"/>
  <c r="D404" i="7"/>
  <c r="F404" i="7"/>
  <c r="D405" i="7"/>
  <c r="F405" i="7"/>
  <c r="D406" i="7"/>
  <c r="F406" i="7"/>
  <c r="D407" i="7"/>
  <c r="F407" i="7"/>
  <c r="D408" i="7"/>
  <c r="F408" i="7"/>
  <c r="D409" i="7"/>
  <c r="F409" i="7"/>
  <c r="D410" i="7"/>
  <c r="F410" i="7"/>
  <c r="D411" i="7"/>
  <c r="F411" i="7"/>
  <c r="D412" i="7"/>
  <c r="F412" i="7"/>
  <c r="D413" i="7"/>
  <c r="F413" i="7"/>
  <c r="D414" i="7"/>
  <c r="F414" i="7"/>
  <c r="D415" i="7"/>
  <c r="F415" i="7"/>
  <c r="D416" i="7"/>
  <c r="F416" i="7"/>
  <c r="D417" i="7"/>
  <c r="F417" i="7"/>
  <c r="D418" i="7"/>
  <c r="F418" i="7"/>
  <c r="D419" i="7"/>
  <c r="F419" i="7"/>
  <c r="D420" i="7"/>
  <c r="F420" i="7"/>
  <c r="D421" i="7"/>
  <c r="F421" i="7"/>
  <c r="D422" i="7"/>
  <c r="F422" i="7"/>
  <c r="D423" i="7"/>
  <c r="F423" i="7"/>
  <c r="D424" i="7"/>
  <c r="F424" i="7"/>
  <c r="D425" i="7"/>
  <c r="F425" i="7"/>
  <c r="D426" i="7"/>
  <c r="F426" i="7"/>
  <c r="D427" i="7"/>
  <c r="F427" i="7"/>
  <c r="D428" i="7"/>
  <c r="F428" i="7"/>
  <c r="D429" i="7"/>
  <c r="F429" i="7"/>
  <c r="D430" i="7"/>
  <c r="F430" i="7"/>
  <c r="D431" i="7"/>
  <c r="F431" i="7"/>
  <c r="D432" i="7"/>
  <c r="F432" i="7"/>
  <c r="D433" i="7"/>
  <c r="F433" i="7"/>
  <c r="D434" i="7"/>
  <c r="F434" i="7"/>
  <c r="D435" i="7"/>
  <c r="F435" i="7"/>
  <c r="D436" i="7"/>
  <c r="F436" i="7"/>
  <c r="D437" i="7"/>
  <c r="F437" i="7"/>
  <c r="D438" i="7"/>
  <c r="F438" i="7"/>
  <c r="D439" i="7"/>
  <c r="F439" i="7"/>
  <c r="D440" i="7"/>
  <c r="F440" i="7"/>
  <c r="D441" i="7"/>
  <c r="F441" i="7"/>
  <c r="D442" i="7"/>
  <c r="F442" i="7"/>
  <c r="D443" i="7"/>
  <c r="F443" i="7"/>
  <c r="D444" i="7"/>
  <c r="F444" i="7"/>
  <c r="D445" i="7"/>
  <c r="F445" i="7"/>
  <c r="D446" i="7"/>
  <c r="F446" i="7"/>
  <c r="D447" i="7"/>
  <c r="F447" i="7"/>
  <c r="D448" i="7"/>
  <c r="F448" i="7"/>
  <c r="D449" i="7"/>
  <c r="F449" i="7"/>
  <c r="D450" i="7"/>
  <c r="F450" i="7"/>
  <c r="D451" i="7"/>
  <c r="F451" i="7"/>
  <c r="D452" i="7"/>
  <c r="F452" i="7"/>
  <c r="D453" i="7"/>
  <c r="F453" i="7"/>
  <c r="D454" i="7"/>
  <c r="F454" i="7"/>
  <c r="D455" i="7"/>
  <c r="F455" i="7"/>
  <c r="D456" i="7"/>
  <c r="F456" i="7"/>
  <c r="D457" i="7"/>
  <c r="F457" i="7"/>
  <c r="D458" i="7"/>
  <c r="F458" i="7"/>
  <c r="D459" i="7"/>
  <c r="F459" i="7"/>
  <c r="D460" i="7"/>
  <c r="F460" i="7"/>
  <c r="D461" i="7"/>
  <c r="F461" i="7"/>
  <c r="D462" i="7"/>
  <c r="F462" i="7"/>
  <c r="D463" i="7"/>
  <c r="F463" i="7"/>
  <c r="D464" i="7"/>
  <c r="F464" i="7"/>
  <c r="D465" i="7"/>
  <c r="F465" i="7"/>
  <c r="D466" i="7"/>
  <c r="F466" i="7"/>
  <c r="D467" i="7"/>
  <c r="F467" i="7"/>
  <c r="D468" i="7"/>
  <c r="F468" i="7"/>
  <c r="D469" i="7"/>
  <c r="F469" i="7"/>
  <c r="D470" i="7"/>
  <c r="F470" i="7"/>
  <c r="D471" i="7"/>
  <c r="F471" i="7"/>
  <c r="D472" i="7"/>
  <c r="F472" i="7"/>
  <c r="D473" i="7"/>
  <c r="F473" i="7"/>
  <c r="D474" i="7"/>
  <c r="F474" i="7"/>
  <c r="D475" i="7"/>
  <c r="F475" i="7"/>
  <c r="D476" i="7"/>
  <c r="F476" i="7"/>
  <c r="D477" i="7"/>
  <c r="F477" i="7"/>
  <c r="D478" i="7"/>
  <c r="F478" i="7"/>
  <c r="D479" i="7"/>
  <c r="F479" i="7"/>
  <c r="D480" i="7"/>
  <c r="F480" i="7"/>
  <c r="D481" i="7"/>
  <c r="F481" i="7"/>
  <c r="D482" i="7"/>
  <c r="F482" i="7"/>
  <c r="D483" i="7"/>
  <c r="F483" i="7"/>
  <c r="D484" i="7"/>
  <c r="F484" i="7"/>
  <c r="D485" i="7"/>
  <c r="F485" i="7"/>
  <c r="D486" i="7"/>
  <c r="F486" i="7"/>
  <c r="D487" i="7"/>
  <c r="F487" i="7"/>
  <c r="D488" i="7"/>
  <c r="F488" i="7"/>
  <c r="D489" i="7"/>
  <c r="F489" i="7"/>
  <c r="D490" i="7"/>
  <c r="F490" i="7"/>
  <c r="D491" i="7"/>
  <c r="F491" i="7"/>
  <c r="D492" i="7"/>
  <c r="F492" i="7"/>
  <c r="D493" i="7"/>
  <c r="F493" i="7"/>
  <c r="D494" i="7"/>
  <c r="F494" i="7"/>
  <c r="D495" i="7"/>
  <c r="F495" i="7"/>
  <c r="D496" i="7"/>
  <c r="F496" i="7"/>
  <c r="D497" i="7"/>
  <c r="F497" i="7"/>
  <c r="D498" i="7"/>
  <c r="F498" i="7"/>
  <c r="D499" i="7"/>
  <c r="F499" i="7"/>
  <c r="D500" i="7"/>
  <c r="F500" i="7"/>
  <c r="D501" i="7"/>
  <c r="F501" i="7"/>
  <c r="D502" i="7"/>
  <c r="F502" i="7"/>
  <c r="D503" i="7"/>
  <c r="F503" i="7"/>
  <c r="D504" i="7"/>
  <c r="F504" i="7"/>
  <c r="D505" i="7"/>
  <c r="F505" i="7"/>
  <c r="D506" i="7"/>
  <c r="F506" i="7"/>
  <c r="D507" i="7"/>
  <c r="F507" i="7"/>
  <c r="D508" i="7"/>
  <c r="F508" i="7"/>
  <c r="D509" i="7"/>
  <c r="F509" i="7"/>
  <c r="D510" i="7"/>
  <c r="F510" i="7"/>
  <c r="D511" i="7"/>
  <c r="F511" i="7"/>
  <c r="D512" i="7"/>
  <c r="F512" i="7"/>
  <c r="D513" i="7"/>
  <c r="F513" i="7"/>
  <c r="D514" i="7"/>
  <c r="F514" i="7"/>
  <c r="D515" i="7"/>
  <c r="F515" i="7"/>
  <c r="D516" i="7"/>
  <c r="F516" i="7"/>
  <c r="D517" i="7"/>
  <c r="F517" i="7"/>
  <c r="D518" i="7"/>
  <c r="F518" i="7"/>
  <c r="D519" i="7"/>
  <c r="F519" i="7"/>
  <c r="D520" i="7"/>
  <c r="F520" i="7"/>
  <c r="D521" i="7"/>
  <c r="F521" i="7"/>
  <c r="D522" i="7"/>
  <c r="F522" i="7"/>
  <c r="D523" i="7"/>
  <c r="F523" i="7"/>
  <c r="D524" i="7"/>
  <c r="F524" i="7"/>
  <c r="D525" i="7"/>
  <c r="F525" i="7"/>
  <c r="D526" i="7"/>
  <c r="F526" i="7"/>
  <c r="D527" i="7"/>
  <c r="F527" i="7"/>
  <c r="D528" i="7"/>
  <c r="F528" i="7"/>
  <c r="D529" i="7"/>
  <c r="F529" i="7"/>
  <c r="D530" i="7"/>
  <c r="F530" i="7"/>
  <c r="D531" i="7"/>
  <c r="F531" i="7"/>
  <c r="D532" i="7"/>
  <c r="F532" i="7"/>
  <c r="D533" i="7"/>
  <c r="F533" i="7"/>
  <c r="D534" i="7"/>
  <c r="F534" i="7"/>
  <c r="D535" i="7"/>
  <c r="F535" i="7"/>
  <c r="D536" i="7"/>
  <c r="F536" i="7"/>
  <c r="D537" i="7"/>
  <c r="F537" i="7"/>
  <c r="D538" i="7"/>
  <c r="F538" i="7"/>
  <c r="D539" i="7"/>
  <c r="F539" i="7"/>
  <c r="D540" i="7"/>
  <c r="F540" i="7"/>
  <c r="D541" i="7"/>
  <c r="F541" i="7"/>
  <c r="D542" i="7"/>
  <c r="F542" i="7"/>
  <c r="D543" i="7"/>
  <c r="F543" i="7"/>
  <c r="D544" i="7"/>
  <c r="F544" i="7"/>
  <c r="D545" i="7"/>
  <c r="F545" i="7"/>
  <c r="D546" i="7"/>
  <c r="F546" i="7"/>
  <c r="D547" i="7"/>
  <c r="F547" i="7"/>
  <c r="D548" i="7"/>
  <c r="F548" i="7"/>
  <c r="D549" i="7"/>
  <c r="F549" i="7"/>
  <c r="D550" i="7"/>
  <c r="F550" i="7"/>
  <c r="D551" i="7"/>
  <c r="F551" i="7"/>
  <c r="D552" i="7"/>
  <c r="F552" i="7"/>
  <c r="D553" i="7"/>
  <c r="F553" i="7"/>
  <c r="D554" i="7"/>
  <c r="F554" i="7"/>
  <c r="D555" i="7"/>
  <c r="F555" i="7"/>
  <c r="D556" i="7"/>
  <c r="F556" i="7"/>
  <c r="D557" i="7"/>
  <c r="F557" i="7"/>
  <c r="D558" i="7"/>
  <c r="F558" i="7"/>
  <c r="D559" i="7"/>
  <c r="F559" i="7"/>
  <c r="D560" i="7"/>
  <c r="F560" i="7"/>
  <c r="D561" i="7"/>
  <c r="F561" i="7"/>
  <c r="D562" i="7"/>
  <c r="F562" i="7"/>
  <c r="D563" i="7"/>
  <c r="F563" i="7"/>
  <c r="D564" i="7"/>
  <c r="F564" i="7"/>
  <c r="D565" i="7"/>
  <c r="F565" i="7"/>
  <c r="D566" i="7"/>
  <c r="F566" i="7"/>
  <c r="D567" i="7"/>
  <c r="F567" i="7"/>
  <c r="D568" i="7"/>
  <c r="F568" i="7"/>
  <c r="D569" i="7"/>
  <c r="F569" i="7"/>
  <c r="D570" i="7"/>
  <c r="F570" i="7"/>
  <c r="D571" i="7"/>
  <c r="F571" i="7"/>
  <c r="D572" i="7"/>
  <c r="F572" i="7"/>
  <c r="D573" i="7"/>
  <c r="F573" i="7"/>
  <c r="D574" i="7"/>
  <c r="F574" i="7"/>
  <c r="D575" i="7"/>
  <c r="F575" i="7"/>
  <c r="D576" i="7"/>
  <c r="F576" i="7"/>
  <c r="D577" i="7"/>
  <c r="F577" i="7"/>
  <c r="D578" i="7"/>
  <c r="F578" i="7"/>
  <c r="D579" i="7"/>
  <c r="F579" i="7"/>
  <c r="D580" i="7"/>
  <c r="F580" i="7"/>
  <c r="D581" i="7"/>
  <c r="F581" i="7"/>
  <c r="D582" i="7"/>
  <c r="F582" i="7"/>
  <c r="D583" i="7"/>
  <c r="F583" i="7"/>
  <c r="D584" i="7"/>
  <c r="F584" i="7"/>
  <c r="D585" i="7"/>
  <c r="F585" i="7"/>
  <c r="D586" i="7"/>
  <c r="F586" i="7"/>
  <c r="D587" i="7"/>
  <c r="F587" i="7"/>
  <c r="D588" i="7"/>
  <c r="F588" i="7"/>
  <c r="D589" i="7"/>
  <c r="F589" i="7"/>
  <c r="D590" i="7"/>
  <c r="F590" i="7"/>
  <c r="D591" i="7"/>
  <c r="F591" i="7"/>
  <c r="D592" i="7"/>
  <c r="F592" i="7"/>
  <c r="D593" i="7"/>
  <c r="F593" i="7"/>
  <c r="D594" i="7"/>
  <c r="F594" i="7"/>
  <c r="D595" i="7"/>
  <c r="F595" i="7"/>
  <c r="D596" i="7"/>
  <c r="F596" i="7"/>
  <c r="D597" i="7"/>
  <c r="F597" i="7"/>
  <c r="D598" i="7"/>
  <c r="F598" i="7"/>
  <c r="D599" i="7"/>
  <c r="F599" i="7"/>
  <c r="D600" i="7"/>
  <c r="F600" i="7"/>
  <c r="D601" i="7"/>
  <c r="F601" i="7"/>
  <c r="D602" i="7"/>
  <c r="F602" i="7"/>
  <c r="D603" i="7"/>
  <c r="F603" i="7"/>
  <c r="D604" i="7"/>
  <c r="F604" i="7"/>
  <c r="D605" i="7"/>
  <c r="F605" i="7"/>
  <c r="D606" i="7"/>
  <c r="F606" i="7"/>
  <c r="D607" i="7"/>
  <c r="F607" i="7"/>
  <c r="D608" i="7"/>
  <c r="F608" i="7"/>
  <c r="D609" i="7"/>
  <c r="F609" i="7"/>
  <c r="D610" i="7"/>
  <c r="F610" i="7"/>
  <c r="D611" i="7"/>
  <c r="F611" i="7"/>
  <c r="D612" i="7"/>
  <c r="F612" i="7"/>
  <c r="D613" i="7"/>
  <c r="F613" i="7"/>
  <c r="D614" i="7"/>
  <c r="F614" i="7"/>
  <c r="D615" i="7"/>
  <c r="F615" i="7"/>
  <c r="D616" i="7"/>
  <c r="F616" i="7"/>
  <c r="D617" i="7"/>
  <c r="F617" i="7"/>
  <c r="D618" i="7"/>
  <c r="F618" i="7"/>
  <c r="D619" i="7"/>
  <c r="F619" i="7"/>
  <c r="D620" i="7"/>
  <c r="F620" i="7"/>
  <c r="D621" i="7"/>
  <c r="F621" i="7"/>
  <c r="D622" i="7"/>
  <c r="F622" i="7"/>
  <c r="D623" i="7"/>
  <c r="F623" i="7"/>
  <c r="D624" i="7"/>
  <c r="F624" i="7"/>
  <c r="D625" i="7"/>
  <c r="F625" i="7"/>
  <c r="D626" i="7"/>
  <c r="F626" i="7"/>
  <c r="D627" i="7"/>
  <c r="F627" i="7"/>
  <c r="D628" i="7"/>
  <c r="F628" i="7"/>
  <c r="D629" i="7"/>
  <c r="F629" i="7"/>
  <c r="D630" i="7"/>
  <c r="F630" i="7"/>
  <c r="D631" i="7"/>
  <c r="F631" i="7"/>
  <c r="D632" i="7"/>
  <c r="F632" i="7"/>
  <c r="D633" i="7"/>
  <c r="F633" i="7"/>
  <c r="D634" i="7"/>
  <c r="F634" i="7"/>
  <c r="D635" i="7"/>
  <c r="F635" i="7"/>
  <c r="D636" i="7"/>
  <c r="F636" i="7"/>
  <c r="D637" i="7"/>
  <c r="F637" i="7"/>
  <c r="D638" i="7"/>
  <c r="F638" i="7"/>
  <c r="D639" i="7"/>
  <c r="F639" i="7"/>
  <c r="D640" i="7"/>
  <c r="F640" i="7"/>
  <c r="D641" i="7"/>
  <c r="F641" i="7"/>
  <c r="D642" i="7"/>
  <c r="F642" i="7"/>
  <c r="D643" i="7"/>
  <c r="F643" i="7"/>
  <c r="D644" i="7"/>
  <c r="F644" i="7"/>
  <c r="D645" i="7"/>
  <c r="F645" i="7"/>
  <c r="D646" i="7"/>
  <c r="F646" i="7"/>
  <c r="D647" i="7"/>
  <c r="F647" i="7"/>
  <c r="D648" i="7"/>
  <c r="F648" i="7"/>
  <c r="D649" i="7"/>
  <c r="F649" i="7"/>
  <c r="D650" i="7"/>
  <c r="F650" i="7"/>
  <c r="D651" i="7"/>
  <c r="F651" i="7"/>
  <c r="D652" i="7"/>
  <c r="F652" i="7"/>
  <c r="D653" i="7"/>
  <c r="F653" i="7"/>
  <c r="D654" i="7"/>
  <c r="F654" i="7"/>
  <c r="D655" i="7"/>
  <c r="F655" i="7"/>
  <c r="D656" i="7"/>
  <c r="F656" i="7"/>
  <c r="D657" i="7"/>
  <c r="F657" i="7"/>
  <c r="D658" i="7"/>
  <c r="F658" i="7"/>
  <c r="D659" i="7"/>
  <c r="F659" i="7"/>
  <c r="D660" i="7"/>
  <c r="F660" i="7"/>
  <c r="D661" i="7"/>
  <c r="F661" i="7"/>
  <c r="D662" i="7"/>
  <c r="F662" i="7"/>
  <c r="D663" i="7"/>
  <c r="F663" i="7"/>
  <c r="D664" i="7"/>
  <c r="F664" i="7"/>
  <c r="D665" i="7"/>
  <c r="F665" i="7"/>
  <c r="D666" i="7"/>
  <c r="F666" i="7"/>
  <c r="D667" i="7"/>
  <c r="F667" i="7"/>
  <c r="D668" i="7"/>
  <c r="F668" i="7"/>
  <c r="D669" i="7"/>
  <c r="F669" i="7"/>
  <c r="D670" i="7"/>
  <c r="F670" i="7"/>
  <c r="D671" i="7"/>
  <c r="F671" i="7"/>
  <c r="D672" i="7"/>
  <c r="F672" i="7"/>
  <c r="D673" i="7"/>
  <c r="F673" i="7"/>
  <c r="D674" i="7"/>
  <c r="F674" i="7"/>
  <c r="D675" i="7"/>
  <c r="F675" i="7"/>
  <c r="D676" i="7"/>
  <c r="F676" i="7"/>
  <c r="D677" i="7"/>
  <c r="F677" i="7"/>
  <c r="D678" i="7"/>
  <c r="F678" i="7"/>
  <c r="D679" i="7"/>
  <c r="F679" i="7"/>
  <c r="D680" i="7"/>
  <c r="F680" i="7"/>
  <c r="D681" i="7"/>
  <c r="F681" i="7"/>
  <c r="D682" i="7"/>
  <c r="F682" i="7"/>
  <c r="D683" i="7"/>
  <c r="F683" i="7"/>
  <c r="D684" i="7"/>
  <c r="F684" i="7"/>
  <c r="D685" i="7"/>
  <c r="F685" i="7"/>
  <c r="D686" i="7"/>
  <c r="F686" i="7"/>
  <c r="D687" i="7"/>
  <c r="F687" i="7"/>
  <c r="D688" i="7"/>
  <c r="F688" i="7"/>
  <c r="D689" i="7"/>
  <c r="F689" i="7"/>
  <c r="D690" i="7"/>
  <c r="F690" i="7"/>
  <c r="D691" i="7"/>
  <c r="F691" i="7"/>
  <c r="D692" i="7"/>
  <c r="F692" i="7"/>
  <c r="D693" i="7"/>
  <c r="F693" i="7"/>
  <c r="D694" i="7"/>
  <c r="F694" i="7"/>
  <c r="D695" i="7"/>
  <c r="F695" i="7"/>
  <c r="D696" i="7"/>
  <c r="F696" i="7"/>
  <c r="D697" i="7"/>
  <c r="F697" i="7"/>
  <c r="D698" i="7"/>
  <c r="F698" i="7"/>
  <c r="D699" i="7"/>
  <c r="F699" i="7"/>
  <c r="D700" i="7"/>
  <c r="F700" i="7"/>
  <c r="D701" i="7"/>
  <c r="F701" i="7"/>
  <c r="D702" i="7"/>
  <c r="F702" i="7"/>
  <c r="D703" i="7"/>
  <c r="F703" i="7"/>
  <c r="D704" i="7"/>
  <c r="F704" i="7"/>
  <c r="D705" i="7"/>
  <c r="F705" i="7"/>
  <c r="D706" i="7"/>
  <c r="F706" i="7"/>
  <c r="D707" i="7"/>
  <c r="F707" i="7"/>
  <c r="D708" i="7"/>
  <c r="F708" i="7"/>
  <c r="D709" i="7"/>
  <c r="F709" i="7"/>
  <c r="D710" i="7"/>
  <c r="F710" i="7"/>
  <c r="D711" i="7"/>
  <c r="F711" i="7"/>
  <c r="D712" i="7"/>
  <c r="F712" i="7"/>
  <c r="D713" i="7"/>
  <c r="F713" i="7"/>
  <c r="D714" i="7"/>
  <c r="F714" i="7"/>
  <c r="D715" i="7"/>
  <c r="F715" i="7"/>
  <c r="D716" i="7"/>
  <c r="F716" i="7"/>
  <c r="D717" i="7"/>
  <c r="F717" i="7"/>
  <c r="D718" i="7"/>
  <c r="F718" i="7"/>
  <c r="D719" i="7"/>
  <c r="F719" i="7"/>
  <c r="D720" i="7"/>
  <c r="F720" i="7"/>
  <c r="D721" i="7"/>
  <c r="F721" i="7"/>
  <c r="D722" i="7"/>
  <c r="F722" i="7"/>
  <c r="D723" i="7"/>
  <c r="F723" i="7"/>
  <c r="D724" i="7"/>
  <c r="F724" i="7"/>
  <c r="D725" i="7"/>
  <c r="F725" i="7"/>
  <c r="D726" i="7"/>
  <c r="F726" i="7"/>
  <c r="D727" i="7"/>
  <c r="F727" i="7"/>
  <c r="D728" i="7"/>
  <c r="F728" i="7"/>
  <c r="D729" i="7"/>
  <c r="F729" i="7"/>
  <c r="D730" i="7"/>
  <c r="F730" i="7"/>
  <c r="D731" i="7"/>
  <c r="F731" i="7"/>
  <c r="D732" i="7"/>
  <c r="F732" i="7"/>
  <c r="D733" i="7"/>
  <c r="F733" i="7"/>
  <c r="D734" i="7"/>
  <c r="F734" i="7"/>
  <c r="D735" i="7"/>
  <c r="F735" i="7"/>
  <c r="D736" i="7"/>
  <c r="F736" i="7"/>
  <c r="D737" i="7"/>
  <c r="F737" i="7"/>
  <c r="D738" i="7"/>
  <c r="F738" i="7"/>
  <c r="D739" i="7"/>
  <c r="F739" i="7"/>
  <c r="D740" i="7"/>
  <c r="F740" i="7"/>
  <c r="D741" i="7"/>
  <c r="F741" i="7"/>
  <c r="D742" i="7"/>
  <c r="F742" i="7"/>
  <c r="D743" i="7"/>
  <c r="F743" i="7"/>
  <c r="D744" i="7"/>
  <c r="F744" i="7"/>
  <c r="D745" i="7"/>
  <c r="F745" i="7"/>
  <c r="D746" i="7"/>
  <c r="F746" i="7"/>
  <c r="D747" i="7"/>
  <c r="F747" i="7"/>
  <c r="D748" i="7"/>
  <c r="F748" i="7"/>
  <c r="D749" i="7"/>
  <c r="F749" i="7"/>
  <c r="D750" i="7"/>
  <c r="F750" i="7"/>
  <c r="D751" i="7"/>
  <c r="F751" i="7"/>
  <c r="D752" i="7"/>
  <c r="F752" i="7"/>
  <c r="D753" i="7"/>
  <c r="F753" i="7"/>
  <c r="D754" i="7"/>
  <c r="F754" i="7"/>
  <c r="D755" i="7"/>
  <c r="F755" i="7"/>
  <c r="D756" i="7"/>
  <c r="F756" i="7"/>
  <c r="D757" i="7"/>
  <c r="F757" i="7"/>
  <c r="D758" i="7"/>
  <c r="F758" i="7"/>
  <c r="D759" i="7"/>
  <c r="F759" i="7"/>
  <c r="D760" i="7"/>
  <c r="F760" i="7"/>
  <c r="D761" i="7"/>
  <c r="F761" i="7"/>
  <c r="D762" i="7"/>
  <c r="F762" i="7"/>
  <c r="D763" i="7"/>
  <c r="F763" i="7"/>
  <c r="D764" i="7"/>
  <c r="F764" i="7"/>
  <c r="D765" i="7"/>
  <c r="F765" i="7"/>
  <c r="D766" i="7"/>
  <c r="F766" i="7"/>
  <c r="D767" i="7"/>
  <c r="F767" i="7"/>
  <c r="D768" i="7"/>
  <c r="F768" i="7"/>
  <c r="D769" i="7"/>
  <c r="F769" i="7"/>
  <c r="D770" i="7"/>
  <c r="F770" i="7"/>
  <c r="D771" i="7"/>
  <c r="F771" i="7"/>
  <c r="D772" i="7"/>
  <c r="F772" i="7"/>
  <c r="D773" i="7"/>
  <c r="F773" i="7"/>
  <c r="D774" i="7"/>
  <c r="F774" i="7"/>
  <c r="D775" i="7"/>
  <c r="F775" i="7"/>
  <c r="D776" i="7"/>
  <c r="F776" i="7"/>
  <c r="D777" i="7"/>
  <c r="F777" i="7"/>
  <c r="D778" i="7"/>
  <c r="F778" i="7"/>
  <c r="D779" i="7"/>
  <c r="F779" i="7"/>
  <c r="D780" i="7"/>
  <c r="F780" i="7"/>
  <c r="D781" i="7"/>
  <c r="F781" i="7"/>
  <c r="D782" i="7"/>
  <c r="F782" i="7"/>
  <c r="D783" i="7"/>
  <c r="F783" i="7"/>
  <c r="D784" i="7"/>
  <c r="F784" i="7"/>
  <c r="D785" i="7"/>
  <c r="F785" i="7"/>
  <c r="D786" i="7"/>
  <c r="F786" i="7"/>
  <c r="D787" i="7"/>
  <c r="F787" i="7"/>
  <c r="D788" i="7"/>
  <c r="F788" i="7"/>
  <c r="D789" i="7"/>
  <c r="F789" i="7"/>
  <c r="D790" i="7"/>
  <c r="F790" i="7"/>
  <c r="D791" i="7"/>
  <c r="F791" i="7"/>
  <c r="D792" i="7"/>
  <c r="F792" i="7"/>
  <c r="D793" i="7"/>
  <c r="F793" i="7"/>
  <c r="D794" i="7"/>
  <c r="F794" i="7"/>
  <c r="D795" i="7"/>
  <c r="F795" i="7"/>
  <c r="D796" i="7"/>
  <c r="F796" i="7"/>
  <c r="D797" i="7"/>
  <c r="F797" i="7"/>
  <c r="D798" i="7"/>
  <c r="F798" i="7"/>
  <c r="D799" i="7"/>
  <c r="F799" i="7"/>
  <c r="D800" i="7"/>
  <c r="F800" i="7"/>
  <c r="D801" i="7"/>
  <c r="F801" i="7"/>
  <c r="D802" i="7"/>
  <c r="F802" i="7"/>
  <c r="D803" i="7"/>
  <c r="F803" i="7"/>
  <c r="D804" i="7"/>
  <c r="F804" i="7"/>
  <c r="D805" i="7"/>
  <c r="F805" i="7"/>
  <c r="D806" i="7"/>
  <c r="F806" i="7"/>
  <c r="D807" i="7"/>
  <c r="F807" i="7"/>
  <c r="D808" i="7"/>
  <c r="F808" i="7"/>
  <c r="D809" i="7"/>
  <c r="F809" i="7"/>
  <c r="D810" i="7"/>
  <c r="F810" i="7"/>
  <c r="D811" i="7"/>
  <c r="F811" i="7"/>
  <c r="D812" i="7"/>
  <c r="F812" i="7"/>
  <c r="D813" i="7"/>
  <c r="F813" i="7"/>
  <c r="D814" i="7"/>
  <c r="F814" i="7"/>
  <c r="D815" i="7"/>
  <c r="F815" i="7"/>
  <c r="D816" i="7"/>
  <c r="F816" i="7"/>
  <c r="D817" i="7"/>
  <c r="F817" i="7"/>
  <c r="D818" i="7"/>
  <c r="F818" i="7"/>
  <c r="D819" i="7"/>
  <c r="F819" i="7"/>
  <c r="D820" i="7"/>
  <c r="F820" i="7"/>
  <c r="D821" i="7"/>
  <c r="F821" i="7"/>
  <c r="D822" i="7"/>
  <c r="F822" i="7"/>
  <c r="D823" i="7"/>
  <c r="F823" i="7"/>
  <c r="D824" i="7"/>
  <c r="F824" i="7"/>
  <c r="D825" i="7"/>
  <c r="F825" i="7"/>
  <c r="D826" i="7"/>
  <c r="F826" i="7"/>
  <c r="D827" i="7"/>
  <c r="F827" i="7"/>
  <c r="D828" i="7"/>
  <c r="F828" i="7"/>
  <c r="D829" i="7"/>
  <c r="F829" i="7"/>
  <c r="D830" i="7"/>
  <c r="F830" i="7"/>
  <c r="D831" i="7"/>
  <c r="F831" i="7"/>
  <c r="D832" i="7"/>
  <c r="F832" i="7"/>
  <c r="D833" i="7"/>
  <c r="F833" i="7"/>
  <c r="D834" i="7"/>
  <c r="F834" i="7"/>
  <c r="D835" i="7"/>
  <c r="F835" i="7"/>
  <c r="D836" i="7"/>
  <c r="F836" i="7"/>
  <c r="D837" i="7"/>
  <c r="F837" i="7"/>
  <c r="D838" i="7"/>
  <c r="F838" i="7"/>
  <c r="D839" i="7"/>
  <c r="F839" i="7"/>
  <c r="D840" i="7"/>
  <c r="F840" i="7"/>
  <c r="D841" i="7"/>
  <c r="F841" i="7"/>
  <c r="D842" i="7"/>
  <c r="F842" i="7"/>
  <c r="D843" i="7"/>
  <c r="F843" i="7"/>
  <c r="D844" i="7"/>
  <c r="F844" i="7"/>
  <c r="D845" i="7"/>
  <c r="F845" i="7"/>
  <c r="D846" i="7"/>
  <c r="F846" i="7"/>
  <c r="D847" i="7"/>
  <c r="F847" i="7"/>
  <c r="D848" i="7"/>
  <c r="F848" i="7"/>
  <c r="D849" i="7"/>
  <c r="F849" i="7"/>
  <c r="D850" i="7"/>
  <c r="F850" i="7"/>
  <c r="D851" i="7"/>
  <c r="F851" i="7"/>
  <c r="D852" i="7"/>
  <c r="F852" i="7"/>
  <c r="D853" i="7"/>
  <c r="F853" i="7"/>
  <c r="D854" i="7"/>
  <c r="F854" i="7"/>
  <c r="D855" i="7"/>
  <c r="F855" i="7"/>
  <c r="D856" i="7"/>
  <c r="F856" i="7"/>
  <c r="D857" i="7"/>
  <c r="F857" i="7"/>
  <c r="D858" i="7"/>
  <c r="F858" i="7"/>
  <c r="D859" i="7"/>
  <c r="F859" i="7"/>
  <c r="D860" i="7"/>
  <c r="F860" i="7"/>
  <c r="D861" i="7"/>
  <c r="F861" i="7"/>
  <c r="D862" i="7"/>
  <c r="F862" i="7"/>
  <c r="D863" i="7"/>
  <c r="F863" i="7"/>
  <c r="D864" i="7"/>
  <c r="F864" i="7"/>
  <c r="D865" i="7"/>
  <c r="F865" i="7"/>
  <c r="D866" i="7"/>
  <c r="F866" i="7"/>
  <c r="D867" i="7"/>
  <c r="F867" i="7"/>
  <c r="D868" i="7"/>
  <c r="F868" i="7"/>
  <c r="D869" i="7"/>
  <c r="F869" i="7"/>
  <c r="D870" i="7"/>
  <c r="F870" i="7"/>
  <c r="D871" i="7"/>
  <c r="F871" i="7"/>
  <c r="D872" i="7"/>
  <c r="F872" i="7"/>
  <c r="D873" i="7"/>
  <c r="F873" i="7"/>
  <c r="D874" i="7"/>
  <c r="F874" i="7"/>
  <c r="D875" i="7"/>
  <c r="F875" i="7"/>
  <c r="D876" i="7"/>
  <c r="F876" i="7"/>
  <c r="D877" i="7"/>
  <c r="F877" i="7"/>
  <c r="D878" i="7"/>
  <c r="F878" i="7"/>
  <c r="D879" i="7"/>
  <c r="F879" i="7"/>
  <c r="D880" i="7"/>
  <c r="F880" i="7"/>
  <c r="D881" i="7"/>
  <c r="F881" i="7"/>
  <c r="D882" i="7"/>
  <c r="F882" i="7"/>
  <c r="D883" i="7"/>
  <c r="F883" i="7"/>
  <c r="D884" i="7"/>
  <c r="F884" i="7"/>
  <c r="D885" i="7"/>
  <c r="F885" i="7"/>
  <c r="D886" i="7"/>
  <c r="F886" i="7"/>
  <c r="D887" i="7"/>
  <c r="F887" i="7"/>
  <c r="D888" i="7"/>
  <c r="F888" i="7"/>
  <c r="D889" i="7"/>
  <c r="F889" i="7"/>
  <c r="D890" i="7"/>
  <c r="F890" i="7"/>
  <c r="D891" i="7"/>
  <c r="F891" i="7"/>
  <c r="D892" i="7"/>
  <c r="F892" i="7"/>
  <c r="D893" i="7"/>
  <c r="F893" i="7"/>
  <c r="D894" i="7"/>
  <c r="F894" i="7"/>
  <c r="D895" i="7"/>
  <c r="F895" i="7"/>
  <c r="D896" i="7"/>
  <c r="F896" i="7"/>
  <c r="D897" i="7"/>
  <c r="F897" i="7"/>
  <c r="D898" i="7"/>
  <c r="F898" i="7"/>
  <c r="D899" i="7"/>
  <c r="F899" i="7"/>
  <c r="D900" i="7"/>
  <c r="F900" i="7"/>
  <c r="D901" i="7"/>
  <c r="F901" i="7"/>
  <c r="D902" i="7"/>
  <c r="F902" i="7"/>
  <c r="D903" i="7"/>
  <c r="F903" i="7"/>
  <c r="D904" i="7"/>
  <c r="F904" i="7"/>
  <c r="D905" i="7"/>
  <c r="F905" i="7"/>
  <c r="D906" i="7"/>
  <c r="F906" i="7"/>
  <c r="D907" i="7"/>
  <c r="F907" i="7"/>
  <c r="D908" i="7"/>
  <c r="F908" i="7"/>
  <c r="D909" i="7"/>
  <c r="F909" i="7"/>
  <c r="D910" i="7"/>
  <c r="F910" i="7"/>
  <c r="D911" i="7"/>
  <c r="F911" i="7"/>
  <c r="D912" i="7"/>
  <c r="F912" i="7"/>
  <c r="D913" i="7"/>
  <c r="F913" i="7"/>
  <c r="D914" i="7"/>
  <c r="F914" i="7"/>
  <c r="D915" i="7"/>
  <c r="F915" i="7"/>
  <c r="D916" i="7"/>
  <c r="F916" i="7"/>
  <c r="D917" i="7"/>
  <c r="F917" i="7"/>
  <c r="D918" i="7"/>
  <c r="F918" i="7"/>
  <c r="D919" i="7"/>
  <c r="F919" i="7"/>
  <c r="D920" i="7"/>
  <c r="F920" i="7"/>
  <c r="D921" i="7"/>
  <c r="F921" i="7"/>
  <c r="D922" i="7"/>
  <c r="F922" i="7"/>
  <c r="D923" i="7"/>
  <c r="F923" i="7"/>
  <c r="D924" i="7"/>
  <c r="F924" i="7"/>
  <c r="D925" i="7"/>
  <c r="F925" i="7"/>
  <c r="D926" i="7"/>
  <c r="F926" i="7"/>
  <c r="D927" i="7"/>
  <c r="F927" i="7"/>
  <c r="D928" i="7"/>
  <c r="F928" i="7"/>
  <c r="D929" i="7"/>
  <c r="F929" i="7"/>
  <c r="D930" i="7"/>
  <c r="F930" i="7"/>
  <c r="D931" i="7"/>
  <c r="F931" i="7"/>
  <c r="D932" i="7"/>
  <c r="F932" i="7"/>
  <c r="D933" i="7"/>
  <c r="F933" i="7"/>
  <c r="D934" i="7"/>
  <c r="F934" i="7"/>
  <c r="D935" i="7"/>
  <c r="F935" i="7"/>
  <c r="D936" i="7"/>
  <c r="F936" i="7"/>
  <c r="D937" i="7"/>
  <c r="F937" i="7"/>
  <c r="D938" i="7"/>
  <c r="F938" i="7"/>
  <c r="D939" i="7"/>
  <c r="F939" i="7"/>
  <c r="D940" i="7"/>
  <c r="F940" i="7"/>
  <c r="D941" i="7"/>
  <c r="F941" i="7"/>
  <c r="D942" i="7"/>
  <c r="F942" i="7"/>
  <c r="D943" i="7"/>
  <c r="F943" i="7"/>
  <c r="D944" i="7"/>
  <c r="F944" i="7"/>
  <c r="D945" i="7"/>
  <c r="F945" i="7"/>
  <c r="D946" i="7"/>
  <c r="F946" i="7"/>
  <c r="D947" i="7"/>
  <c r="F947" i="7"/>
  <c r="D948" i="7"/>
  <c r="F948" i="7"/>
  <c r="D949" i="7"/>
  <c r="F949" i="7"/>
  <c r="D950" i="7"/>
  <c r="F950" i="7"/>
  <c r="D951" i="7"/>
  <c r="F951" i="7"/>
  <c r="D952" i="7"/>
  <c r="F952" i="7"/>
  <c r="D953" i="7"/>
  <c r="F953" i="7"/>
  <c r="D954" i="7"/>
  <c r="F954" i="7"/>
  <c r="D955" i="7"/>
  <c r="F955" i="7"/>
  <c r="D956" i="7"/>
  <c r="F956" i="7"/>
  <c r="D957" i="7"/>
  <c r="F957" i="7"/>
  <c r="D958" i="7"/>
  <c r="F958" i="7"/>
  <c r="D959" i="7"/>
  <c r="F959" i="7"/>
  <c r="D960" i="7"/>
  <c r="F960" i="7"/>
  <c r="D961" i="7"/>
  <c r="F961" i="7"/>
  <c r="D962" i="7"/>
  <c r="F962" i="7"/>
  <c r="D963" i="7"/>
  <c r="F963" i="7"/>
  <c r="D964" i="7"/>
  <c r="F964" i="7"/>
  <c r="D965" i="7"/>
  <c r="F965" i="7"/>
  <c r="D966" i="7"/>
  <c r="F966" i="7"/>
  <c r="D967" i="7"/>
  <c r="F967" i="7"/>
  <c r="D968" i="7"/>
  <c r="F968" i="7"/>
  <c r="D969" i="7"/>
  <c r="F969" i="7"/>
  <c r="D970" i="7"/>
  <c r="F970" i="7"/>
  <c r="D971" i="7"/>
  <c r="F971" i="7"/>
  <c r="D972" i="7"/>
  <c r="F972" i="7"/>
  <c r="D973" i="7"/>
  <c r="F973" i="7"/>
  <c r="D974" i="7"/>
  <c r="F974" i="7"/>
  <c r="D975" i="7"/>
  <c r="F975" i="7"/>
  <c r="D976" i="7"/>
  <c r="F976" i="7"/>
  <c r="D977" i="7"/>
  <c r="F977" i="7"/>
  <c r="D978" i="7"/>
  <c r="F978" i="7"/>
  <c r="D979" i="7"/>
  <c r="F979" i="7"/>
  <c r="D980" i="7"/>
  <c r="F980" i="7"/>
  <c r="D981" i="7"/>
  <c r="F981" i="7"/>
  <c r="D982" i="7"/>
  <c r="F982" i="7"/>
  <c r="D983" i="7"/>
  <c r="F983" i="7"/>
  <c r="D984" i="7"/>
  <c r="F984" i="7"/>
  <c r="D985" i="7"/>
  <c r="F985" i="7"/>
  <c r="D986" i="7"/>
  <c r="F986" i="7"/>
  <c r="D987" i="7"/>
  <c r="F987" i="7"/>
  <c r="D988" i="7"/>
  <c r="F988" i="7"/>
  <c r="D989" i="7"/>
  <c r="F989" i="7"/>
  <c r="D990" i="7"/>
  <c r="F990" i="7"/>
  <c r="D991" i="7"/>
  <c r="F991" i="7"/>
  <c r="D992" i="7"/>
  <c r="F992" i="7"/>
  <c r="D993" i="7"/>
  <c r="F993" i="7"/>
  <c r="D994" i="7"/>
  <c r="F994" i="7"/>
  <c r="D995" i="7"/>
  <c r="F995" i="7"/>
  <c r="D996" i="7"/>
  <c r="F996" i="7"/>
  <c r="D997" i="7"/>
  <c r="F997" i="7"/>
  <c r="D998" i="7"/>
  <c r="F998" i="7"/>
  <c r="D999" i="7"/>
  <c r="F999" i="7"/>
  <c r="D1000" i="7"/>
  <c r="F1000" i="7"/>
  <c r="D1001" i="7"/>
  <c r="F1001" i="7"/>
  <c r="D1002" i="7"/>
  <c r="F1002" i="7"/>
  <c r="D1003" i="7"/>
  <c r="F1003" i="7"/>
  <c r="D1004" i="7"/>
  <c r="F1004" i="7"/>
  <c r="D1005" i="7"/>
  <c r="F1005" i="7"/>
  <c r="D1006" i="7"/>
  <c r="F1006" i="7"/>
  <c r="D1007" i="7"/>
  <c r="F1007" i="7"/>
  <c r="D1008" i="7"/>
  <c r="F1008" i="7"/>
  <c r="D1009" i="7"/>
  <c r="F1009" i="7"/>
  <c r="D1010" i="7"/>
  <c r="F1010" i="7"/>
  <c r="D1011" i="7"/>
  <c r="F1011" i="7"/>
  <c r="D1012" i="7"/>
  <c r="F1012" i="7"/>
  <c r="D1013" i="7"/>
  <c r="F1013" i="7"/>
  <c r="D1014" i="7"/>
  <c r="F1014" i="7"/>
  <c r="D1015" i="7"/>
  <c r="F1015" i="7"/>
  <c r="D1016" i="7"/>
  <c r="F1016" i="7"/>
  <c r="D1017" i="7"/>
  <c r="F1017" i="7"/>
  <c r="D1018" i="7"/>
  <c r="F1018" i="7"/>
  <c r="D1019" i="7"/>
  <c r="F1019" i="7"/>
  <c r="D1020" i="7"/>
  <c r="F1020" i="7"/>
  <c r="D1021" i="7"/>
  <c r="F1021" i="7"/>
  <c r="D1022" i="7"/>
  <c r="F1022" i="7"/>
  <c r="D1023" i="7"/>
  <c r="F1023" i="7"/>
  <c r="D1024" i="7"/>
  <c r="F1024" i="7"/>
  <c r="D1025" i="7"/>
  <c r="F1025" i="7"/>
  <c r="D1026" i="7"/>
  <c r="F1026" i="7"/>
  <c r="D1027" i="7"/>
  <c r="F1027" i="7"/>
  <c r="D1028" i="7"/>
  <c r="F1028" i="7"/>
  <c r="D1029" i="7"/>
  <c r="F1029" i="7"/>
  <c r="D1030" i="7"/>
  <c r="F1030" i="7"/>
  <c r="D1031" i="7"/>
  <c r="F1031" i="7"/>
  <c r="D1032" i="7"/>
  <c r="F1032" i="7"/>
  <c r="D1033" i="7"/>
  <c r="F1033" i="7"/>
  <c r="D1034" i="7"/>
  <c r="F1034" i="7"/>
  <c r="D1035" i="7"/>
  <c r="F1035" i="7"/>
  <c r="D1036" i="7"/>
  <c r="F1036" i="7"/>
  <c r="D1037" i="7"/>
  <c r="F1037" i="7"/>
  <c r="D1038" i="7"/>
  <c r="F1038" i="7"/>
  <c r="D1039" i="7"/>
  <c r="F1039" i="7"/>
  <c r="D1040" i="7"/>
  <c r="F1040" i="7"/>
  <c r="D1041" i="7"/>
  <c r="F1041" i="7"/>
  <c r="D1042" i="7"/>
  <c r="F1042" i="7"/>
  <c r="D1043" i="7"/>
  <c r="F1043" i="7"/>
  <c r="D1044" i="7"/>
  <c r="F1044" i="7"/>
  <c r="D1045" i="7"/>
  <c r="F1045" i="7"/>
  <c r="D1046" i="7"/>
  <c r="F1046" i="7"/>
  <c r="D1047" i="7"/>
  <c r="F1047" i="7"/>
  <c r="D1048" i="7"/>
  <c r="F1048" i="7"/>
  <c r="D1049" i="7"/>
  <c r="F1049" i="7"/>
  <c r="D1050" i="7"/>
  <c r="F1050" i="7"/>
  <c r="D1051" i="7"/>
  <c r="F1051" i="7"/>
  <c r="D1052" i="7"/>
  <c r="F1052" i="7"/>
  <c r="D1053" i="7"/>
  <c r="F1053" i="7"/>
  <c r="D1054" i="7"/>
  <c r="F1054" i="7"/>
  <c r="D1055" i="7"/>
  <c r="F1055" i="7"/>
  <c r="D1056" i="7"/>
  <c r="F1056" i="7"/>
  <c r="D1057" i="7"/>
  <c r="F1057" i="7"/>
  <c r="D1058" i="7"/>
  <c r="F1058" i="7"/>
  <c r="D1059" i="7"/>
  <c r="F1059" i="7"/>
  <c r="D1060" i="7"/>
  <c r="F1060" i="7"/>
  <c r="D1061" i="7"/>
  <c r="F1061" i="7"/>
  <c r="D1062" i="7"/>
  <c r="F1062" i="7"/>
  <c r="D1063" i="7"/>
  <c r="F1063" i="7"/>
  <c r="D1064" i="7"/>
  <c r="F1064" i="7"/>
  <c r="D1065" i="7"/>
  <c r="F1065" i="7"/>
  <c r="D1066" i="7"/>
  <c r="F1066" i="7"/>
  <c r="D1067" i="7"/>
  <c r="F1067" i="7"/>
  <c r="D1068" i="7"/>
  <c r="F1068" i="7"/>
  <c r="D1069" i="7"/>
  <c r="F1069" i="7"/>
  <c r="D1070" i="7"/>
  <c r="F1070" i="7"/>
  <c r="D1071" i="7"/>
  <c r="F1071" i="7"/>
  <c r="D1072" i="7"/>
  <c r="F1072" i="7"/>
  <c r="D1073" i="7"/>
  <c r="F1073" i="7"/>
  <c r="D1074" i="7"/>
  <c r="F1074" i="7"/>
  <c r="D1075" i="7"/>
  <c r="F1075" i="7"/>
  <c r="D1076" i="7"/>
  <c r="F1076" i="7"/>
  <c r="D1077" i="7"/>
  <c r="F1077" i="7"/>
  <c r="D1078" i="7"/>
  <c r="F1078" i="7"/>
  <c r="D1079" i="7"/>
  <c r="F1079" i="7"/>
  <c r="D1080" i="7"/>
  <c r="F1080" i="7"/>
  <c r="D1081" i="7"/>
  <c r="F1081" i="7"/>
  <c r="D1082" i="7"/>
  <c r="F1082" i="7"/>
  <c r="D1083" i="7"/>
  <c r="F1083" i="7"/>
  <c r="D1084" i="7"/>
  <c r="F1084" i="7"/>
  <c r="D1085" i="7"/>
  <c r="F1085" i="7"/>
  <c r="D1086" i="7"/>
  <c r="F1086" i="7"/>
  <c r="D1087" i="7"/>
  <c r="F1087" i="7"/>
  <c r="D1088" i="7"/>
  <c r="F1088" i="7"/>
  <c r="D1089" i="7"/>
  <c r="F1089" i="7"/>
  <c r="D1090" i="7"/>
  <c r="F1090" i="7"/>
  <c r="D1091" i="7"/>
  <c r="F1091" i="7"/>
  <c r="D1092" i="7"/>
  <c r="F1092" i="7"/>
  <c r="D1093" i="7"/>
  <c r="F1093" i="7"/>
  <c r="D1094" i="7"/>
  <c r="F1094" i="7"/>
  <c r="D1095" i="7"/>
  <c r="F1095" i="7"/>
  <c r="D1096" i="7"/>
  <c r="F1096" i="7"/>
  <c r="D1097" i="7"/>
  <c r="F1097" i="7"/>
  <c r="D1098" i="7"/>
  <c r="F1098" i="7"/>
  <c r="D1099" i="7"/>
  <c r="F1099" i="7"/>
  <c r="D1100" i="7"/>
  <c r="F1100" i="7"/>
  <c r="D1101" i="7"/>
  <c r="F1101" i="7"/>
  <c r="D1102" i="7"/>
  <c r="F1102" i="7"/>
  <c r="D1103" i="7"/>
  <c r="F1103" i="7"/>
  <c r="D1104" i="7"/>
  <c r="F1104" i="7"/>
  <c r="D1105" i="7"/>
  <c r="F1105" i="7"/>
  <c r="D1106" i="7"/>
  <c r="F1106" i="7"/>
  <c r="D1107" i="7"/>
  <c r="F1107" i="7"/>
  <c r="D1108" i="7"/>
  <c r="F1108" i="7"/>
  <c r="D1109" i="7"/>
  <c r="F1109" i="7"/>
  <c r="D1110" i="7"/>
  <c r="F1110" i="7"/>
  <c r="D1111" i="7"/>
  <c r="F1111" i="7"/>
  <c r="D1112" i="7"/>
  <c r="F1112" i="7"/>
  <c r="D1113" i="7"/>
  <c r="F1113" i="7"/>
  <c r="D1114" i="7"/>
  <c r="F1114" i="7"/>
  <c r="D1115" i="7"/>
  <c r="F1115" i="7"/>
  <c r="D1116" i="7"/>
  <c r="F1116" i="7"/>
  <c r="D1117" i="7"/>
  <c r="F1117" i="7"/>
  <c r="D1118" i="7"/>
  <c r="F1118" i="7"/>
  <c r="D1119" i="7"/>
  <c r="F1119" i="7"/>
  <c r="D1120" i="7"/>
  <c r="F1120" i="7"/>
  <c r="D1121" i="7"/>
  <c r="F1121" i="7"/>
  <c r="D1122" i="7"/>
  <c r="F1122" i="7"/>
  <c r="D1123" i="7"/>
  <c r="F1123" i="7"/>
  <c r="D1124" i="7"/>
  <c r="F1124" i="7"/>
  <c r="D1125" i="7"/>
  <c r="F1125" i="7"/>
  <c r="D1126" i="7"/>
  <c r="F1126" i="7"/>
  <c r="D1127" i="7"/>
  <c r="F1127" i="7"/>
  <c r="D1128" i="7"/>
  <c r="F1128" i="7"/>
  <c r="D1129" i="7"/>
  <c r="F1129" i="7"/>
  <c r="D1130" i="7"/>
  <c r="F1130" i="7"/>
  <c r="D1131" i="7"/>
  <c r="F1131" i="7"/>
  <c r="D1132" i="7"/>
  <c r="F1132" i="7"/>
  <c r="D1133" i="7"/>
  <c r="F1133" i="7"/>
  <c r="D1134" i="7"/>
  <c r="F1134" i="7"/>
  <c r="D1135" i="7"/>
  <c r="F1135" i="7"/>
  <c r="D1136" i="7"/>
  <c r="F1136" i="7"/>
  <c r="D1137" i="7"/>
  <c r="F1137" i="7"/>
  <c r="D1138" i="7"/>
  <c r="F1138" i="7"/>
  <c r="D1139" i="7"/>
  <c r="F1139" i="7"/>
  <c r="D1140" i="7"/>
  <c r="F1140" i="7"/>
  <c r="D1141" i="7"/>
  <c r="F1141" i="7"/>
  <c r="D1142" i="7"/>
  <c r="F1142" i="7"/>
  <c r="D1143" i="7"/>
  <c r="F1143" i="7"/>
  <c r="D1144" i="7"/>
  <c r="F1144" i="7"/>
  <c r="D1145" i="7"/>
  <c r="F1145" i="7"/>
  <c r="D1146" i="7"/>
  <c r="F1146" i="7"/>
  <c r="D1147" i="7"/>
  <c r="F1147" i="7"/>
  <c r="D1148" i="7"/>
  <c r="F1148" i="7"/>
  <c r="D1149" i="7"/>
  <c r="F1149" i="7"/>
  <c r="D1150" i="7"/>
  <c r="F1150" i="7"/>
  <c r="D1151" i="7"/>
  <c r="F1151" i="7"/>
  <c r="D1152" i="7"/>
  <c r="F1152" i="7"/>
  <c r="D1153" i="7"/>
  <c r="F1153" i="7"/>
  <c r="D1154" i="7"/>
  <c r="F1154" i="7"/>
  <c r="D1155" i="7"/>
  <c r="F1155" i="7"/>
  <c r="D1156" i="7"/>
  <c r="F1156" i="7"/>
  <c r="D1157" i="7"/>
  <c r="F1157" i="7"/>
  <c r="D1158" i="7"/>
  <c r="F1158" i="7"/>
  <c r="D1159" i="7"/>
  <c r="F1159" i="7"/>
  <c r="D1160" i="7"/>
  <c r="F1160" i="7"/>
  <c r="D1161" i="7"/>
  <c r="F1161" i="7"/>
  <c r="D1162" i="7"/>
  <c r="F1162" i="7"/>
  <c r="D1163" i="7"/>
  <c r="F1163" i="7"/>
  <c r="D1164" i="7"/>
  <c r="F1164" i="7"/>
  <c r="D1165" i="7"/>
  <c r="F1165" i="7"/>
  <c r="D1166" i="7"/>
  <c r="F1166" i="7"/>
  <c r="D1167" i="7"/>
  <c r="F1167" i="7"/>
  <c r="D1168" i="7"/>
  <c r="F1168" i="7"/>
  <c r="D1169" i="7"/>
  <c r="F1169" i="7"/>
  <c r="D1170" i="7"/>
  <c r="F1170" i="7"/>
  <c r="D1171" i="7"/>
  <c r="F1171" i="7"/>
  <c r="D1172" i="7"/>
  <c r="F1172" i="7"/>
  <c r="D1173" i="7"/>
  <c r="F1173" i="7"/>
  <c r="D1174" i="7"/>
  <c r="F1174" i="7"/>
  <c r="D1175" i="7"/>
  <c r="F1175" i="7"/>
  <c r="D1176" i="7"/>
  <c r="F1176" i="7"/>
  <c r="D1177" i="7"/>
  <c r="F1177" i="7"/>
  <c r="D1178" i="7"/>
  <c r="F1178" i="7"/>
  <c r="D1179" i="7"/>
  <c r="F1179" i="7"/>
  <c r="D1180" i="7"/>
  <c r="F1180" i="7"/>
  <c r="D1181" i="7"/>
  <c r="F1181" i="7"/>
  <c r="D1182" i="7"/>
  <c r="F1182" i="7"/>
  <c r="D1183" i="7"/>
  <c r="F1183" i="7"/>
  <c r="D1184" i="7"/>
  <c r="F1184" i="7"/>
  <c r="D1185" i="7"/>
  <c r="F1185" i="7"/>
  <c r="D1186" i="7"/>
  <c r="F1186" i="7"/>
  <c r="D1187" i="7"/>
  <c r="F1187" i="7"/>
  <c r="D1188" i="7"/>
  <c r="F1188" i="7"/>
  <c r="D1189" i="7"/>
  <c r="F1189" i="7"/>
  <c r="D1190" i="7"/>
  <c r="F1190" i="7"/>
  <c r="D1191" i="7"/>
  <c r="F1191" i="7"/>
  <c r="D1192" i="7"/>
  <c r="F1192" i="7"/>
  <c r="D1193" i="7"/>
  <c r="F1193" i="7"/>
  <c r="D1194" i="7"/>
  <c r="F1194" i="7"/>
  <c r="D1195" i="7"/>
  <c r="F1195" i="7"/>
  <c r="D1196" i="7"/>
  <c r="F1196" i="7"/>
  <c r="D1197" i="7"/>
  <c r="F1197" i="7"/>
  <c r="D1198" i="7"/>
  <c r="F1198" i="7"/>
  <c r="D1199" i="7"/>
  <c r="F1199" i="7"/>
  <c r="D1200" i="7"/>
  <c r="F1200" i="7"/>
  <c r="D1201" i="7"/>
  <c r="F1201" i="7"/>
  <c r="D1202" i="7"/>
  <c r="F1202" i="7"/>
  <c r="D1203" i="7"/>
  <c r="F1203" i="7"/>
  <c r="D1204" i="7"/>
  <c r="F1204" i="7"/>
  <c r="D1205" i="7"/>
  <c r="F1205" i="7"/>
  <c r="D1206" i="7"/>
  <c r="F1206" i="7"/>
  <c r="D1207" i="7"/>
  <c r="F1207" i="7"/>
  <c r="D1208" i="7"/>
  <c r="F1208" i="7"/>
  <c r="D1209" i="7"/>
  <c r="F1209" i="7"/>
  <c r="D1210" i="7"/>
  <c r="F1210" i="7"/>
  <c r="D1211" i="7"/>
  <c r="F1211" i="7"/>
  <c r="D1212" i="7"/>
  <c r="F1212" i="7"/>
  <c r="D1213" i="7"/>
  <c r="F1213" i="7"/>
  <c r="D1214" i="7"/>
  <c r="F1214" i="7"/>
  <c r="D1215" i="7"/>
  <c r="F1215" i="7"/>
  <c r="D1216" i="7"/>
  <c r="F1216" i="7"/>
  <c r="D1217" i="7"/>
  <c r="F1217" i="7"/>
  <c r="D1218" i="7"/>
  <c r="F1218" i="7"/>
  <c r="D1219" i="7"/>
  <c r="F1219" i="7"/>
  <c r="D1220" i="7"/>
  <c r="F1220" i="7"/>
  <c r="D1221" i="7"/>
  <c r="F1221" i="7"/>
  <c r="D1222" i="7"/>
  <c r="F1222" i="7"/>
  <c r="D1223" i="7"/>
  <c r="F1223" i="7"/>
  <c r="D1224" i="7"/>
  <c r="F1224" i="7"/>
  <c r="D1225" i="7"/>
  <c r="F1225" i="7"/>
  <c r="D1226" i="7"/>
  <c r="F1226" i="7"/>
  <c r="D1227" i="7"/>
  <c r="F1227" i="7"/>
  <c r="D1228" i="7"/>
  <c r="F1228" i="7"/>
  <c r="D1229" i="7"/>
  <c r="F1229" i="7"/>
  <c r="D1230" i="7"/>
  <c r="F1230" i="7"/>
  <c r="D1231" i="7"/>
  <c r="F1231" i="7"/>
  <c r="D1232" i="7"/>
  <c r="F1232" i="7"/>
  <c r="D1233" i="7"/>
  <c r="F1233" i="7"/>
  <c r="D1234" i="7"/>
  <c r="F1234" i="7"/>
  <c r="D1235" i="7"/>
  <c r="F1235" i="7"/>
  <c r="D1236" i="7"/>
  <c r="F1236" i="7"/>
  <c r="D1237" i="7"/>
  <c r="F1237" i="7"/>
  <c r="D1238" i="7"/>
  <c r="F1238" i="7"/>
  <c r="D1239" i="7"/>
  <c r="F1239" i="7"/>
  <c r="D1240" i="7"/>
  <c r="F1240" i="7"/>
  <c r="D1241" i="7"/>
  <c r="F1241" i="7"/>
  <c r="D1242" i="7"/>
  <c r="F1242" i="7"/>
  <c r="D1243" i="7"/>
  <c r="F1243" i="7"/>
  <c r="D1244" i="7"/>
  <c r="F1244" i="7"/>
  <c r="D1245" i="7"/>
  <c r="F1245" i="7"/>
  <c r="D1246" i="7"/>
  <c r="F1246" i="7"/>
  <c r="D1247" i="7"/>
  <c r="F1247" i="7"/>
  <c r="D1248" i="7"/>
  <c r="F1248" i="7"/>
  <c r="D1249" i="7"/>
  <c r="F1249" i="7"/>
  <c r="D1250" i="7"/>
  <c r="F1250" i="7"/>
  <c r="D1251" i="7"/>
  <c r="F1251" i="7"/>
  <c r="D1252" i="7"/>
  <c r="F1252" i="7"/>
  <c r="D1253" i="7"/>
  <c r="F1253" i="7"/>
  <c r="D1254" i="7"/>
  <c r="F1254" i="7"/>
  <c r="D1255" i="7"/>
  <c r="F1255" i="7"/>
  <c r="D1256" i="7"/>
  <c r="F1256" i="7"/>
  <c r="D1257" i="7"/>
  <c r="F1257" i="7"/>
  <c r="D1258" i="7"/>
  <c r="F1258" i="7"/>
  <c r="D1259" i="7"/>
  <c r="F1259" i="7"/>
  <c r="D1260" i="7"/>
  <c r="F1260" i="7"/>
  <c r="D1261" i="7"/>
  <c r="F1261" i="7"/>
  <c r="D1262" i="7"/>
  <c r="F1262" i="7"/>
  <c r="D1263" i="7"/>
  <c r="F1263" i="7"/>
  <c r="D1264" i="7"/>
  <c r="F1264" i="7"/>
  <c r="D1265" i="7"/>
  <c r="F1265" i="7"/>
  <c r="D1266" i="7"/>
  <c r="F1266" i="7"/>
  <c r="D1267" i="7"/>
  <c r="F1267" i="7"/>
  <c r="D1268" i="7"/>
  <c r="F1268" i="7"/>
  <c r="D1269" i="7"/>
  <c r="F1269" i="7"/>
  <c r="D1270" i="7"/>
  <c r="F1270" i="7"/>
  <c r="D1271" i="7"/>
  <c r="F1271" i="7"/>
  <c r="D1272" i="7"/>
  <c r="F1272" i="7"/>
  <c r="D1273" i="7"/>
  <c r="F1273" i="7"/>
  <c r="D1274" i="7"/>
  <c r="F1274" i="7"/>
  <c r="D1275" i="7"/>
  <c r="F1275" i="7"/>
  <c r="D1276" i="7"/>
  <c r="F1276" i="7"/>
  <c r="D1277" i="7"/>
  <c r="F1277" i="7"/>
  <c r="D1278" i="7"/>
  <c r="F1278" i="7"/>
  <c r="D1279" i="7"/>
  <c r="F1279" i="7"/>
  <c r="D1280" i="7"/>
  <c r="F1280" i="7"/>
  <c r="D1281" i="7"/>
  <c r="F1281" i="7"/>
  <c r="D1282" i="7"/>
  <c r="F1282" i="7"/>
  <c r="D1283" i="7"/>
  <c r="F1283" i="7"/>
  <c r="D1284" i="7"/>
  <c r="F1284" i="7"/>
  <c r="D1285" i="7"/>
  <c r="F1285" i="7"/>
  <c r="D1286" i="7"/>
  <c r="F1286" i="7"/>
  <c r="D1287" i="7"/>
  <c r="F1287" i="7"/>
  <c r="D1288" i="7"/>
  <c r="F1288" i="7"/>
  <c r="D1289" i="7"/>
  <c r="F1289" i="7"/>
  <c r="D1290" i="7"/>
  <c r="F1290" i="7"/>
  <c r="D1291" i="7"/>
  <c r="F1291" i="7"/>
  <c r="D1292" i="7"/>
  <c r="F1292" i="7"/>
  <c r="D1293" i="7"/>
  <c r="F1293" i="7"/>
  <c r="D1294" i="7"/>
  <c r="F1294" i="7"/>
  <c r="D1295" i="7"/>
  <c r="F1295" i="7"/>
  <c r="D1296" i="7"/>
  <c r="F1296" i="7"/>
  <c r="D1297" i="7"/>
  <c r="F1297" i="7"/>
  <c r="D1298" i="7"/>
  <c r="F1298" i="7"/>
  <c r="D1299" i="7"/>
  <c r="F1299" i="7"/>
  <c r="D1300" i="7"/>
  <c r="F1300" i="7"/>
  <c r="D1301" i="7"/>
  <c r="F1301" i="7"/>
  <c r="D1302" i="7"/>
  <c r="F1302" i="7"/>
  <c r="D1303" i="7"/>
  <c r="F1303" i="7"/>
  <c r="D1304" i="7"/>
  <c r="F1304" i="7"/>
  <c r="D1305" i="7"/>
  <c r="F1305" i="7"/>
  <c r="D1306" i="7"/>
  <c r="F1306" i="7"/>
  <c r="D1307" i="7"/>
  <c r="F1307" i="7"/>
  <c r="D1308" i="7"/>
  <c r="F1308" i="7"/>
  <c r="D1309" i="7"/>
  <c r="F1309" i="7"/>
  <c r="D1310" i="7"/>
  <c r="F1310" i="7"/>
  <c r="D1311" i="7"/>
  <c r="F1311" i="7"/>
  <c r="D1312" i="7"/>
  <c r="F1312" i="7"/>
  <c r="D1313" i="7"/>
  <c r="F1313" i="7"/>
  <c r="D1314" i="7"/>
  <c r="F1314" i="7"/>
  <c r="D1315" i="7"/>
  <c r="F1315" i="7"/>
  <c r="D1316" i="7"/>
  <c r="F1316" i="7"/>
  <c r="D1317" i="7"/>
  <c r="F1317" i="7"/>
  <c r="D1318" i="7"/>
  <c r="F1318" i="7"/>
  <c r="D1319" i="7"/>
  <c r="F1319" i="7"/>
  <c r="D1320" i="7"/>
  <c r="F1320" i="7"/>
  <c r="D1321" i="7"/>
  <c r="F1321" i="7"/>
  <c r="D1322" i="7"/>
  <c r="F1322" i="7"/>
  <c r="D1323" i="7"/>
  <c r="F1323" i="7"/>
  <c r="D1324" i="7"/>
  <c r="F1324" i="7"/>
  <c r="D1325" i="7"/>
  <c r="F1325" i="7"/>
  <c r="D1326" i="7"/>
  <c r="F1326" i="7"/>
  <c r="D1327" i="7"/>
  <c r="F1327" i="7"/>
  <c r="D1328" i="7"/>
  <c r="F1328" i="7"/>
  <c r="D1329" i="7"/>
  <c r="F1329" i="7"/>
  <c r="D1330" i="7"/>
  <c r="F1330" i="7"/>
  <c r="D1331" i="7"/>
  <c r="F1331" i="7"/>
  <c r="D1332" i="7"/>
  <c r="F1332" i="7"/>
  <c r="D1333" i="7"/>
  <c r="F1333" i="7"/>
  <c r="D1334" i="7"/>
  <c r="F1334" i="7"/>
  <c r="D1335" i="7"/>
  <c r="F1335" i="7"/>
  <c r="D1336" i="7"/>
  <c r="F1336" i="7"/>
  <c r="D1337" i="7"/>
  <c r="F1337" i="7"/>
  <c r="D1338" i="7"/>
  <c r="F1338" i="7"/>
  <c r="D1339" i="7"/>
  <c r="F1339" i="7"/>
  <c r="D1340" i="7"/>
  <c r="F1340" i="7"/>
  <c r="D1341" i="7"/>
  <c r="F1341" i="7"/>
  <c r="D1342" i="7"/>
  <c r="F1342" i="7"/>
  <c r="D1343" i="7"/>
  <c r="F1343" i="7"/>
  <c r="D1344" i="7"/>
  <c r="F1344" i="7"/>
  <c r="D1345" i="7"/>
  <c r="F1345" i="7"/>
  <c r="D1346" i="7"/>
  <c r="F1346" i="7"/>
  <c r="D1347" i="7"/>
  <c r="F1347" i="7"/>
  <c r="D1348" i="7"/>
  <c r="F1348" i="7"/>
  <c r="D1349" i="7"/>
  <c r="F1349" i="7"/>
  <c r="D1350" i="7"/>
  <c r="F1350" i="7"/>
  <c r="D1351" i="7"/>
  <c r="F1351" i="7"/>
  <c r="D1352" i="7"/>
  <c r="F1352" i="7"/>
  <c r="D1353" i="7"/>
  <c r="F1353" i="7"/>
  <c r="D1354" i="7"/>
  <c r="F1354" i="7"/>
  <c r="D1355" i="7"/>
  <c r="F1355" i="7"/>
  <c r="D1356" i="7"/>
  <c r="F1356" i="7"/>
  <c r="D1357" i="7"/>
  <c r="F1357" i="7"/>
  <c r="D1358" i="7"/>
  <c r="F1358" i="7"/>
  <c r="D1359" i="7"/>
  <c r="F1359" i="7"/>
  <c r="D1360" i="7"/>
  <c r="F1360" i="7"/>
  <c r="D1361" i="7"/>
  <c r="F1361" i="7"/>
  <c r="D1362" i="7"/>
  <c r="F1362" i="7"/>
  <c r="D1363" i="7"/>
  <c r="F1363" i="7"/>
  <c r="D1364" i="7"/>
  <c r="F1364" i="7"/>
  <c r="D1365" i="7"/>
  <c r="F1365" i="7"/>
  <c r="D1366" i="7"/>
  <c r="F1366" i="7"/>
  <c r="D1367" i="7"/>
  <c r="F1367" i="7"/>
  <c r="D1368" i="7"/>
  <c r="F1368" i="7"/>
  <c r="D1369" i="7"/>
  <c r="F1369" i="7"/>
  <c r="D1370" i="7"/>
  <c r="F1370" i="7"/>
  <c r="D1371" i="7"/>
  <c r="F1371" i="7"/>
  <c r="D1372" i="7"/>
  <c r="F1372" i="7"/>
  <c r="D1373" i="7"/>
  <c r="F1373" i="7"/>
  <c r="D1374" i="7"/>
  <c r="F1374" i="7"/>
  <c r="D1375" i="7"/>
  <c r="F1375" i="7"/>
  <c r="D1376" i="7"/>
  <c r="F1376" i="7"/>
  <c r="D1377" i="7"/>
  <c r="F1377" i="7"/>
  <c r="D1378" i="7"/>
  <c r="F1378" i="7"/>
  <c r="D1379" i="7"/>
  <c r="F1379" i="7"/>
  <c r="D1380" i="7"/>
  <c r="F1380" i="7"/>
  <c r="D1381" i="7"/>
  <c r="F1381" i="7"/>
  <c r="D1382" i="7"/>
  <c r="F1382" i="7"/>
  <c r="D1383" i="7"/>
  <c r="F1383" i="7"/>
  <c r="D1384" i="7"/>
  <c r="F1384" i="7"/>
  <c r="D1385" i="7"/>
  <c r="F1385" i="7"/>
  <c r="D1386" i="7"/>
  <c r="F1386" i="7"/>
  <c r="D1387" i="7"/>
  <c r="F1387" i="7"/>
  <c r="D1388" i="7"/>
  <c r="F1388" i="7"/>
  <c r="D1389" i="7"/>
  <c r="F1389" i="7"/>
  <c r="D1390" i="7"/>
  <c r="F1390" i="7"/>
  <c r="D1391" i="7"/>
  <c r="F1391" i="7"/>
  <c r="D1392" i="7"/>
  <c r="F1392" i="7"/>
  <c r="D1393" i="7"/>
  <c r="F1393" i="7"/>
  <c r="D1394" i="7"/>
  <c r="F1394" i="7"/>
  <c r="D1395" i="7"/>
  <c r="F1395" i="7"/>
  <c r="D1396" i="7"/>
  <c r="F1396" i="7"/>
  <c r="D1397" i="7"/>
  <c r="F1397" i="7"/>
  <c r="D1398" i="7"/>
  <c r="F1398" i="7"/>
  <c r="D1399" i="7"/>
  <c r="F1399" i="7"/>
  <c r="D1400" i="7"/>
  <c r="F1400" i="7"/>
  <c r="D1401" i="7"/>
  <c r="F1401" i="7"/>
  <c r="D1402" i="7"/>
  <c r="F1402" i="7"/>
  <c r="D1403" i="7"/>
  <c r="F1403" i="7"/>
  <c r="D1404" i="7"/>
  <c r="F1404" i="7"/>
  <c r="D1405" i="7"/>
  <c r="F1405" i="7"/>
  <c r="D1406" i="7"/>
  <c r="F1406" i="7"/>
  <c r="D1407" i="7"/>
  <c r="F1407" i="7"/>
  <c r="D1408" i="7"/>
  <c r="F1408" i="7"/>
  <c r="D1409" i="7"/>
  <c r="F1409" i="7"/>
  <c r="D1410" i="7"/>
  <c r="F1410" i="7"/>
  <c r="D1411" i="7"/>
  <c r="F1411" i="7"/>
  <c r="D1412" i="7"/>
  <c r="F1412" i="7"/>
  <c r="D1413" i="7"/>
  <c r="F1413" i="7"/>
  <c r="D1414" i="7"/>
  <c r="F1414" i="7"/>
  <c r="D1415" i="7"/>
  <c r="F1415" i="7"/>
  <c r="D1416" i="7"/>
  <c r="F1416" i="7"/>
  <c r="D1417" i="7"/>
  <c r="F1417" i="7"/>
  <c r="D1418" i="7"/>
  <c r="F1418" i="7"/>
  <c r="D1419" i="7"/>
  <c r="F1419" i="7"/>
  <c r="D1420" i="7"/>
  <c r="F1420" i="7"/>
  <c r="D1421" i="7"/>
  <c r="F1421" i="7"/>
  <c r="D1422" i="7"/>
  <c r="F1422" i="7"/>
  <c r="D1423" i="7"/>
  <c r="F1423" i="7"/>
  <c r="D1424" i="7"/>
  <c r="F1424" i="7"/>
  <c r="D1425" i="7"/>
  <c r="F1425" i="7"/>
  <c r="D1426" i="7"/>
  <c r="F1426" i="7"/>
  <c r="D1427" i="7"/>
  <c r="F1427" i="7"/>
  <c r="D1428" i="7"/>
  <c r="F1428" i="7"/>
  <c r="D1429" i="7"/>
  <c r="F1429" i="7"/>
  <c r="D1430" i="7"/>
  <c r="F1430" i="7"/>
  <c r="D1431" i="7"/>
  <c r="F1431" i="7"/>
  <c r="D1432" i="7"/>
  <c r="F1432" i="7"/>
  <c r="D1433" i="7"/>
  <c r="F1433" i="7"/>
  <c r="D1434" i="7"/>
  <c r="F1434" i="7"/>
  <c r="D1435" i="7"/>
  <c r="F1435" i="7"/>
  <c r="D1436" i="7"/>
  <c r="F1436" i="7"/>
  <c r="D1437" i="7"/>
  <c r="F1437" i="7"/>
  <c r="D1438" i="7"/>
  <c r="F1438" i="7"/>
  <c r="D1439" i="7"/>
  <c r="F1439" i="7"/>
  <c r="D1440" i="7"/>
  <c r="F1440" i="7"/>
  <c r="D1441" i="7"/>
  <c r="F1441" i="7"/>
  <c r="D1442" i="7"/>
  <c r="F1442" i="7"/>
  <c r="D1443" i="7"/>
  <c r="F1443" i="7"/>
  <c r="D1444" i="7"/>
  <c r="F1444" i="7"/>
  <c r="D1445" i="7"/>
  <c r="F1445" i="7"/>
  <c r="D1446" i="7"/>
  <c r="F1446" i="7"/>
  <c r="D1447" i="7"/>
  <c r="F1447" i="7"/>
  <c r="D1448" i="7"/>
  <c r="F1448" i="7"/>
  <c r="D1449" i="7"/>
  <c r="F1449" i="7"/>
  <c r="D1450" i="7"/>
  <c r="F1450" i="7"/>
  <c r="D1451" i="7"/>
  <c r="F1451" i="7"/>
  <c r="D1452" i="7"/>
  <c r="F1452" i="7"/>
  <c r="D1453" i="7"/>
  <c r="F1453" i="7"/>
  <c r="D1454" i="7"/>
  <c r="F1454" i="7"/>
  <c r="D1455" i="7"/>
  <c r="F1455" i="7"/>
  <c r="D1456" i="7"/>
  <c r="F1456" i="7"/>
  <c r="D1457" i="7"/>
  <c r="F1457" i="7"/>
  <c r="D1458" i="7"/>
  <c r="F1458" i="7"/>
  <c r="D1459" i="7"/>
  <c r="F1459" i="7"/>
  <c r="D1460" i="7"/>
  <c r="F1460" i="7"/>
  <c r="D1461" i="7"/>
  <c r="F1461" i="7"/>
  <c r="D1462" i="7"/>
  <c r="F1462" i="7"/>
  <c r="D1463" i="7"/>
  <c r="F1463" i="7"/>
  <c r="D1464" i="7"/>
  <c r="F1464" i="7"/>
  <c r="D1465" i="7"/>
  <c r="F1465" i="7"/>
  <c r="D1466" i="7"/>
  <c r="F1466" i="7"/>
  <c r="D1467" i="7"/>
  <c r="F1467" i="7"/>
  <c r="D1468" i="7"/>
  <c r="F1468" i="7"/>
  <c r="D1469" i="7"/>
  <c r="F1469" i="7"/>
  <c r="D1470" i="7"/>
  <c r="F1470" i="7"/>
  <c r="D1471" i="7"/>
  <c r="F1471" i="7"/>
  <c r="D1472" i="7"/>
  <c r="F1472" i="7"/>
  <c r="D1473" i="7"/>
  <c r="F1473" i="7"/>
  <c r="D1474" i="7"/>
  <c r="F1474" i="7"/>
  <c r="D1475" i="7"/>
  <c r="F1475" i="7"/>
  <c r="D1476" i="7"/>
  <c r="F1476" i="7"/>
  <c r="D1477" i="7"/>
  <c r="F1477" i="7"/>
  <c r="D1478" i="7"/>
  <c r="F1478" i="7"/>
  <c r="D1479" i="7"/>
  <c r="F1479" i="7"/>
  <c r="D1480" i="7"/>
  <c r="F1480" i="7"/>
  <c r="D1481" i="7"/>
  <c r="F1481" i="7"/>
  <c r="D1482" i="7"/>
  <c r="F1482" i="7"/>
  <c r="D1483" i="7"/>
  <c r="F1483" i="7"/>
  <c r="D1484" i="7"/>
  <c r="F1484" i="7"/>
  <c r="D1485" i="7"/>
  <c r="F1485" i="7"/>
  <c r="D1486" i="7"/>
  <c r="F1486" i="7"/>
  <c r="D1487" i="7"/>
  <c r="F1487" i="7"/>
  <c r="D1488" i="7"/>
  <c r="F1488" i="7"/>
  <c r="D1489" i="7"/>
  <c r="F1489" i="7"/>
  <c r="D1490" i="7"/>
  <c r="F1490" i="7"/>
  <c r="D1491" i="7"/>
  <c r="F1491" i="7"/>
  <c r="D1492" i="7"/>
  <c r="F1492" i="7"/>
  <c r="D1493" i="7"/>
  <c r="F1493" i="7"/>
  <c r="D1494" i="7"/>
  <c r="F1494" i="7"/>
  <c r="D1495" i="7"/>
  <c r="F1495" i="7"/>
  <c r="D1496" i="7"/>
  <c r="F1496" i="7"/>
  <c r="D1497" i="7"/>
  <c r="F1497" i="7"/>
  <c r="D1498" i="7"/>
  <c r="F1498" i="7"/>
  <c r="D1499" i="7"/>
  <c r="F1499" i="7"/>
  <c r="D1500" i="7"/>
  <c r="F1500" i="7"/>
  <c r="D1501" i="7"/>
  <c r="F1501" i="7"/>
  <c r="D1502" i="7"/>
  <c r="F1502" i="7"/>
  <c r="D1503" i="7"/>
  <c r="F1503" i="7"/>
  <c r="D1504" i="7"/>
  <c r="F1504" i="7"/>
  <c r="D1505" i="7"/>
  <c r="F1505" i="7"/>
  <c r="D1506" i="7"/>
  <c r="F1506" i="7"/>
  <c r="D1507" i="7"/>
  <c r="F1507" i="7"/>
  <c r="D1508" i="7"/>
  <c r="F1508" i="7"/>
  <c r="D1509" i="7"/>
  <c r="F1509" i="7"/>
  <c r="D1510" i="7"/>
  <c r="F1510" i="7"/>
  <c r="D1511" i="7"/>
  <c r="F1511" i="7"/>
  <c r="D1512" i="7"/>
  <c r="F1512" i="7"/>
  <c r="D1513" i="7"/>
  <c r="F1513" i="7"/>
  <c r="D1514" i="7"/>
  <c r="F1514" i="7"/>
  <c r="D1515" i="7"/>
  <c r="F1515" i="7"/>
  <c r="D1516" i="7"/>
  <c r="F1516" i="7"/>
  <c r="D1517" i="7"/>
  <c r="F1517" i="7"/>
  <c r="D1518" i="7"/>
  <c r="F1518" i="7"/>
  <c r="D1519" i="7"/>
  <c r="F1519" i="7"/>
  <c r="D1520" i="7"/>
  <c r="F1520" i="7"/>
  <c r="D1521" i="7"/>
  <c r="F1521" i="7"/>
  <c r="D1522" i="7"/>
  <c r="F1522" i="7"/>
  <c r="D1523" i="7"/>
  <c r="F1523" i="7"/>
  <c r="D1524" i="7"/>
  <c r="F1524" i="7"/>
  <c r="D1525" i="7"/>
  <c r="F1525" i="7"/>
  <c r="D1526" i="7"/>
  <c r="F1526" i="7"/>
  <c r="D1527" i="7"/>
  <c r="F1527" i="7"/>
  <c r="D1528" i="7"/>
  <c r="F1528" i="7"/>
  <c r="D1529" i="7"/>
  <c r="F1529" i="7"/>
  <c r="D1530" i="7"/>
  <c r="F1530" i="7"/>
  <c r="D1531" i="7"/>
  <c r="F1531" i="7"/>
  <c r="D1532" i="7"/>
  <c r="F1532" i="7"/>
  <c r="D1533" i="7"/>
  <c r="F1533" i="7"/>
  <c r="D1534" i="7"/>
  <c r="F1534" i="7"/>
  <c r="D1535" i="7"/>
  <c r="F1535" i="7"/>
  <c r="D1536" i="7"/>
  <c r="F1536" i="7"/>
  <c r="D1537" i="7"/>
  <c r="F1537" i="7"/>
  <c r="D1538" i="7"/>
  <c r="F1538" i="7"/>
  <c r="D1539" i="7"/>
  <c r="F1539" i="7"/>
  <c r="D1540" i="7"/>
  <c r="F1540" i="7"/>
  <c r="D1541" i="7"/>
  <c r="F1541" i="7"/>
  <c r="D1542" i="7"/>
  <c r="F1542" i="7"/>
  <c r="D1543" i="7"/>
  <c r="F1543" i="7"/>
  <c r="D1544" i="7"/>
  <c r="F1544" i="7"/>
  <c r="D1545" i="7"/>
  <c r="F1545" i="7"/>
  <c r="D1546" i="7"/>
  <c r="F1546" i="7"/>
  <c r="D1547" i="7"/>
  <c r="F1547" i="7"/>
  <c r="D1548" i="7"/>
  <c r="F1548" i="7"/>
  <c r="D1549" i="7"/>
  <c r="F1549" i="7"/>
  <c r="D1550" i="7"/>
  <c r="F1550" i="7"/>
  <c r="D1551" i="7"/>
  <c r="F1551" i="7"/>
  <c r="D1552" i="7"/>
  <c r="F1552" i="7"/>
  <c r="D1553" i="7"/>
  <c r="F1553" i="7"/>
  <c r="D1554" i="7"/>
  <c r="F1554" i="7"/>
  <c r="D1555" i="7"/>
  <c r="F1555" i="7"/>
  <c r="D1556" i="7"/>
  <c r="F1556" i="7"/>
  <c r="D1557" i="7"/>
  <c r="F1557" i="7"/>
  <c r="D1558" i="7"/>
  <c r="F1558" i="7"/>
  <c r="D1559" i="7"/>
  <c r="F1559" i="7"/>
  <c r="D1560" i="7"/>
  <c r="F1560" i="7"/>
  <c r="D1561" i="7"/>
  <c r="F1561" i="7"/>
  <c r="D1562" i="7"/>
  <c r="F1562" i="7"/>
  <c r="D1563" i="7"/>
  <c r="F1563" i="7"/>
  <c r="D1564" i="7"/>
  <c r="F1564" i="7"/>
  <c r="D1565" i="7"/>
  <c r="F1565" i="7"/>
  <c r="D1566" i="7"/>
  <c r="F1566" i="7"/>
  <c r="D1567" i="7"/>
  <c r="F1567" i="7"/>
  <c r="D1568" i="7"/>
  <c r="F1568" i="7"/>
  <c r="D1569" i="7"/>
  <c r="F1569" i="7"/>
  <c r="D1570" i="7"/>
  <c r="F1570" i="7"/>
  <c r="D1571" i="7"/>
  <c r="F1571" i="7"/>
  <c r="D1572" i="7"/>
  <c r="F1572" i="7"/>
  <c r="D1573" i="7"/>
  <c r="F1573" i="7"/>
  <c r="D1574" i="7"/>
  <c r="F1574" i="7"/>
  <c r="D1575" i="7"/>
  <c r="F1575" i="7"/>
  <c r="D1576" i="7"/>
  <c r="F1576" i="7"/>
  <c r="D1577" i="7"/>
  <c r="F1577" i="7"/>
  <c r="D1578" i="7"/>
  <c r="F1578" i="7"/>
  <c r="D1579" i="7"/>
  <c r="F1579" i="7"/>
  <c r="D1580" i="7"/>
  <c r="F1580" i="7"/>
  <c r="D1581" i="7"/>
  <c r="F1581" i="7"/>
  <c r="D1582" i="7"/>
  <c r="F1582" i="7"/>
  <c r="D1583" i="7"/>
  <c r="F1583" i="7"/>
  <c r="D1584" i="7"/>
  <c r="F1584" i="7"/>
  <c r="D1585" i="7"/>
  <c r="F1585" i="7"/>
  <c r="D1586" i="7"/>
  <c r="F1586" i="7"/>
  <c r="D1587" i="7"/>
  <c r="F1587" i="7"/>
  <c r="D1588" i="7"/>
  <c r="F1588" i="7"/>
  <c r="D1589" i="7"/>
  <c r="F1589" i="7"/>
  <c r="D1590" i="7"/>
  <c r="F1590" i="7"/>
  <c r="D1591" i="7"/>
  <c r="F1591" i="7"/>
  <c r="D1592" i="7"/>
  <c r="F1592" i="7"/>
  <c r="D1593" i="7"/>
  <c r="F1593" i="7"/>
  <c r="D1594" i="7"/>
  <c r="F1594" i="7"/>
  <c r="D1595" i="7"/>
  <c r="F1595" i="7"/>
  <c r="D1596" i="7"/>
  <c r="F1596" i="7"/>
  <c r="D1597" i="7"/>
  <c r="F1597" i="7"/>
  <c r="D1598" i="7"/>
  <c r="F1598" i="7"/>
  <c r="D1599" i="7"/>
  <c r="F1599" i="7"/>
  <c r="D1600" i="7"/>
  <c r="F1600" i="7"/>
  <c r="D1601" i="7"/>
  <c r="F1601" i="7"/>
  <c r="D1602" i="7"/>
  <c r="F1602" i="7"/>
  <c r="D1603" i="7"/>
  <c r="F1603" i="7"/>
  <c r="D1604" i="7"/>
  <c r="F1604" i="7"/>
  <c r="D1605" i="7"/>
  <c r="F1605" i="7"/>
  <c r="D1606" i="7"/>
  <c r="F1606" i="7"/>
  <c r="D1607" i="7"/>
  <c r="F1607" i="7"/>
  <c r="D1608" i="7"/>
  <c r="F1608" i="7"/>
  <c r="D1609" i="7"/>
  <c r="F1609" i="7"/>
  <c r="D1610" i="7"/>
  <c r="F1610" i="7"/>
  <c r="D1611" i="7"/>
  <c r="F1611" i="7"/>
  <c r="D1612" i="7"/>
  <c r="F1612" i="7"/>
  <c r="D1613" i="7"/>
  <c r="F1613" i="7"/>
  <c r="D1614" i="7"/>
  <c r="F1614" i="7"/>
  <c r="D1615" i="7"/>
  <c r="F1615" i="7"/>
  <c r="D1616" i="7"/>
  <c r="F1616" i="7"/>
  <c r="D1617" i="7"/>
  <c r="F1617" i="7"/>
  <c r="D1618" i="7"/>
  <c r="F1618" i="7"/>
  <c r="D1619" i="7"/>
  <c r="F1619" i="7"/>
  <c r="D1620" i="7"/>
  <c r="F1620" i="7"/>
  <c r="D1621" i="7"/>
  <c r="F1621" i="7"/>
  <c r="D1622" i="7"/>
  <c r="F1622" i="7"/>
  <c r="D1623" i="7"/>
  <c r="F1623" i="7"/>
  <c r="D1624" i="7"/>
  <c r="F1624" i="7"/>
  <c r="D1625" i="7"/>
  <c r="F1625" i="7"/>
  <c r="D1626" i="7"/>
  <c r="F1626" i="7"/>
  <c r="D1627" i="7"/>
  <c r="F1627" i="7"/>
  <c r="D1628" i="7"/>
  <c r="F1628" i="7"/>
  <c r="D1629" i="7"/>
  <c r="F1629" i="7"/>
  <c r="D1630" i="7"/>
  <c r="F1630" i="7"/>
  <c r="D1631" i="7"/>
  <c r="F1631" i="7"/>
  <c r="D1632" i="7"/>
  <c r="F1632" i="7"/>
  <c r="D1633" i="7"/>
  <c r="F1633" i="7"/>
  <c r="D1634" i="7"/>
  <c r="F1634" i="7"/>
  <c r="D1635" i="7"/>
  <c r="F1635" i="7"/>
  <c r="D1636" i="7"/>
  <c r="F1636" i="7"/>
  <c r="D1637" i="7"/>
  <c r="F1637" i="7"/>
  <c r="D1638" i="7"/>
  <c r="F1638" i="7"/>
  <c r="F1639" i="7" l="1"/>
  <c r="O21" i="6" l="1"/>
  <c r="K21" i="6"/>
  <c r="M21" i="6" s="1"/>
  <c r="O20" i="6"/>
  <c r="K20" i="6"/>
  <c r="M20" i="6" s="1"/>
  <c r="O19" i="6"/>
  <c r="K19" i="6"/>
  <c r="M19" i="6" s="1"/>
  <c r="O18" i="6"/>
  <c r="K18" i="6"/>
  <c r="M18" i="6" s="1"/>
  <c r="O17" i="6"/>
  <c r="K17" i="6"/>
  <c r="M17" i="6" s="1"/>
  <c r="O16" i="6"/>
  <c r="K16" i="6"/>
  <c r="M16" i="6" s="1"/>
  <c r="O15" i="6"/>
  <c r="K15" i="6"/>
  <c r="M15" i="6" s="1"/>
  <c r="O14" i="6"/>
  <c r="K14" i="6"/>
  <c r="M14" i="6" s="1"/>
  <c r="O13" i="6"/>
  <c r="K13" i="6"/>
  <c r="M13" i="6" s="1"/>
  <c r="O12" i="6"/>
  <c r="K12" i="6"/>
  <c r="M12" i="6" s="1"/>
  <c r="O11" i="6"/>
  <c r="K11" i="6"/>
  <c r="M11" i="6" s="1"/>
  <c r="O10" i="6"/>
  <c r="K10" i="6"/>
  <c r="M10" i="6" s="1"/>
  <c r="O9" i="6"/>
  <c r="K9" i="6"/>
  <c r="M9" i="6" s="1"/>
  <c r="O8" i="6"/>
  <c r="K8" i="6"/>
  <c r="M8" i="6" s="1"/>
  <c r="O7" i="6"/>
  <c r="K7" i="6"/>
  <c r="M7" i="6" s="1"/>
  <c r="O6" i="6"/>
  <c r="K6" i="6"/>
  <c r="M6" i="6" s="1"/>
  <c r="O5" i="6"/>
  <c r="K5" i="6"/>
  <c r="M5" i="6" s="1"/>
  <c r="O4" i="6"/>
  <c r="K4" i="6"/>
  <c r="M4" i="6" s="1"/>
  <c r="S517" i="5"/>
  <c r="R517" i="5"/>
  <c r="Q517" i="5"/>
  <c r="S516" i="5"/>
  <c r="R516" i="5"/>
  <c r="Q516" i="5"/>
  <c r="S515" i="5"/>
  <c r="R515" i="5"/>
  <c r="Q515" i="5"/>
  <c r="S514" i="5"/>
  <c r="R514" i="5"/>
  <c r="Q514" i="5"/>
  <c r="S513" i="5"/>
  <c r="R513" i="5"/>
  <c r="Q513" i="5"/>
  <c r="S512" i="5"/>
  <c r="R512" i="5"/>
  <c r="Q512" i="5"/>
  <c r="S511" i="5"/>
  <c r="R511" i="5"/>
  <c r="Q511" i="5"/>
  <c r="S510" i="5"/>
  <c r="R510" i="5"/>
  <c r="Q510" i="5"/>
  <c r="S509" i="5"/>
  <c r="R509" i="5"/>
  <c r="Q509" i="5"/>
  <c r="S508" i="5"/>
  <c r="R508" i="5"/>
  <c r="Q508" i="5"/>
  <c r="S507" i="5"/>
  <c r="R507" i="5"/>
  <c r="Q507" i="5"/>
  <c r="S506" i="5"/>
  <c r="R506" i="5"/>
  <c r="Q506" i="5"/>
  <c r="S505" i="5"/>
  <c r="R505" i="5"/>
  <c r="Q505" i="5"/>
  <c r="S504" i="5"/>
  <c r="R504" i="5"/>
  <c r="Q504" i="5"/>
  <c r="S503" i="5"/>
  <c r="R503" i="5"/>
  <c r="Q503" i="5"/>
  <c r="S502" i="5"/>
  <c r="R502" i="5"/>
  <c r="Q502" i="5"/>
  <c r="S501" i="5"/>
  <c r="R501" i="5"/>
  <c r="Q501" i="5"/>
  <c r="S500" i="5"/>
  <c r="R500" i="5"/>
  <c r="Q500" i="5"/>
  <c r="S499" i="5"/>
  <c r="R499" i="5"/>
  <c r="Q499" i="5"/>
  <c r="S498" i="5"/>
  <c r="R498" i="5"/>
  <c r="Q498" i="5"/>
  <c r="S497" i="5"/>
  <c r="R497" i="5"/>
  <c r="Q497" i="5"/>
  <c r="S496" i="5"/>
  <c r="R496" i="5"/>
  <c r="Q496" i="5"/>
  <c r="S495" i="5"/>
  <c r="R495" i="5"/>
  <c r="Q495" i="5"/>
  <c r="L40" i="5"/>
  <c r="I40" i="5"/>
  <c r="J40" i="5" s="1"/>
  <c r="L39" i="5"/>
  <c r="I39" i="5"/>
  <c r="J39" i="5" s="1"/>
  <c r="L38" i="5"/>
  <c r="I38" i="5"/>
  <c r="J38" i="5" s="1"/>
  <c r="L37" i="5"/>
  <c r="I37" i="5"/>
  <c r="J37" i="5" s="1"/>
  <c r="L36" i="5"/>
  <c r="I36" i="5"/>
  <c r="J36" i="5" s="1"/>
  <c r="L35" i="5"/>
  <c r="I35" i="5"/>
  <c r="J35" i="5" s="1"/>
  <c r="L34" i="5"/>
  <c r="I34" i="5"/>
  <c r="J34" i="5" s="1"/>
  <c r="L33" i="5"/>
  <c r="I33" i="5"/>
  <c r="J33" i="5" s="1"/>
  <c r="L32" i="5"/>
  <c r="I32" i="5"/>
  <c r="J32" i="5" s="1"/>
  <c r="L31" i="5"/>
  <c r="I31" i="5"/>
  <c r="J31" i="5" s="1"/>
  <c r="L30" i="5"/>
  <c r="I30" i="5"/>
  <c r="J30" i="5" s="1"/>
  <c r="L29" i="5"/>
  <c r="I29" i="5"/>
  <c r="J29" i="5" s="1"/>
  <c r="L28" i="5"/>
  <c r="I28" i="5"/>
  <c r="J28" i="5" s="1"/>
  <c r="L27" i="5"/>
  <c r="I27" i="5"/>
  <c r="J27" i="5" s="1"/>
  <c r="L26" i="5"/>
  <c r="I26" i="5"/>
  <c r="J26" i="5" s="1"/>
  <c r="L25" i="5"/>
  <c r="I25" i="5"/>
  <c r="J25" i="5" s="1"/>
  <c r="L24" i="5"/>
  <c r="I24" i="5"/>
  <c r="J24" i="5" s="1"/>
  <c r="L23" i="5"/>
  <c r="I23" i="5"/>
  <c r="J23" i="5" s="1"/>
  <c r="L22" i="5"/>
  <c r="I22" i="5"/>
  <c r="J22" i="5" s="1"/>
  <c r="L21" i="5"/>
  <c r="I21" i="5"/>
  <c r="J21" i="5" s="1"/>
  <c r="L20" i="5"/>
  <c r="I20" i="5"/>
  <c r="J20" i="5" s="1"/>
  <c r="L19" i="5"/>
  <c r="I19" i="5"/>
  <c r="J19" i="5" s="1"/>
  <c r="L18" i="5"/>
  <c r="I18" i="5"/>
  <c r="J18" i="5" s="1"/>
  <c r="L17" i="5"/>
  <c r="I17" i="5"/>
  <c r="J17" i="5" s="1"/>
  <c r="L16" i="5"/>
  <c r="I16" i="5"/>
  <c r="J16" i="5" s="1"/>
  <c r="L15" i="5"/>
  <c r="I15" i="5"/>
  <c r="J15" i="5" s="1"/>
  <c r="L14" i="5"/>
  <c r="I14" i="5"/>
  <c r="J14" i="5" s="1"/>
  <c r="L13" i="5"/>
  <c r="I13" i="5"/>
  <c r="J13" i="5" s="1"/>
  <c r="L12" i="5"/>
  <c r="I12" i="5"/>
  <c r="J12" i="5" s="1"/>
  <c r="L11" i="5"/>
  <c r="L10" i="5"/>
  <c r="L9" i="5"/>
  <c r="L8" i="5"/>
  <c r="L7" i="5"/>
  <c r="L6" i="5"/>
  <c r="R5" i="5"/>
  <c r="I7" i="5" s="1"/>
  <c r="J7" i="5" s="1"/>
  <c r="L5" i="5"/>
  <c r="D7" i="3"/>
  <c r="F7" i="3" s="1"/>
  <c r="F6" i="3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O28" i="4"/>
  <c r="P28" i="4" s="1"/>
  <c r="K28" i="4"/>
  <c r="K27" i="4"/>
  <c r="K26" i="4"/>
  <c r="K25" i="4"/>
  <c r="R24" i="4"/>
  <c r="K24" i="4"/>
  <c r="K23" i="4"/>
  <c r="N22" i="4"/>
  <c r="O24" i="4" s="1"/>
  <c r="K22" i="4"/>
  <c r="K21" i="4"/>
  <c r="K20" i="4"/>
  <c r="L19" i="4"/>
  <c r="K19" i="4"/>
  <c r="L18" i="4"/>
  <c r="K18" i="4"/>
  <c r="L17" i="4"/>
  <c r="K17" i="4"/>
  <c r="L16" i="4"/>
  <c r="K16" i="4"/>
  <c r="L15" i="4"/>
  <c r="K15" i="4"/>
  <c r="L14" i="4"/>
  <c r="K14" i="4"/>
  <c r="L13" i="4"/>
  <c r="K13" i="4"/>
  <c r="L12" i="4"/>
  <c r="K12" i="4"/>
  <c r="L11" i="4"/>
  <c r="K11" i="4"/>
  <c r="L10" i="4"/>
  <c r="K10" i="4"/>
  <c r="L9" i="4"/>
  <c r="K9" i="4"/>
  <c r="L8" i="4"/>
  <c r="K8" i="4"/>
  <c r="L7" i="4"/>
  <c r="K7" i="4"/>
  <c r="L6" i="4"/>
  <c r="K6" i="4"/>
  <c r="L5" i="4"/>
  <c r="K5" i="4"/>
  <c r="L4" i="4"/>
  <c r="K4" i="4"/>
  <c r="L3" i="4"/>
  <c r="K3" i="4"/>
  <c r="L2" i="4"/>
  <c r="K2" i="4"/>
  <c r="E145" i="2"/>
  <c r="E144" i="2"/>
  <c r="E143" i="2"/>
  <c r="E142" i="2"/>
  <c r="E141" i="2"/>
  <c r="E140" i="2"/>
  <c r="E139" i="2"/>
  <c r="E138" i="2"/>
  <c r="E137" i="2"/>
  <c r="E136" i="2"/>
  <c r="E135" i="2"/>
  <c r="E134" i="2"/>
  <c r="E133" i="2"/>
  <c r="E132" i="2"/>
  <c r="E131" i="2"/>
  <c r="E130" i="2"/>
  <c r="E129" i="2"/>
  <c r="E128" i="2"/>
  <c r="E127" i="2"/>
  <c r="E126" i="2"/>
  <c r="E125" i="2"/>
  <c r="E124" i="2"/>
  <c r="E123" i="2"/>
  <c r="E122" i="2"/>
  <c r="E121" i="2"/>
  <c r="E120" i="2"/>
  <c r="E119" i="2"/>
  <c r="E118" i="2"/>
  <c r="E117" i="2"/>
  <c r="E116" i="2"/>
  <c r="E115" i="2"/>
  <c r="E114" i="2"/>
  <c r="E113" i="2"/>
  <c r="E112" i="2"/>
  <c r="E111" i="2"/>
  <c r="E110" i="2"/>
  <c r="E109" i="2"/>
  <c r="E108" i="2"/>
  <c r="E107" i="2"/>
  <c r="E106" i="2"/>
  <c r="E105" i="2"/>
  <c r="E104" i="2"/>
  <c r="E103" i="2"/>
  <c r="E102" i="2"/>
  <c r="E101" i="2"/>
  <c r="E100" i="2"/>
  <c r="E99" i="2"/>
  <c r="E98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84" i="2"/>
  <c r="E83" i="2"/>
  <c r="E82" i="2"/>
  <c r="E81" i="2"/>
  <c r="E80" i="2"/>
  <c r="E79" i="2"/>
  <c r="E78" i="2"/>
  <c r="E77" i="2"/>
  <c r="E76" i="2"/>
  <c r="E75" i="2"/>
  <c r="E74" i="2"/>
  <c r="E73" i="2"/>
  <c r="E72" i="2"/>
  <c r="E71" i="2"/>
  <c r="E70" i="2"/>
  <c r="E69" i="2"/>
  <c r="E68" i="2"/>
  <c r="E67" i="2"/>
  <c r="E66" i="2"/>
  <c r="E65" i="2"/>
  <c r="E64" i="2"/>
  <c r="E63" i="2"/>
  <c r="E62" i="2"/>
  <c r="E61" i="2"/>
  <c r="E60" i="2"/>
  <c r="E59" i="2"/>
  <c r="E58" i="2"/>
  <c r="E57" i="2"/>
  <c r="E56" i="2"/>
  <c r="E55" i="2"/>
  <c r="E54" i="2"/>
  <c r="E53" i="2"/>
  <c r="E52" i="2"/>
  <c r="E51" i="2"/>
  <c r="E50" i="2"/>
  <c r="E49" i="2"/>
  <c r="E48" i="2"/>
  <c r="E47" i="2"/>
  <c r="E46" i="2"/>
  <c r="Q39" i="2"/>
  <c r="G39" i="2"/>
  <c r="K39" i="2" s="1"/>
  <c r="Q38" i="2"/>
  <c r="G38" i="2"/>
  <c r="K38" i="2" s="1"/>
  <c r="Q37" i="2"/>
  <c r="G37" i="2"/>
  <c r="K37" i="2" s="1"/>
  <c r="Q36" i="2"/>
  <c r="G36" i="2"/>
  <c r="K36" i="2" s="1"/>
  <c r="Q35" i="2"/>
  <c r="I35" i="2"/>
  <c r="I39" i="2" s="1"/>
  <c r="G35" i="2"/>
  <c r="K35" i="2" s="1"/>
  <c r="Q34" i="2"/>
  <c r="I34" i="2"/>
  <c r="I38" i="2" s="1"/>
  <c r="G34" i="2"/>
  <c r="K34" i="2" s="1"/>
  <c r="Q33" i="2"/>
  <c r="I33" i="2"/>
  <c r="I37" i="2" s="1"/>
  <c r="G33" i="2"/>
  <c r="K33" i="2" s="1"/>
  <c r="Q32" i="2"/>
  <c r="I32" i="2"/>
  <c r="I36" i="2" s="1"/>
  <c r="G32" i="2"/>
  <c r="K32" i="2" s="1"/>
  <c r="Q31" i="2"/>
  <c r="G31" i="2"/>
  <c r="K31" i="2" s="1"/>
  <c r="Q30" i="2"/>
  <c r="G30" i="2"/>
  <c r="K30" i="2" s="1"/>
  <c r="Q29" i="2"/>
  <c r="G29" i="2"/>
  <c r="K29" i="2" s="1"/>
  <c r="Q28" i="2"/>
  <c r="G28" i="2"/>
  <c r="K28" i="2" s="1"/>
  <c r="Q26" i="2"/>
  <c r="L26" i="2"/>
  <c r="Q25" i="2"/>
  <c r="L25" i="2"/>
  <c r="Q24" i="2"/>
  <c r="L24" i="2"/>
  <c r="Q23" i="2"/>
  <c r="L23" i="2"/>
  <c r="Q22" i="2"/>
  <c r="L22" i="2"/>
  <c r="Q21" i="2"/>
  <c r="L21" i="2"/>
  <c r="Q20" i="2"/>
  <c r="L20" i="2"/>
  <c r="Q19" i="2"/>
  <c r="L19" i="2"/>
  <c r="Q18" i="2"/>
  <c r="L18" i="2"/>
  <c r="Q17" i="2"/>
  <c r="L17" i="2"/>
  <c r="Q16" i="2"/>
  <c r="L16" i="2"/>
  <c r="Q15" i="2"/>
  <c r="L15" i="2"/>
  <c r="Q14" i="2"/>
  <c r="L14" i="2"/>
  <c r="Q13" i="2"/>
  <c r="L13" i="2"/>
  <c r="Q12" i="2"/>
  <c r="L12" i="2"/>
  <c r="Q11" i="2"/>
  <c r="L11" i="2"/>
  <c r="Q10" i="2"/>
  <c r="L10" i="2"/>
  <c r="Q9" i="2"/>
  <c r="L9" i="2"/>
  <c r="Q8" i="2"/>
  <c r="L8" i="2"/>
  <c r="Q7" i="2"/>
  <c r="L7" i="2"/>
  <c r="Q6" i="2"/>
  <c r="L6" i="2"/>
  <c r="Q5" i="2"/>
  <c r="L5" i="2"/>
  <c r="Q4" i="2"/>
  <c r="L4" i="2"/>
  <c r="H12" i="4"/>
  <c r="H15" i="4"/>
  <c r="O4" i="2"/>
  <c r="O29" i="2"/>
  <c r="O24" i="2"/>
  <c r="H6" i="4"/>
  <c r="H14" i="4"/>
  <c r="O6" i="2"/>
  <c r="O23" i="2"/>
  <c r="H16" i="4"/>
  <c r="O37" i="2"/>
  <c r="O35" i="2"/>
  <c r="H5" i="4"/>
  <c r="O17" i="2"/>
  <c r="O16" i="2"/>
  <c r="O25" i="2"/>
  <c r="O34" i="2"/>
  <c r="O9" i="2"/>
  <c r="O31" i="2"/>
  <c r="O14" i="2"/>
  <c r="O30" i="2"/>
  <c r="O26" i="2"/>
  <c r="H24" i="4"/>
  <c r="O19" i="2"/>
  <c r="H22" i="4"/>
  <c r="O10" i="2"/>
  <c r="H3" i="4"/>
  <c r="O12" i="2"/>
  <c r="H25" i="4"/>
  <c r="H11" i="4"/>
  <c r="O11" i="2"/>
  <c r="H13" i="4"/>
  <c r="O28" i="2"/>
  <c r="H4" i="4"/>
  <c r="O33" i="2"/>
  <c r="O15" i="2"/>
  <c r="O5" i="2"/>
  <c r="H21" i="4"/>
  <c r="O7" i="2"/>
  <c r="H8" i="4"/>
  <c r="H23" i="4"/>
  <c r="H18" i="4"/>
  <c r="H17" i="4"/>
  <c r="O38" i="2"/>
  <c r="H20" i="4"/>
  <c r="H19" i="4"/>
  <c r="O13" i="2"/>
  <c r="H10" i="4"/>
  <c r="O39" i="2"/>
  <c r="H7" i="4"/>
  <c r="O36" i="2"/>
  <c r="H9" i="4"/>
  <c r="O32" i="2"/>
  <c r="O22" i="2"/>
  <c r="O18" i="2"/>
  <c r="O8" i="2"/>
  <c r="O20" i="2"/>
  <c r="O21" i="2"/>
  <c r="H2" i="4"/>
  <c r="D8" i="3" l="1"/>
  <c r="D9" i="3" s="1"/>
  <c r="D10" i="3" s="1"/>
  <c r="I10" i="5"/>
  <c r="J10" i="5" s="1"/>
  <c r="O25" i="4"/>
  <c r="P25" i="4" s="1"/>
  <c r="Q25" i="4" s="1"/>
  <c r="I5" i="5"/>
  <c r="J5" i="5" s="1"/>
  <c r="O23" i="4"/>
  <c r="F9" i="3"/>
  <c r="F8" i="3"/>
  <c r="I8" i="5"/>
  <c r="J8" i="5" s="1"/>
  <c r="I11" i="5"/>
  <c r="J11" i="5" s="1"/>
  <c r="I6" i="5"/>
  <c r="J6" i="5" s="1"/>
  <c r="I9" i="5"/>
  <c r="J9" i="5" s="1"/>
  <c r="O30" i="4" l="1"/>
  <c r="P26" i="4"/>
  <c r="D11" i="3"/>
  <c r="F11" i="3" s="1"/>
  <c r="F10" i="3"/>
  <c r="L28" i="4" l="1"/>
  <c r="L26" i="4"/>
  <c r="L21" i="4"/>
  <c r="L64" i="4"/>
  <c r="L65" i="4"/>
  <c r="L63" i="4"/>
  <c r="L61" i="4"/>
  <c r="L59" i="4"/>
  <c r="L57" i="4"/>
  <c r="L55" i="4"/>
  <c r="L53" i="4"/>
  <c r="L51" i="4"/>
  <c r="L49" i="4"/>
  <c r="L47" i="4"/>
  <c r="L45" i="4"/>
  <c r="L43" i="4"/>
  <c r="L41" i="4"/>
  <c r="L39" i="4"/>
  <c r="L37" i="4"/>
  <c r="L35" i="4"/>
  <c r="L33" i="4"/>
  <c r="L31" i="4"/>
  <c r="L29" i="4"/>
  <c r="L24" i="4"/>
  <c r="L62" i="4"/>
  <c r="L60" i="4"/>
  <c r="L56" i="4"/>
  <c r="L52" i="4"/>
  <c r="L48" i="4"/>
  <c r="L44" i="4"/>
  <c r="L40" i="4"/>
  <c r="L36" i="4"/>
  <c r="L32" i="4"/>
  <c r="L23" i="4"/>
  <c r="L27" i="4"/>
  <c r="L25" i="4"/>
  <c r="L22" i="4"/>
  <c r="L20" i="4"/>
  <c r="L66" i="4"/>
  <c r="L58" i="4"/>
  <c r="L54" i="4"/>
  <c r="L50" i="4"/>
  <c r="L46" i="4"/>
  <c r="L42" i="4"/>
  <c r="L38" i="4"/>
  <c r="L34" i="4"/>
  <c r="L30" i="4"/>
</calcChain>
</file>

<file path=xl/sharedStrings.xml><?xml version="1.0" encoding="utf-8"?>
<sst xmlns="http://schemas.openxmlformats.org/spreadsheetml/2006/main" count="12455" uniqueCount="2831">
  <si>
    <t>Id</t>
  </si>
  <si>
    <t>GoodsName</t>
  </si>
  <si>
    <t>StoreId</t>
  </si>
  <si>
    <t>Sort</t>
  </si>
  <si>
    <t>Weight</t>
  </si>
  <si>
    <t>OpenLv</t>
  </si>
  <si>
    <t>Goods</t>
  </si>
  <si>
    <t>PremiumType</t>
  </si>
  <si>
    <t>Cost</t>
  </si>
  <si>
    <t>RelatedtoVIP</t>
  </si>
  <si>
    <t>Limit</t>
  </si>
  <si>
    <t>IsDiscount</t>
  </si>
  <si>
    <t>DiscountDegree</t>
  </si>
  <si>
    <t>NoUse1</t>
  </si>
  <si>
    <t>ExtraAdd</t>
  </si>
  <si>
    <t>OpenPrivilege</t>
  </si>
  <si>
    <t>Rebate</t>
  </si>
  <si>
    <t>int</t>
  </si>
  <si>
    <t>string</t>
  </si>
  <si>
    <t>mut,int#int,1</t>
  </si>
  <si>
    <t>mut,int#int,2</t>
  </si>
  <si>
    <t>id</t>
  </si>
  <si>
    <t>商品名称</t>
  </si>
  <si>
    <t>商店id</t>
  </si>
  <si>
    <t>权重</t>
  </si>
  <si>
    <t>等级开启区间</t>
  </si>
  <si>
    <t>物品id#数量</t>
  </si>
  <si>
    <t>限购次是否和vip关联
0不关联
1关联</t>
  </si>
  <si>
    <t>是否折扣
0没有折扣
1折扣</t>
  </si>
  <si>
    <t>折扣力度
5折就写5</t>
  </si>
  <si>
    <t>备注</t>
  </si>
  <si>
    <t>默认值</t>
  </si>
  <si>
    <t xml:space="preserve"> </t>
  </si>
  <si>
    <t>null</t>
  </si>
  <si>
    <t>正确性校对</t>
  </si>
  <si>
    <t>校对值</t>
  </si>
  <si>
    <t>张飞碎片</t>
  </si>
  <si>
    <t>11006#50</t>
  </si>
  <si>
    <t>契魂商店</t>
  </si>
  <si>
    <t>1#201</t>
  </si>
  <si>
    <t>11016#50</t>
  </si>
  <si>
    <t>1#202</t>
  </si>
  <si>
    <t>11020#50</t>
  </si>
  <si>
    <t>1#203</t>
  </si>
  <si>
    <t>11002#50</t>
  </si>
  <si>
    <t>1#204</t>
  </si>
  <si>
    <t>11008#50</t>
  </si>
  <si>
    <t>1#205</t>
  </si>
  <si>
    <t>11019#50</t>
  </si>
  <si>
    <t>小乔碎片</t>
  </si>
  <si>
    <t>1#206</t>
  </si>
  <si>
    <t>11022#50</t>
  </si>
  <si>
    <t>1#207</t>
  </si>
  <si>
    <t>11001#50</t>
  </si>
  <si>
    <t>姜子牙碎片</t>
  </si>
  <si>
    <t>1#208</t>
  </si>
  <si>
    <t>11007#50</t>
  </si>
  <si>
    <t>夜叉碎片</t>
  </si>
  <si>
    <t>1#209</t>
  </si>
  <si>
    <t>11009#50</t>
  </si>
  <si>
    <t>1#210</t>
  </si>
  <si>
    <t>11017#50</t>
  </si>
  <si>
    <t>敖丙碎片</t>
  </si>
  <si>
    <t>1#211</t>
  </si>
  <si>
    <t>11023#50</t>
  </si>
  <si>
    <t>11003#50</t>
  </si>
  <si>
    <t>11005#50</t>
  </si>
  <si>
    <t>11013#50</t>
  </si>
  <si>
    <t>11018#50</t>
  </si>
  <si>
    <t>精卫碎片</t>
  </si>
  <si>
    <t>11021#50</t>
  </si>
  <si>
    <t>11010#50</t>
  </si>
  <si>
    <t>英招碎片</t>
  </si>
  <si>
    <t>11045#50</t>
  </si>
  <si>
    <t>罗刹碎片</t>
  </si>
  <si>
    <t>11038#50</t>
  </si>
  <si>
    <t>1#224</t>
  </si>
  <si>
    <t>1#225</t>
  </si>
  <si>
    <t>1#226</t>
  </si>
  <si>
    <t>1#227</t>
  </si>
  <si>
    <t>1#228</t>
  </si>
  <si>
    <t>量天尺</t>
  </si>
  <si>
    <t>1#235</t>
  </si>
  <si>
    <t>90001#1</t>
  </si>
  <si>
    <t>25|0#0#0#200</t>
  </si>
  <si>
    <t>云游商店</t>
  </si>
  <si>
    <t>山河扇</t>
  </si>
  <si>
    <t>1#236</t>
  </si>
  <si>
    <t>90002#1</t>
  </si>
  <si>
    <t>八卦镜</t>
  </si>
  <si>
    <t>1#237</t>
  </si>
  <si>
    <t>90003#1</t>
  </si>
  <si>
    <t>道经残卷</t>
  </si>
  <si>
    <t>1#238</t>
  </si>
  <si>
    <t>90004#1</t>
  </si>
  <si>
    <t>南山砚</t>
  </si>
  <si>
    <t>1#239</t>
  </si>
  <si>
    <t>90005#1</t>
  </si>
  <si>
    <t>1#240</t>
  </si>
  <si>
    <t>1#241</t>
  </si>
  <si>
    <t>1#242</t>
  </si>
  <si>
    <t>1#243</t>
  </si>
  <si>
    <t>破煞金刚杵</t>
  </si>
  <si>
    <t>90201#1</t>
  </si>
  <si>
    <t>25|0#0#0#1500</t>
  </si>
  <si>
    <t>紫金铃</t>
  </si>
  <si>
    <t>1#246</t>
  </si>
  <si>
    <t>90202#1</t>
  </si>
  <si>
    <t>蟠龙令</t>
  </si>
  <si>
    <t>1#247</t>
  </si>
  <si>
    <t>90203#1</t>
  </si>
  <si>
    <t>摩尼符</t>
  </si>
  <si>
    <t>1#248</t>
  </si>
  <si>
    <t>90204#1</t>
  </si>
  <si>
    <t>无魔金轮</t>
  </si>
  <si>
    <t>1#249</t>
  </si>
  <si>
    <t>90205#1</t>
  </si>
  <si>
    <t>1#250</t>
  </si>
  <si>
    <t>1#251</t>
  </si>
  <si>
    <t>1#252</t>
  </si>
  <si>
    <t>1#253</t>
  </si>
  <si>
    <t>1#254</t>
  </si>
  <si>
    <t>乘风戒指</t>
  </si>
  <si>
    <t>1#255</t>
  </si>
  <si>
    <t>60095#1</t>
  </si>
  <si>
    <t>25|0#0#0#600</t>
  </si>
  <si>
    <t>乘风束带</t>
  </si>
  <si>
    <t>1#256</t>
  </si>
  <si>
    <t>60098#1</t>
  </si>
  <si>
    <t>斩尘神斧</t>
  </si>
  <si>
    <t>1#257</t>
  </si>
  <si>
    <t>60101#1</t>
  </si>
  <si>
    <t>25|0#0#0#2400</t>
  </si>
  <si>
    <t>斩尘神剑</t>
  </si>
  <si>
    <t>1#258</t>
  </si>
  <si>
    <t>60106#1</t>
  </si>
  <si>
    <t>斩尘神杖</t>
  </si>
  <si>
    <t>1#259</t>
  </si>
  <si>
    <t>60111#1</t>
  </si>
  <si>
    <t>斩尘古剑</t>
  </si>
  <si>
    <t>1#260</t>
  </si>
  <si>
    <t>60116#1</t>
  </si>
  <si>
    <t>斩尘圣铃</t>
  </si>
  <si>
    <t>1#261</t>
  </si>
  <si>
    <t>60121#1</t>
  </si>
  <si>
    <t>神凰羽衣</t>
  </si>
  <si>
    <t>1#290</t>
  </si>
  <si>
    <t>60126#1</t>
  </si>
  <si>
    <t>盘龙战甲</t>
  </si>
  <si>
    <t>1#291</t>
  </si>
  <si>
    <t>60131#1</t>
  </si>
  <si>
    <t>神凰战盔</t>
  </si>
  <si>
    <t>1#292</t>
  </si>
  <si>
    <t>60136#1</t>
  </si>
  <si>
    <t>神凰战靴</t>
  </si>
  <si>
    <t>1#293</t>
  </si>
  <si>
    <t>60141#1</t>
  </si>
  <si>
    <t>神凰神戒</t>
  </si>
  <si>
    <t>1#294</t>
  </si>
  <si>
    <t>60146#1</t>
  </si>
  <si>
    <t>神凰束带</t>
  </si>
  <si>
    <t>1#295</t>
  </si>
  <si>
    <t>60151#1</t>
  </si>
  <si>
    <t>戮魔之刃-蓝图</t>
  </si>
  <si>
    <t>1#296</t>
  </si>
  <si>
    <t>3007#1</t>
  </si>
  <si>
    <t>天武之刃-蓝图</t>
  </si>
  <si>
    <t>1#297</t>
  </si>
  <si>
    <t>3008#1</t>
  </si>
  <si>
    <t>戮魔法铃-蓝图</t>
  </si>
  <si>
    <t>1#298</t>
  </si>
  <si>
    <t>3009#1</t>
  </si>
  <si>
    <t>天武法铃-蓝图</t>
  </si>
  <si>
    <t>1#299</t>
  </si>
  <si>
    <t>3010#1</t>
  </si>
  <si>
    <t>修罗战甲-蓝图</t>
  </si>
  <si>
    <t>1#300</t>
  </si>
  <si>
    <t>3011#1</t>
  </si>
  <si>
    <t>1#301</t>
  </si>
  <si>
    <t>3012#1</t>
  </si>
  <si>
    <t>红莲战甲-蓝图</t>
  </si>
  <si>
    <t>3013#1</t>
  </si>
  <si>
    <t>3014#1</t>
  </si>
  <si>
    <t>修罗战盔-蓝图</t>
  </si>
  <si>
    <t>3015#1</t>
  </si>
  <si>
    <t>红莲战盔-蓝图</t>
  </si>
  <si>
    <t>3016#1</t>
  </si>
  <si>
    <t>修罗战靴-蓝图</t>
  </si>
  <si>
    <t>3017#1</t>
  </si>
  <si>
    <t>红莲战靴-蓝图</t>
  </si>
  <si>
    <t>3018#1</t>
  </si>
  <si>
    <t>朔方铃</t>
  </si>
  <si>
    <t>1#333</t>
  </si>
  <si>
    <t>6001#1</t>
  </si>
  <si>
    <t>24|0#0#0#60</t>
  </si>
  <si>
    <t>魂晶商店</t>
  </si>
  <si>
    <t>狱魔角</t>
  </si>
  <si>
    <t>1#334</t>
  </si>
  <si>
    <t>6002#1</t>
  </si>
  <si>
    <t>荒之息</t>
  </si>
  <si>
    <t>1#335</t>
  </si>
  <si>
    <t>6003#1</t>
  </si>
  <si>
    <t>桃竹笼</t>
  </si>
  <si>
    <t>1#336</t>
  </si>
  <si>
    <t>6004#1</t>
  </si>
  <si>
    <t>玄蒲叶</t>
  </si>
  <si>
    <t>1#337</t>
  </si>
  <si>
    <t>6005#1</t>
  </si>
  <si>
    <t>灵隐螭</t>
  </si>
  <si>
    <t>1#338</t>
  </si>
  <si>
    <t>6006#1</t>
  </si>
  <si>
    <t>移命杖</t>
  </si>
  <si>
    <t>1#339</t>
  </si>
  <si>
    <t>6007#1</t>
  </si>
  <si>
    <t>吉钱冠</t>
  </si>
  <si>
    <t>1#340</t>
  </si>
  <si>
    <t>6008#1</t>
  </si>
  <si>
    <t>聚宝坠</t>
  </si>
  <si>
    <t>1#341</t>
  </si>
  <si>
    <t>6009#1</t>
  </si>
  <si>
    <t>玲玉笛</t>
  </si>
  <si>
    <t>1#342</t>
  </si>
  <si>
    <t>6010#1</t>
  </si>
  <si>
    <t>宿元镜</t>
  </si>
  <si>
    <t>1#343</t>
  </si>
  <si>
    <t>6011#1</t>
  </si>
  <si>
    <t>天宁栓</t>
  </si>
  <si>
    <t>1#344</t>
  </si>
  <si>
    <t>6012#1</t>
  </si>
  <si>
    <t>九阴刃</t>
  </si>
  <si>
    <t>1#345</t>
  </si>
  <si>
    <t>6025#1</t>
  </si>
  <si>
    <t>24|0#0#0#180</t>
  </si>
  <si>
    <t>武藏卷</t>
  </si>
  <si>
    <t>1#346</t>
  </si>
  <si>
    <t>6026#1</t>
  </si>
  <si>
    <t>战鬼血</t>
  </si>
  <si>
    <t>1#347</t>
  </si>
  <si>
    <t>6027#1</t>
  </si>
  <si>
    <t>四臂骸</t>
  </si>
  <si>
    <t>1#348</t>
  </si>
  <si>
    <t>6028#1</t>
  </si>
  <si>
    <t>熠风刀</t>
  </si>
  <si>
    <t>1#349</t>
  </si>
  <si>
    <t>6029#1</t>
  </si>
  <si>
    <t>镇魂酒</t>
  </si>
  <si>
    <t>1#350</t>
  </si>
  <si>
    <t>6030#1</t>
  </si>
  <si>
    <t>扶桑鼬</t>
  </si>
  <si>
    <t>1#351</t>
  </si>
  <si>
    <t>6031#1</t>
  </si>
  <si>
    <t>舞阳纹</t>
  </si>
  <si>
    <t>1#352</t>
  </si>
  <si>
    <t>6032#1</t>
  </si>
  <si>
    <t>灵丹</t>
  </si>
  <si>
    <t>1#353</t>
  </si>
  <si>
    <t>5#150</t>
  </si>
  <si>
    <t>24|0#0#0#15</t>
  </si>
  <si>
    <t>1#355</t>
  </si>
  <si>
    <t>22|0#0#0#55</t>
  </si>
  <si>
    <t>秘盒商店</t>
  </si>
  <si>
    <t>1#356</t>
  </si>
  <si>
    <t>1#357</t>
  </si>
  <si>
    <t>1#358</t>
  </si>
  <si>
    <t>1#359</t>
  </si>
  <si>
    <t>1#360</t>
  </si>
  <si>
    <t>1#361</t>
  </si>
  <si>
    <t>1#362</t>
  </si>
  <si>
    <t>1#363</t>
  </si>
  <si>
    <t>1#364</t>
  </si>
  <si>
    <t>1#365</t>
  </si>
  <si>
    <t>1#366</t>
  </si>
  <si>
    <t>通灵火</t>
  </si>
  <si>
    <t>1#367</t>
  </si>
  <si>
    <t>6013#1</t>
  </si>
  <si>
    <t>22|0#0#0#180</t>
  </si>
  <si>
    <t>化形绫</t>
  </si>
  <si>
    <t>1#368</t>
  </si>
  <si>
    <t>6014#1</t>
  </si>
  <si>
    <t>缚鼠皮</t>
  </si>
  <si>
    <t>1#369</t>
  </si>
  <si>
    <t>6015#1</t>
  </si>
  <si>
    <t>无忌鬃</t>
  </si>
  <si>
    <t>1#370</t>
  </si>
  <si>
    <t>6016#1</t>
  </si>
  <si>
    <t>镔烟锅</t>
  </si>
  <si>
    <t>1#371</t>
  </si>
  <si>
    <t>6017#1</t>
  </si>
  <si>
    <t>天竺笠</t>
  </si>
  <si>
    <t>1#372</t>
  </si>
  <si>
    <t>6018#1</t>
  </si>
  <si>
    <t>那迦珠</t>
  </si>
  <si>
    <t>1#373</t>
  </si>
  <si>
    <t>6019#1</t>
  </si>
  <si>
    <t>凝云符</t>
  </si>
  <si>
    <t>1#374</t>
  </si>
  <si>
    <t>6020#1</t>
  </si>
  <si>
    <t>笑面谱</t>
  </si>
  <si>
    <t>1#375</t>
  </si>
  <si>
    <t>6021#1</t>
  </si>
  <si>
    <t>映心剑</t>
  </si>
  <si>
    <t>1#376</t>
  </si>
  <si>
    <t>6022#1</t>
  </si>
  <si>
    <t>渴魂刀</t>
  </si>
  <si>
    <t>1#377</t>
  </si>
  <si>
    <t>6023#1</t>
  </si>
  <si>
    <t>魔烟罗</t>
  </si>
  <si>
    <t>1#378</t>
  </si>
  <si>
    <t>6024#1</t>
  </si>
  <si>
    <t>1#379</t>
  </si>
  <si>
    <t>1#380</t>
  </si>
  <si>
    <t>1#381</t>
  </si>
  <si>
    <t>1#382</t>
  </si>
  <si>
    <t>1#383</t>
  </si>
  <si>
    <t>1#384</t>
  </si>
  <si>
    <t>1#385</t>
  </si>
  <si>
    <t>1#386</t>
  </si>
  <si>
    <t>5#100</t>
  </si>
  <si>
    <t>22|0#0#0#10</t>
  </si>
  <si>
    <t>群英招募单抽</t>
  </si>
  <si>
    <t>19#1</t>
  </si>
  <si>
    <t>16|0#0#0#250</t>
  </si>
  <si>
    <t>功能商店</t>
  </si>
  <si>
    <t>群英招募十连抽</t>
  </si>
  <si>
    <t>19#10</t>
  </si>
  <si>
    <t>16|0#0#0#100</t>
  </si>
  <si>
    <t>购买金币</t>
  </si>
  <si>
    <t>1#387</t>
  </si>
  <si>
    <t>1#0|2#21</t>
  </si>
  <si>
    <t>购买体力</t>
  </si>
  <si>
    <t>1#388</t>
  </si>
  <si>
    <t>2#100</t>
  </si>
  <si>
    <t>16|50#50#100#100#150#200#300#400#500</t>
  </si>
  <si>
    <t>购买竞技场挑战券</t>
  </si>
  <si>
    <t>1#389</t>
  </si>
  <si>
    <t>23#1</t>
  </si>
  <si>
    <t>16|0#0#0#20</t>
  </si>
  <si>
    <t>时光沙漏花费</t>
  </si>
  <si>
    <t>1#390</t>
  </si>
  <si>
    <t>0#0</t>
  </si>
  <si>
    <t>47|0#0#0#1</t>
  </si>
  <si>
    <t>普通副本次数购买</t>
  </si>
  <si>
    <t>1#391</t>
  </si>
  <si>
    <t>27#1</t>
  </si>
  <si>
    <t>16|0#0#20#20</t>
  </si>
  <si>
    <t>英雄副本次数购买</t>
  </si>
  <si>
    <t>1#392</t>
  </si>
  <si>
    <t>28#1</t>
  </si>
  <si>
    <t>16|0#0#150#100</t>
  </si>
  <si>
    <t>天赋树重置花费</t>
  </si>
  <si>
    <t>1#393</t>
  </si>
  <si>
    <t>16|0#200#400#400#600#600#1000</t>
  </si>
  <si>
    <t>外敌挑战券购买</t>
  </si>
  <si>
    <t>44#1</t>
  </si>
  <si>
    <t>16|20#20#40#40#60#80#100#120#160#200</t>
  </si>
  <si>
    <t>魂晶妖晶兑换</t>
  </si>
  <si>
    <t>16#10</t>
  </si>
  <si>
    <t>云梦华羽购买</t>
  </si>
  <si>
    <t>46#1</t>
  </si>
  <si>
    <t>冒险极速探索妖晶花费</t>
  </si>
  <si>
    <t>行动力</t>
  </si>
  <si>
    <t>1#100</t>
  </si>
  <si>
    <t>16|0#0#100#150</t>
  </si>
  <si>
    <t>兽潮来袭兽首道具</t>
  </si>
  <si>
    <t>53#1</t>
  </si>
  <si>
    <t>购买改名卡</t>
  </si>
  <si>
    <t>64#1</t>
  </si>
  <si>
    <t>16|0#0#0#500</t>
  </si>
  <si>
    <t>魂印占星强制召唤</t>
  </si>
  <si>
    <t>备用</t>
  </si>
  <si>
    <t>16|0#0#10#10</t>
  </si>
  <si>
    <t>归元髓液</t>
  </si>
  <si>
    <t>1#394</t>
  </si>
  <si>
    <t>16|0#0#0#300</t>
  </si>
  <si>
    <t>杂货商店</t>
  </si>
  <si>
    <t>1#398</t>
  </si>
  <si>
    <t>1#399</t>
  </si>
  <si>
    <t>1#400</t>
  </si>
  <si>
    <t>1#401</t>
  </si>
  <si>
    <t>1#402</t>
  </si>
  <si>
    <t>1#403</t>
  </si>
  <si>
    <t>1#404</t>
  </si>
  <si>
    <t>1#405</t>
  </si>
  <si>
    <t>1#406</t>
  </si>
  <si>
    <t>1#407</t>
  </si>
  <si>
    <t>1#408</t>
  </si>
  <si>
    <t>1#409</t>
  </si>
  <si>
    <t>1#410</t>
  </si>
  <si>
    <t>1#411</t>
  </si>
  <si>
    <t>1#412</t>
  </si>
  <si>
    <t>1#413</t>
  </si>
  <si>
    <t>1#414</t>
  </si>
  <si>
    <t>1#415</t>
  </si>
  <si>
    <t>大乔碎片</t>
  </si>
  <si>
    <t>1#416</t>
  </si>
  <si>
    <t>1#417</t>
  </si>
  <si>
    <t>1#418</t>
  </si>
  <si>
    <t>1#419</t>
  </si>
  <si>
    <t>1#420</t>
  </si>
  <si>
    <t>1#421</t>
  </si>
  <si>
    <t>步练师碎片</t>
  </si>
  <si>
    <t>1#422</t>
  </si>
  <si>
    <t>1#423</t>
  </si>
  <si>
    <t>1#424</t>
  </si>
  <si>
    <t>1#425</t>
  </si>
  <si>
    <t>1#426</t>
  </si>
  <si>
    <t>1#427</t>
  </si>
  <si>
    <t>1#428</t>
  </si>
  <si>
    <t>1#429</t>
  </si>
  <si>
    <t>1#430</t>
  </si>
  <si>
    <t>1#431</t>
  </si>
  <si>
    <t>1#432</t>
  </si>
  <si>
    <t>16|0#0#0#400</t>
  </si>
  <si>
    <t>1#441</t>
  </si>
  <si>
    <t>1#442</t>
  </si>
  <si>
    <t>1#443</t>
  </si>
  <si>
    <t>1#444</t>
  </si>
  <si>
    <t>1#445</t>
  </si>
  <si>
    <t>1#446</t>
  </si>
  <si>
    <t>1#447</t>
  </si>
  <si>
    <t>1#448</t>
  </si>
  <si>
    <t>1#449</t>
  </si>
  <si>
    <t>1#450</t>
  </si>
  <si>
    <t>1#451</t>
  </si>
  <si>
    <t>1#452</t>
  </si>
  <si>
    <t>1#453</t>
  </si>
  <si>
    <t>1#454</t>
  </si>
  <si>
    <t>梦魇妖壶</t>
  </si>
  <si>
    <t>4#300</t>
  </si>
  <si>
    <t>16|0#0#0#200</t>
  </si>
  <si>
    <t>16|0#0#0#600</t>
  </si>
  <si>
    <t>成长护符</t>
  </si>
  <si>
    <t>16|0#0#0#150</t>
  </si>
  <si>
    <t>1#494</t>
  </si>
  <si>
    <t>1#497</t>
  </si>
  <si>
    <t>幸运探宝券</t>
  </si>
  <si>
    <t>60#10</t>
  </si>
  <si>
    <t>高级探宝券</t>
  </si>
  <si>
    <t>61#1</t>
  </si>
  <si>
    <t>5星随机碎片</t>
  </si>
  <si>
    <t>12013#50</t>
  </si>
  <si>
    <t>试炼商店</t>
  </si>
  <si>
    <t>4#1000</t>
  </si>
  <si>
    <t>挑战券</t>
  </si>
  <si>
    <t>23#5</t>
  </si>
  <si>
    <t>19#3</t>
  </si>
  <si>
    <t>16|0#0#0#750</t>
  </si>
  <si>
    <t>元素神符</t>
  </si>
  <si>
    <t>20#1</t>
  </si>
  <si>
    <t>刀劳鬼妖魂箱</t>
  </si>
  <si>
    <t>蒸笼仔妖魂箱</t>
  </si>
  <si>
    <t>33#1</t>
  </si>
  <si>
    <t>横公妖魂箱</t>
  </si>
  <si>
    <t>孙龙妖魂箱</t>
  </si>
  <si>
    <t>陌刀妖魂箱</t>
  </si>
  <si>
    <t>火鼠妖魂箱</t>
  </si>
  <si>
    <t>拦面叟妖魂箱</t>
  </si>
  <si>
    <t>风狸妖魂箱</t>
  </si>
  <si>
    <t>23#10</t>
  </si>
  <si>
    <t>19#5</t>
  </si>
  <si>
    <t>16|0#0#0#2500</t>
  </si>
  <si>
    <t>16|0#0#0#1800</t>
  </si>
  <si>
    <t>水系4星碎片</t>
  </si>
  <si>
    <t>12002#40</t>
  </si>
  <si>
    <t>竞技场商店</t>
  </si>
  <si>
    <t>火系4星碎片</t>
  </si>
  <si>
    <t>12003#40</t>
  </si>
  <si>
    <t>地系4星碎片</t>
  </si>
  <si>
    <t>12004#40</t>
  </si>
  <si>
    <t>风系4星碎片</t>
  </si>
  <si>
    <t>12005#40</t>
  </si>
  <si>
    <t>5星万能碎片</t>
  </si>
  <si>
    <t>水系5星碎片</t>
  </si>
  <si>
    <t>12008#50</t>
  </si>
  <si>
    <t>火系5星碎片</t>
  </si>
  <si>
    <t>12009#50</t>
  </si>
  <si>
    <t>地系5星碎片</t>
  </si>
  <si>
    <t>12010#50</t>
  </si>
  <si>
    <t>风系5星碎片</t>
  </si>
  <si>
    <t>12011#50</t>
  </si>
  <si>
    <t>姜子牙</t>
  </si>
  <si>
    <t>龙吉公主</t>
  </si>
  <si>
    <t>暴伤符文</t>
  </si>
  <si>
    <t>火焰符文</t>
  </si>
  <si>
    <t>碧水符文</t>
  </si>
  <si>
    <t>清风符文</t>
  </si>
  <si>
    <t>大地符文</t>
  </si>
  <si>
    <t>光明符文</t>
  </si>
  <si>
    <t>暗黑符文</t>
  </si>
  <si>
    <t>烈焰符文</t>
  </si>
  <si>
    <t>洛水符文</t>
  </si>
  <si>
    <t>狂风符文</t>
  </si>
  <si>
    <t>巅峰赛商店</t>
  </si>
  <si>
    <t>86|0#0#0#1000</t>
  </si>
  <si>
    <t>妲己碎片</t>
  </si>
  <si>
    <t>11004#50</t>
  </si>
  <si>
    <t>11015#50</t>
  </si>
  <si>
    <t>1#244</t>
  </si>
  <si>
    <t>1#245</t>
  </si>
  <si>
    <t>青衫引</t>
  </si>
  <si>
    <t>90401#1</t>
  </si>
  <si>
    <t>25|0#0#0#12000</t>
  </si>
  <si>
    <t>梦回还</t>
  </si>
  <si>
    <t>90402#1</t>
  </si>
  <si>
    <t>混元金斗</t>
  </si>
  <si>
    <t>90403#1</t>
  </si>
  <si>
    <t>紫金葫芦</t>
  </si>
  <si>
    <t>90404#1</t>
  </si>
  <si>
    <t>番天印</t>
  </si>
  <si>
    <t>90405#1</t>
  </si>
  <si>
    <t>九龙神火罩</t>
  </si>
  <si>
    <t>90406#1</t>
  </si>
  <si>
    <t>1#262</t>
  </si>
  <si>
    <t>1#263</t>
  </si>
  <si>
    <t>1#264</t>
  </si>
  <si>
    <t>1#265</t>
  </si>
  <si>
    <t>1#266</t>
  </si>
  <si>
    <t>1#267</t>
  </si>
  <si>
    <t>1#268</t>
  </si>
  <si>
    <t>1#269</t>
  </si>
  <si>
    <t>1#270</t>
  </si>
  <si>
    <t>1#271</t>
  </si>
  <si>
    <t>1#272</t>
  </si>
  <si>
    <t>1#273</t>
  </si>
  <si>
    <t>1#274</t>
  </si>
  <si>
    <t>1#275</t>
  </si>
  <si>
    <t>1#276</t>
  </si>
  <si>
    <t>1#277</t>
  </si>
  <si>
    <t>凝墨圣铃</t>
  </si>
  <si>
    <t>1#278</t>
  </si>
  <si>
    <t>60122#1</t>
  </si>
  <si>
    <t>25|0#0#0#2700</t>
  </si>
  <si>
    <t>饕餮战衣</t>
  </si>
  <si>
    <t>1#279</t>
  </si>
  <si>
    <t>60127#1</t>
  </si>
  <si>
    <t>玄冥战甲</t>
  </si>
  <si>
    <t>1#280</t>
  </si>
  <si>
    <t>60132#1</t>
  </si>
  <si>
    <t>饕餮战盔</t>
  </si>
  <si>
    <t>1#281</t>
  </si>
  <si>
    <t>60137#1</t>
  </si>
  <si>
    <t>饕餮战靴</t>
  </si>
  <si>
    <t>1#282</t>
  </si>
  <si>
    <t>60142#1</t>
  </si>
  <si>
    <t>饕餮神戒</t>
  </si>
  <si>
    <t>1#283</t>
  </si>
  <si>
    <t>60147#1</t>
  </si>
  <si>
    <t>饕餮束带</t>
  </si>
  <si>
    <t>1#284</t>
  </si>
  <si>
    <t>60152#1</t>
  </si>
  <si>
    <t>碎弦神斧</t>
  </si>
  <si>
    <t>1#285</t>
  </si>
  <si>
    <t>60103#1</t>
  </si>
  <si>
    <t>碎弦神剑</t>
  </si>
  <si>
    <t>1#286</t>
  </si>
  <si>
    <t>60108#1</t>
  </si>
  <si>
    <t>碎弦神杖</t>
  </si>
  <si>
    <t>1#287</t>
  </si>
  <si>
    <t>60113#1</t>
  </si>
  <si>
    <t>碎弦古剑</t>
  </si>
  <si>
    <t>1#288</t>
  </si>
  <si>
    <t>60118#1</t>
  </si>
  <si>
    <t>碎弦圣铃</t>
  </si>
  <si>
    <t>1#289</t>
  </si>
  <si>
    <t>60123#1</t>
  </si>
  <si>
    <t>无为神杖-蓝图</t>
  </si>
  <si>
    <t>3023#1</t>
  </si>
  <si>
    <t>25|0#0#0#8000</t>
  </si>
  <si>
    <t>悯生神杖-蓝图</t>
  </si>
  <si>
    <t>3024#1</t>
  </si>
  <si>
    <t>无为神剑-蓝图</t>
  </si>
  <si>
    <t>3025#1</t>
  </si>
  <si>
    <t>悯生神剑-蓝图</t>
  </si>
  <si>
    <t>3026#1</t>
  </si>
  <si>
    <t>无为神斧-蓝图</t>
  </si>
  <si>
    <t>3027#1</t>
  </si>
  <si>
    <t>悯生神斧-蓝图</t>
  </si>
  <si>
    <t>3028#1</t>
  </si>
  <si>
    <t>无为之刃-蓝图</t>
  </si>
  <si>
    <t>3029#1</t>
  </si>
  <si>
    <t>悯生之刃-蓝图</t>
  </si>
  <si>
    <t>3030#1</t>
  </si>
  <si>
    <t>无为圣铃-蓝图</t>
  </si>
  <si>
    <t>3031#1</t>
  </si>
  <si>
    <t>悯生圣铃-蓝图</t>
  </si>
  <si>
    <t>3032#1</t>
  </si>
  <si>
    <t>七星神甲-蓝图</t>
  </si>
  <si>
    <t>3033#1</t>
  </si>
  <si>
    <t>3034#1</t>
  </si>
  <si>
    <t>紫微神甲-蓝图</t>
  </si>
  <si>
    <t>3035#1</t>
  </si>
  <si>
    <t>3036#1</t>
  </si>
  <si>
    <t>七星战盔-蓝图</t>
  </si>
  <si>
    <t>3037#1</t>
  </si>
  <si>
    <t>紫微战盔-蓝图</t>
  </si>
  <si>
    <t>3038#1</t>
  </si>
  <si>
    <t>七星战靴-蓝图</t>
  </si>
  <si>
    <t>3039#1</t>
  </si>
  <si>
    <t>紫微战靴-蓝图</t>
  </si>
  <si>
    <t>3040#1</t>
  </si>
  <si>
    <t>金币礼包</t>
  </si>
  <si>
    <t>14#25000</t>
  </si>
  <si>
    <t>活动礼包</t>
  </si>
  <si>
    <t>14#50000</t>
  </si>
  <si>
    <t>14#100000</t>
  </si>
  <si>
    <t>装备礼包</t>
  </si>
  <si>
    <t>60128#1</t>
  </si>
  <si>
    <t>60148#1</t>
  </si>
  <si>
    <t>60153#1</t>
  </si>
  <si>
    <t>异妖礼包</t>
  </si>
  <si>
    <t>元素神符礼包</t>
  </si>
  <si>
    <t>20#5|16#100</t>
  </si>
  <si>
    <t>20#10|16#200</t>
  </si>
  <si>
    <t>20#20|16#400</t>
  </si>
  <si>
    <t>妖魂魔符礼包</t>
  </si>
  <si>
    <t>21#5|16#100</t>
  </si>
  <si>
    <t>21#10|16#200</t>
  </si>
  <si>
    <t>21#20|16#400</t>
  </si>
  <si>
    <t>碎片礼包</t>
  </si>
  <si>
    <t>11006#1|14#5000|3#200</t>
  </si>
  <si>
    <t>16|0#0#0#88</t>
  </si>
  <si>
    <t>每日福利</t>
  </si>
  <si>
    <t>每日超值</t>
  </si>
  <si>
    <t>高级寻宝特权</t>
  </si>
  <si>
    <t>特权商城</t>
  </si>
  <si>
    <t>豪华寻宝特权</t>
  </si>
  <si>
    <t>16|0#0#0#1980</t>
  </si>
  <si>
    <t>七日狂欢商店</t>
  </si>
  <si>
    <t>16|0#0#0#1000</t>
  </si>
  <si>
    <t>23#30</t>
  </si>
  <si>
    <t>元素招募</t>
  </si>
  <si>
    <t>20#5</t>
  </si>
  <si>
    <t>16|0#0#0#3000</t>
  </si>
  <si>
    <t>橙装礼包</t>
  </si>
  <si>
    <t>19#6</t>
  </si>
  <si>
    <t>16|0#0#0#1600</t>
  </si>
  <si>
    <t>67|0#0#0#30</t>
  </si>
  <si>
    <t>60#1</t>
  </si>
  <si>
    <t>67|0#0#0#3</t>
  </si>
  <si>
    <t>4星随机碎片</t>
  </si>
  <si>
    <t>12012#10</t>
  </si>
  <si>
    <t>5#50</t>
  </si>
  <si>
    <t>4#50</t>
  </si>
  <si>
    <t>金币</t>
  </si>
  <si>
    <t>14#30000</t>
  </si>
  <si>
    <t>活动商店2</t>
  </si>
  <si>
    <t>活动商店3</t>
  </si>
  <si>
    <t>活动商店4</t>
  </si>
  <si>
    <t>公会商店</t>
  </si>
  <si>
    <t>妖晶</t>
  </si>
  <si>
    <t>传说装备宝箱</t>
  </si>
  <si>
    <t>雷震子碎片</t>
  </si>
  <si>
    <t>11014#10</t>
  </si>
  <si>
    <t>1201|0#0#0#20000</t>
  </si>
  <si>
    <t>无尽商店</t>
  </si>
  <si>
    <t>11007#10</t>
  </si>
  <si>
    <t>1201|0#0#0#5000</t>
  </si>
  <si>
    <t>11006#10</t>
  </si>
  <si>
    <t>11003#10</t>
  </si>
  <si>
    <t>11022#10</t>
  </si>
  <si>
    <t>11025#1</t>
  </si>
  <si>
    <t>1201|0#0#0#150</t>
  </si>
  <si>
    <t>11030#1</t>
  </si>
  <si>
    <t>11036#1</t>
  </si>
  <si>
    <t>11045#1</t>
  </si>
  <si>
    <t>地威魂印</t>
  </si>
  <si>
    <t>50204#1</t>
  </si>
  <si>
    <t>1201|0#0#0#78</t>
  </si>
  <si>
    <t>无尽商店2</t>
  </si>
  <si>
    <t>天巧魂印</t>
  </si>
  <si>
    <t>50205#1</t>
  </si>
  <si>
    <t>地巧魂印</t>
  </si>
  <si>
    <t>50206#1</t>
  </si>
  <si>
    <t>天英魂印</t>
  </si>
  <si>
    <t>50207#1</t>
  </si>
  <si>
    <t>地英魂印</t>
  </si>
  <si>
    <t>50208#1</t>
  </si>
  <si>
    <t>天威魂印</t>
  </si>
  <si>
    <t>50201#1</t>
  </si>
  <si>
    <t>地正魂印</t>
  </si>
  <si>
    <t>50202#1</t>
  </si>
  <si>
    <t>地幽魂印</t>
  </si>
  <si>
    <t>50203#1</t>
  </si>
  <si>
    <t>天雄魂印</t>
  </si>
  <si>
    <t>50301#1</t>
  </si>
  <si>
    <t>1201|0#0#0#280</t>
  </si>
  <si>
    <t>地魁魂印</t>
  </si>
  <si>
    <t>50302#1</t>
  </si>
  <si>
    <t>地煞魂印</t>
  </si>
  <si>
    <t>50303#1</t>
  </si>
  <si>
    <t>地雄魂印</t>
  </si>
  <si>
    <t>50304#1</t>
  </si>
  <si>
    <t>天玄魂印</t>
  </si>
  <si>
    <t>50305#1</t>
  </si>
  <si>
    <t>地奇魂印</t>
  </si>
  <si>
    <t>50306#1</t>
  </si>
  <si>
    <t>天佑魂印</t>
  </si>
  <si>
    <t>50307#1</t>
  </si>
  <si>
    <t>地佑魂印</t>
  </si>
  <si>
    <t>50308#1</t>
  </si>
  <si>
    <t>天勇魂印</t>
  </si>
  <si>
    <t>50309#1</t>
  </si>
  <si>
    <t>地勇魂印</t>
  </si>
  <si>
    <t>50310#1</t>
  </si>
  <si>
    <t>天速魂印</t>
  </si>
  <si>
    <t>50311#1</t>
  </si>
  <si>
    <t>魂印商店</t>
  </si>
  <si>
    <t>1201|0#0#0#500</t>
  </si>
  <si>
    <t>1201|0#0#0#600</t>
  </si>
  <si>
    <t>传说魂印箱</t>
  </si>
  <si>
    <t>81106#1</t>
  </si>
  <si>
    <t>1201|0#0#0#1500</t>
  </si>
  <si>
    <t>萌新礼包</t>
  </si>
  <si>
    <t>16#60|19#1|47#2|14#100000</t>
  </si>
  <si>
    <t>新手礼包</t>
  </si>
  <si>
    <t>元气礼包</t>
  </si>
  <si>
    <t>16#300|19#5|47#2|3#5000</t>
  </si>
  <si>
    <t>成长礼包</t>
  </si>
  <si>
    <t>16#700|81002#2|47#2|4#1000</t>
  </si>
  <si>
    <t>无双礼包</t>
  </si>
  <si>
    <t>16#1980|10007#1|47#4|19#10</t>
  </si>
  <si>
    <t>荣耀礼包</t>
  </si>
  <si>
    <t>16#3980|49#1|47#6|21#40</t>
  </si>
  <si>
    <t>登峰礼包</t>
  </si>
  <si>
    <t>16#6500|10015#1|47#8|20#10</t>
  </si>
  <si>
    <t>新手进阶礼包</t>
  </si>
  <si>
    <t>48#1|19#6</t>
  </si>
  <si>
    <t>新手豪华礼包</t>
  </si>
  <si>
    <t>19#6|10004#1</t>
  </si>
  <si>
    <t>10004#1|39#1</t>
  </si>
  <si>
    <t>39#1|19#10</t>
  </si>
  <si>
    <t>混沌商店</t>
  </si>
  <si>
    <t>11011#50</t>
  </si>
  <si>
    <t>哪吒碎片</t>
  </si>
  <si>
    <t>11012#50</t>
  </si>
  <si>
    <t>11014#50</t>
  </si>
  <si>
    <t>ReadingName</t>
  </si>
  <si>
    <t>姓名</t>
  </si>
  <si>
    <t>系数</t>
  </si>
  <si>
    <t>碎片id</t>
  </si>
  <si>
    <t>伏冥</t>
  </si>
  <si>
    <t>角色名（辨识用）</t>
  </si>
  <si>
    <t>角色ID</t>
  </si>
  <si>
    <t>司空染</t>
  </si>
  <si>
    <t/>
  </si>
  <si>
    <t>姜燧</t>
  </si>
  <si>
    <t>孙晴</t>
  </si>
  <si>
    <t>宁月</t>
  </si>
  <si>
    <t>石御霏</t>
  </si>
  <si>
    <t>紫川</t>
  </si>
  <si>
    <t>楚恒</t>
  </si>
  <si>
    <t>林越</t>
  </si>
  <si>
    <t>夏侯鸿天</t>
  </si>
  <si>
    <t>晏息</t>
  </si>
  <si>
    <t>应茹</t>
  </si>
  <si>
    <t>贾裴武</t>
  </si>
  <si>
    <t>端木葵</t>
  </si>
  <si>
    <t>雷燕</t>
  </si>
  <si>
    <t>兰卿</t>
  </si>
  <si>
    <t>辛夷</t>
  </si>
  <si>
    <t>靖之</t>
  </si>
  <si>
    <t>解幽</t>
  </si>
  <si>
    <t>白梦凡</t>
  </si>
  <si>
    <t>薛苓</t>
  </si>
  <si>
    <t>祁菲</t>
  </si>
  <si>
    <t>呼延腾</t>
  </si>
  <si>
    <t>颜祈佳</t>
  </si>
  <si>
    <t>乌廉</t>
  </si>
  <si>
    <t>岳寅</t>
  </si>
  <si>
    <t>许槿然</t>
  </si>
  <si>
    <t>慕容子期</t>
  </si>
  <si>
    <t>瑶瑶</t>
  </si>
  <si>
    <t>云灵</t>
  </si>
  <si>
    <t>叶辽</t>
  </si>
  <si>
    <t>耿陶</t>
  </si>
  <si>
    <t>苏可</t>
  </si>
  <si>
    <t>云</t>
  </si>
  <si>
    <t>唐萱</t>
  </si>
  <si>
    <t>岑以航</t>
  </si>
  <si>
    <t>常申</t>
  </si>
  <si>
    <t>影蓟</t>
  </si>
  <si>
    <t>冉宜</t>
  </si>
  <si>
    <t>朱贺</t>
  </si>
  <si>
    <t>孟灿</t>
  </si>
  <si>
    <t>孔谦</t>
  </si>
  <si>
    <t>颜无雍</t>
  </si>
  <si>
    <t>岑以璇</t>
  </si>
  <si>
    <t>颜无诡</t>
  </si>
  <si>
    <t>荧荧</t>
  </si>
  <si>
    <t>赤肥肥</t>
  </si>
  <si>
    <t>银肥肥</t>
  </si>
  <si>
    <t>苍肥肥</t>
  </si>
  <si>
    <t>金肥肥</t>
  </si>
  <si>
    <t>阳魔</t>
  </si>
  <si>
    <t>阴魔</t>
  </si>
  <si>
    <t>数量</t>
  </si>
  <si>
    <t>消耗</t>
  </si>
  <si>
    <t>高级招募券</t>
  </si>
  <si>
    <t>妖魂魔戒</t>
  </si>
  <si>
    <t>五星万能碎片（4系）</t>
  </si>
  <si>
    <t>橙色符文1</t>
  </si>
  <si>
    <t>橙色符文2</t>
  </si>
  <si>
    <t>橙色符文3</t>
  </si>
  <si>
    <t>Name</t>
  </si>
  <si>
    <t>道具id</t>
  </si>
  <si>
    <t>道具名</t>
  </si>
  <si>
    <t>16|0#0#0#</t>
  </si>
  <si>
    <t>聚灵神戒</t>
  </si>
  <si>
    <t>体力</t>
  </si>
  <si>
    <t>元素神戒</t>
  </si>
  <si>
    <t>魔铃</t>
  </si>
  <si>
    <t>牛魔</t>
  </si>
  <si>
    <t>破狼刃</t>
  </si>
  <si>
    <t>叶青</t>
  </si>
  <si>
    <t>魂晶</t>
  </si>
  <si>
    <t>饕餮</t>
  </si>
  <si>
    <t>嗜魂虎</t>
  </si>
  <si>
    <t>经验(玩家)</t>
  </si>
  <si>
    <t>散财</t>
  </si>
  <si>
    <t>vip经验</t>
  </si>
  <si>
    <t>狐云</t>
  </si>
  <si>
    <t>鳞波甲</t>
  </si>
  <si>
    <t>不尽木</t>
  </si>
  <si>
    <t>灼炎</t>
  </si>
  <si>
    <t>妖灵玉</t>
  </si>
  <si>
    <t>火浣纹</t>
  </si>
  <si>
    <t>赤瞳</t>
  </si>
  <si>
    <t>荣耀徽章</t>
  </si>
  <si>
    <t>飞云</t>
  </si>
  <si>
    <t>精英证明</t>
  </si>
  <si>
    <t>无善念珠</t>
  </si>
  <si>
    <t>心火明晶</t>
  </si>
  <si>
    <t>非雾</t>
  </si>
  <si>
    <t>普通入场券</t>
  </si>
  <si>
    <t>流苏</t>
  </si>
  <si>
    <t>精英入场券</t>
  </si>
  <si>
    <t>锋刃</t>
  </si>
  <si>
    <t>深渊魔石</t>
  </si>
  <si>
    <t>狂刀</t>
  </si>
  <si>
    <t>远古妖魂宝箱</t>
  </si>
  <si>
    <t>幽芒</t>
  </si>
  <si>
    <t>不朽妖魂宝箱</t>
  </si>
  <si>
    <t>不仁</t>
  </si>
  <si>
    <t>霸刀</t>
  </si>
  <si>
    <t>铁甲</t>
  </si>
  <si>
    <t>拘魂姬妖魂箱</t>
  </si>
  <si>
    <t>魔尊</t>
  </si>
  <si>
    <t>血锈</t>
  </si>
  <si>
    <t>瞳玉</t>
  </si>
  <si>
    <t>风行</t>
  </si>
  <si>
    <t>铁骨</t>
  </si>
  <si>
    <t>伤药葫芦</t>
  </si>
  <si>
    <t>天麟妖魂箱</t>
  </si>
  <si>
    <t>神秘妖魂宝箱</t>
  </si>
  <si>
    <t>次元炸弹</t>
  </si>
  <si>
    <t>外敌挑战券</t>
  </si>
  <si>
    <t>试炼币</t>
  </si>
  <si>
    <t>杂货店</t>
  </si>
  <si>
    <t>光辉灵戒</t>
  </si>
  <si>
    <t>时光沙漏</t>
  </si>
  <si>
    <t>铁矿石</t>
  </si>
  <si>
    <t>3星角色碎片</t>
  </si>
  <si>
    <t>金矿石（未使用）</t>
  </si>
  <si>
    <t>灵石（未使用）</t>
  </si>
  <si>
    <t>4星角色碎片</t>
  </si>
  <si>
    <t>赤血石（未使用）</t>
  </si>
  <si>
    <t>皮革（未使用）</t>
  </si>
  <si>
    <t>月影水晶（未使用）</t>
  </si>
  <si>
    <t>铁锭</t>
  </si>
  <si>
    <t>秘钢锭</t>
  </si>
  <si>
    <t>玄金锭</t>
  </si>
  <si>
    <t>小型铁矿堆（未使用）</t>
  </si>
  <si>
    <t>中型铁矿堆（未使用）</t>
  </si>
  <si>
    <t>大型铁矿堆（未使用）</t>
  </si>
  <si>
    <t>超大型铁矿堆（未使用）</t>
  </si>
  <si>
    <t>小型灵石堆（未使用）</t>
  </si>
  <si>
    <t>中型灵石堆（未使用）</t>
  </si>
  <si>
    <t>大型灵石堆（未使用）</t>
  </si>
  <si>
    <t>超大型灵石堆（未使用）</t>
  </si>
  <si>
    <t>小型金矿堆（未使用）</t>
  </si>
  <si>
    <t>中型金矿堆（未使用）</t>
  </si>
  <si>
    <t>大型金矿堆（未使用）</t>
  </si>
  <si>
    <t>超大型金矿堆（未使用）</t>
  </si>
  <si>
    <t>遁地符（未使用）</t>
  </si>
  <si>
    <t>照妖镜（未使用）</t>
  </si>
  <si>
    <t>镐头（未使用）</t>
  </si>
  <si>
    <t>藏宝图碎片</t>
  </si>
  <si>
    <t>太初藏宝图碎片</t>
  </si>
  <si>
    <t>藏宝图</t>
  </si>
  <si>
    <t>太初藏宝图</t>
  </si>
  <si>
    <t>绿色装备</t>
  </si>
  <si>
    <t>蓝色装备</t>
  </si>
  <si>
    <t>紫色装备</t>
  </si>
  <si>
    <t>橙色装备</t>
  </si>
  <si>
    <t>迷魂之心</t>
  </si>
  <si>
    <t>阵石</t>
  </si>
  <si>
    <t>妖兽精血</t>
  </si>
  <si>
    <t>刻笔</t>
  </si>
  <si>
    <t>破损的兵器</t>
  </si>
  <si>
    <t>记忆碎片</t>
  </si>
  <si>
    <t>木材</t>
  </si>
  <si>
    <t>半卷藏宝图</t>
  </si>
  <si>
    <t>淡水</t>
  </si>
  <si>
    <t>兽肉</t>
  </si>
  <si>
    <t>幻魂草</t>
  </si>
  <si>
    <t>平民的财物</t>
  </si>
  <si>
    <t>法阵灵石</t>
  </si>
  <si>
    <t>长青叶</t>
  </si>
  <si>
    <t>止血散</t>
  </si>
  <si>
    <t>精纯精血</t>
  </si>
  <si>
    <t>忠义之心</t>
  </si>
  <si>
    <t>仁慈之心</t>
  </si>
  <si>
    <t>坚毅之心</t>
  </si>
  <si>
    <t>羁绊之心</t>
  </si>
  <si>
    <t>耳目之石</t>
  </si>
  <si>
    <t>饕餮之津</t>
  </si>
  <si>
    <t>生死之悟</t>
  </si>
  <si>
    <t>七叶草</t>
  </si>
  <si>
    <t>兽骨</t>
  </si>
  <si>
    <t>天山雪莲</t>
  </si>
  <si>
    <t>妖兽毛皮</t>
  </si>
  <si>
    <t>墓穴宝石</t>
  </si>
  <si>
    <t>请帖</t>
  </si>
  <si>
    <t>气息结晶</t>
  </si>
  <si>
    <t>大块气息结晶</t>
  </si>
  <si>
    <t>透镜</t>
  </si>
  <si>
    <t>母亲的信物</t>
  </si>
  <si>
    <t>史诗装备宝箱</t>
  </si>
  <si>
    <t>戮魔短杖-蓝图</t>
  </si>
  <si>
    <t>天武短杖-蓝图</t>
  </si>
  <si>
    <t>戮魔之刺-蓝图</t>
  </si>
  <si>
    <t>天武之刺-蓝图</t>
  </si>
  <si>
    <t>戮魔战斧-蓝图</t>
  </si>
  <si>
    <t>天武战斧-蓝图</t>
  </si>
  <si>
    <t>修罗戒指-蓝图</t>
  </si>
  <si>
    <t>红莲戒指-蓝图</t>
  </si>
  <si>
    <t>修罗束带-蓝图</t>
  </si>
  <si>
    <t>红莲腰带-蓝图</t>
  </si>
  <si>
    <t>七星戒指-蓝图</t>
  </si>
  <si>
    <t>紫微戒指-蓝图</t>
  </si>
  <si>
    <t>七星玉带-蓝图</t>
  </si>
  <si>
    <t>紫微束带-蓝图</t>
  </si>
  <si>
    <t>藏雷短杖-蓝图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</si>
  <si>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</si>
  <si>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</si>
  <si>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</si>
  <si>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</si>
  <si>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</si>
  <si>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</si>
  <si>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</si>
  <si>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洞察戒指-蓝图</t>
  </si>
  <si>
    <t>洞察束带-蓝图</t>
  </si>
  <si>
    <t>刹那神杖-蓝图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</si>
  <si>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</si>
  <si>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</si>
  <si>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</si>
  <si>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</si>
  <si>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</si>
  <si>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</si>
  <si>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</si>
  <si>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玄冥神戒-蓝图</t>
  </si>
  <si>
    <t>玄冥束带-蓝图</t>
  </si>
  <si>
    <t>史诗装备蓝图宝箱</t>
  </si>
  <si>
    <t>传说装备蓝图宝箱</t>
  </si>
  <si>
    <t>触魔</t>
  </si>
  <si>
    <t>回音</t>
  </si>
  <si>
    <t>镜心玉笛</t>
  </si>
  <si>
    <t>天谴</t>
  </si>
  <si>
    <t>紫霄</t>
  </si>
  <si>
    <t>灵尊</t>
  </si>
  <si>
    <t>圣魂</t>
  </si>
  <si>
    <t>混沌符文</t>
  </si>
  <si>
    <t>生命符文</t>
  </si>
  <si>
    <t>攻击符文</t>
  </si>
  <si>
    <t>护甲符文</t>
  </si>
  <si>
    <t>抗性符文</t>
  </si>
  <si>
    <t>速度符文</t>
  </si>
  <si>
    <t>减伤符文</t>
  </si>
  <si>
    <t>增伤符文</t>
  </si>
  <si>
    <t>命中符文</t>
  </si>
  <si>
    <t>抵抗符文</t>
  </si>
  <si>
    <t>暴击符文</t>
  </si>
  <si>
    <t>裂地符文</t>
  </si>
  <si>
    <t>纯白符文</t>
  </si>
  <si>
    <t>黑曜符文</t>
  </si>
  <si>
    <t>高级通用符文</t>
  </si>
  <si>
    <t>珍贵通用符文</t>
  </si>
  <si>
    <t>史诗通用符文</t>
  </si>
  <si>
    <t>传说通用符文</t>
  </si>
  <si>
    <t>圣纹宝箱</t>
  </si>
  <si>
    <t>玄天宝箱</t>
  </si>
  <si>
    <t>流光宝箱</t>
  </si>
  <si>
    <t>史诗符文宝箱</t>
  </si>
  <si>
    <t>传说符文宝箱</t>
  </si>
  <si>
    <t>初级调味品</t>
  </si>
  <si>
    <t>中级调味品</t>
  </si>
  <si>
    <t>高级调味品</t>
  </si>
  <si>
    <t>顶级调味品</t>
  </si>
  <si>
    <t>御水盐岩</t>
  </si>
  <si>
    <t>血蒜瓣</t>
  </si>
  <si>
    <t>驱邪姜</t>
  </si>
  <si>
    <t>蜂王蜜浆</t>
  </si>
  <si>
    <t>六角杨桃</t>
  </si>
  <si>
    <t>野生二荆条</t>
  </si>
  <si>
    <t>靛色橄榄油</t>
  </si>
  <si>
    <t>黑枫糖浆</t>
  </si>
  <si>
    <t>角羊肉</t>
  </si>
  <si>
    <t>无名蕨</t>
  </si>
  <si>
    <t>小叶延始祖的蛋</t>
  </si>
  <si>
    <t>狐熊掌</t>
  </si>
  <si>
    <t>魔王橄榄</t>
  </si>
  <si>
    <t>彼岸花蕊</t>
  </si>
  <si>
    <t>板栗</t>
  </si>
  <si>
    <t>纯白兔腿肉</t>
  </si>
  <si>
    <t>角羊腿</t>
  </si>
  <si>
    <t>肉兔兔头</t>
  </si>
  <si>
    <t>生菜</t>
  </si>
  <si>
    <t>胡萝卜</t>
  </si>
  <si>
    <t>小麦</t>
  </si>
  <si>
    <t>苹果</t>
  </si>
  <si>
    <t>松茸</t>
  </si>
  <si>
    <t>蘑菇</t>
  </si>
  <si>
    <t>羊杂</t>
  </si>
  <si>
    <t>巨猿肉</t>
  </si>
  <si>
    <t>海岸黄金蟹</t>
  </si>
  <si>
    <t>五彩皮皮虾</t>
  </si>
  <si>
    <t>血狼宴</t>
  </si>
  <si>
    <t>酸甜七彩蛋</t>
  </si>
  <si>
    <t>魔王蕨</t>
  </si>
  <si>
    <t>蜂王熊掌</t>
  </si>
  <si>
    <t>姜汁彼岸花</t>
  </si>
  <si>
    <t>板栗兔腿</t>
  </si>
  <si>
    <t>手撕角羊腿</t>
  </si>
  <si>
    <t>香辣兔头</t>
  </si>
  <si>
    <t>酥炸肉丸</t>
  </si>
  <si>
    <t>平原萝卜饼</t>
  </si>
  <si>
    <t>水果蜜饯</t>
  </si>
  <si>
    <t>草原菌菇汤</t>
  </si>
  <si>
    <t>羊杂汤</t>
  </si>
  <si>
    <t>无名大拌菜</t>
  </si>
  <si>
    <t>生拌牛肉</t>
  </si>
  <si>
    <t>盐焗巨猿肉</t>
  </si>
  <si>
    <t>蜜汁烤羊腿</t>
  </si>
  <si>
    <t>烤小土豆</t>
  </si>
  <si>
    <t>和果子</t>
  </si>
  <si>
    <t>水晶虾饺</t>
  </si>
  <si>
    <t>菌菇浓汤</t>
  </si>
  <si>
    <t>红烧肉</t>
  </si>
  <si>
    <t>照烧鸡肉串</t>
  </si>
  <si>
    <t>烧鸡</t>
  </si>
  <si>
    <t>宫保鸡丁</t>
  </si>
  <si>
    <t>清蒸大闸蟹</t>
  </si>
  <si>
    <t>盐渍秋刀鱼</t>
  </si>
  <si>
    <t>红酒烩羊肉 </t>
  </si>
  <si>
    <t>清蒸鳗鱼</t>
  </si>
  <si>
    <t>烤全羊</t>
  </si>
  <si>
    <t>黑暗料理</t>
  </si>
  <si>
    <t>尹正霄</t>
  </si>
  <si>
    <t>凝儿</t>
  </si>
  <si>
    <t>枫元正</t>
  </si>
  <si>
    <t>紫苏</t>
  </si>
  <si>
    <t>清然</t>
  </si>
  <si>
    <t>炎琪儿</t>
  </si>
  <si>
    <t>柳月</t>
  </si>
  <si>
    <t>艾欣</t>
  </si>
  <si>
    <t>白木</t>
  </si>
  <si>
    <t>殷婉儿</t>
  </si>
  <si>
    <t>夏侯鸿天碎片</t>
  </si>
  <si>
    <t>石御霏碎片</t>
  </si>
  <si>
    <t>叶辽碎片</t>
  </si>
  <si>
    <t>孔谦碎片</t>
  </si>
  <si>
    <t>兰卿碎片</t>
  </si>
  <si>
    <t>朱贺碎片</t>
  </si>
  <si>
    <t>应茹碎片</t>
  </si>
  <si>
    <t>颜无雍碎片</t>
  </si>
  <si>
    <t>祁菲碎片</t>
  </si>
  <si>
    <t>颜祈佳碎片</t>
  </si>
  <si>
    <t>尹正霄碎片</t>
  </si>
  <si>
    <t>慕容子期碎片</t>
  </si>
  <si>
    <t>白梦凡碎片</t>
  </si>
  <si>
    <t>颜无诡碎片</t>
  </si>
  <si>
    <t>凝儿碎片</t>
  </si>
  <si>
    <t>枫元正碎片</t>
  </si>
  <si>
    <t>解幽碎片</t>
  </si>
  <si>
    <t>紫苏碎片</t>
  </si>
  <si>
    <t>云碎片</t>
  </si>
  <si>
    <t>司空染碎片</t>
  </si>
  <si>
    <t>清然碎片</t>
  </si>
  <si>
    <t>云灵碎片</t>
  </si>
  <si>
    <t>荧荧碎片</t>
  </si>
  <si>
    <t>许槿然碎片</t>
  </si>
  <si>
    <t>炎琪儿碎片</t>
  </si>
  <si>
    <t>楚恒碎片</t>
  </si>
  <si>
    <t>柳月碎片</t>
  </si>
  <si>
    <t>岑以航碎片</t>
  </si>
  <si>
    <t>姜燧碎片</t>
  </si>
  <si>
    <t>晏息碎片</t>
  </si>
  <si>
    <t>冉宜碎片</t>
  </si>
  <si>
    <t>孙晴碎片</t>
  </si>
  <si>
    <t>艾欣碎片</t>
  </si>
  <si>
    <t>影蓟碎片</t>
  </si>
  <si>
    <t>辛夷碎片</t>
  </si>
  <si>
    <t>岑以璇碎片</t>
  </si>
  <si>
    <t>薛苓碎片</t>
  </si>
  <si>
    <t>伏冥碎片</t>
  </si>
  <si>
    <t>呼延腾碎片</t>
  </si>
  <si>
    <t>贾裴武碎片</t>
  </si>
  <si>
    <t>孟灿碎片</t>
  </si>
  <si>
    <t>白木碎片</t>
  </si>
  <si>
    <t>紫川碎片</t>
  </si>
  <si>
    <t>靖之碎片</t>
  </si>
  <si>
    <t>殷婉儿碎片</t>
  </si>
  <si>
    <t>林越碎片</t>
  </si>
  <si>
    <t>赤肥肥碎片</t>
  </si>
  <si>
    <t>银肥肥碎片</t>
  </si>
  <si>
    <t>苍肥肥碎片</t>
  </si>
  <si>
    <t>金肥肥碎片</t>
  </si>
  <si>
    <t>阳魔碎片</t>
  </si>
  <si>
    <t>阴魔碎片</t>
  </si>
  <si>
    <t>3星随机碎片</t>
  </si>
  <si>
    <t>光系4星碎片</t>
  </si>
  <si>
    <t>暗系4星碎片</t>
  </si>
  <si>
    <t>测试随机角色宝箱</t>
  </si>
  <si>
    <t>戮魔短杖</t>
  </si>
  <si>
    <t>天武短杖</t>
  </si>
  <si>
    <t>戮魔之刺</t>
  </si>
  <si>
    <t>天武之刺</t>
  </si>
  <si>
    <t>戮魔战斧</t>
  </si>
  <si>
    <t>天武战斧</t>
  </si>
  <si>
    <t>戮魔之刃</t>
  </si>
  <si>
    <t>天武之刃</t>
  </si>
  <si>
    <t>戮魔法铃</t>
  </si>
  <si>
    <t>天武法铃</t>
  </si>
  <si>
    <t>修罗战甲</t>
  </si>
  <si>
    <t>红莲战甲</t>
  </si>
  <si>
    <t>修罗战盔</t>
  </si>
  <si>
    <t>红莲战盔</t>
  </si>
  <si>
    <t>修罗战靴</t>
  </si>
  <si>
    <t>红莲战靴</t>
  </si>
  <si>
    <t>修罗戒指</t>
  </si>
  <si>
    <t>红莲戒指</t>
  </si>
  <si>
    <t>修罗束带</t>
  </si>
  <si>
    <t>红莲腰带</t>
  </si>
  <si>
    <t>无为神杖</t>
  </si>
  <si>
    <t>悯生神杖</t>
  </si>
  <si>
    <t>无为神剑</t>
  </si>
  <si>
    <t>悯生神剑</t>
  </si>
  <si>
    <t>无为神斧</t>
  </si>
  <si>
    <t>悯生神斧</t>
  </si>
  <si>
    <t>无为之刃</t>
  </si>
  <si>
    <t>悯生之刃</t>
  </si>
  <si>
    <t>无为圣铃</t>
  </si>
  <si>
    <t>悯生圣铃</t>
  </si>
  <si>
    <t>七星神甲</t>
  </si>
  <si>
    <t>紫微神甲</t>
  </si>
  <si>
    <t>七星战盔</t>
  </si>
  <si>
    <t>紫微战盔</t>
  </si>
  <si>
    <t>七星战靴</t>
  </si>
  <si>
    <t>紫微战靴</t>
  </si>
  <si>
    <t>七星戒指</t>
  </si>
  <si>
    <t>紫微戒指</t>
  </si>
  <si>
    <t>七星玉带</t>
  </si>
  <si>
    <t>紫微束带</t>
  </si>
  <si>
    <t>猎户法杖</t>
  </si>
  <si>
    <t>兽骨法杖</t>
  </si>
  <si>
    <t>坚固法杖</t>
  </si>
  <si>
    <t>家传法杖</t>
  </si>
  <si>
    <t>游侠法杖</t>
  </si>
  <si>
    <t>戍卫法杖</t>
  </si>
  <si>
    <t>硬木法杖</t>
  </si>
  <si>
    <t>黑铁法杖</t>
  </si>
  <si>
    <t>黄铜法杖</t>
  </si>
  <si>
    <t>锻钢法杖</t>
  </si>
  <si>
    <t>赤金法杖</t>
  </si>
  <si>
    <t>灵玉法杖</t>
  </si>
  <si>
    <t>地龙法杖</t>
  </si>
  <si>
    <t>妖麟法杖</t>
  </si>
  <si>
    <t>飞羽法杖</t>
  </si>
  <si>
    <t>青烟法杖</t>
  </si>
  <si>
    <t>追光法杖</t>
  </si>
  <si>
    <t>轻灵法杖</t>
  </si>
  <si>
    <t>先知法杖</t>
  </si>
  <si>
    <t>杀戮法杖</t>
  </si>
  <si>
    <t>猎户短剑</t>
  </si>
  <si>
    <t>兽骨短剑</t>
  </si>
  <si>
    <t>坚固短剑</t>
  </si>
  <si>
    <t>家传短剑</t>
  </si>
  <si>
    <t>游侠短剑</t>
  </si>
  <si>
    <t>戍卫短剑</t>
  </si>
  <si>
    <t>硬木短剑</t>
  </si>
  <si>
    <t>黑铁短剑</t>
  </si>
  <si>
    <t>黄铜短剑</t>
  </si>
  <si>
    <t>锻钢短剑</t>
  </si>
  <si>
    <t>赤金长剑</t>
  </si>
  <si>
    <t>灵玉长剑</t>
  </si>
  <si>
    <t>地龙长剑</t>
  </si>
  <si>
    <t>妖麟长剑</t>
  </si>
  <si>
    <t>飞羽之刺</t>
  </si>
  <si>
    <t>青烟之刺</t>
  </si>
  <si>
    <t>追光之刺</t>
  </si>
  <si>
    <t>轻灵之刺</t>
  </si>
  <si>
    <t>先知之刺</t>
  </si>
  <si>
    <t>杀戮之刺</t>
  </si>
  <si>
    <t>猎户大斧</t>
  </si>
  <si>
    <t>兽骨大斧</t>
  </si>
  <si>
    <t>坚固大斧</t>
  </si>
  <si>
    <t>家传大斧</t>
  </si>
  <si>
    <t>游侠大斧</t>
  </si>
  <si>
    <t>戍卫大斧</t>
  </si>
  <si>
    <t>硬木斧</t>
  </si>
  <si>
    <t>黑铁斧</t>
  </si>
  <si>
    <t>黄铜斧</t>
  </si>
  <si>
    <t>锻钢斧</t>
  </si>
  <si>
    <t>赤金斧</t>
  </si>
  <si>
    <t>灵玉斧</t>
  </si>
  <si>
    <t>地龙戟</t>
  </si>
  <si>
    <t>妖麟戟</t>
  </si>
  <si>
    <t>飞羽戟</t>
  </si>
  <si>
    <t>青烟戟</t>
  </si>
  <si>
    <t>追光戟</t>
  </si>
  <si>
    <t>轻灵戟</t>
  </si>
  <si>
    <t>先知戟</t>
  </si>
  <si>
    <t>杀戮戟</t>
  </si>
  <si>
    <t>猎户战刀</t>
  </si>
  <si>
    <t>兽骨战刀</t>
  </si>
  <si>
    <t>坚固战刀</t>
  </si>
  <si>
    <t>家传战刀</t>
  </si>
  <si>
    <t>游侠战刀</t>
  </si>
  <si>
    <t>戍卫战刀</t>
  </si>
  <si>
    <t>硬木短刀</t>
  </si>
  <si>
    <t>黑铁短刀</t>
  </si>
  <si>
    <t>黄铜短刀</t>
  </si>
  <si>
    <t>锻钢短刀</t>
  </si>
  <si>
    <t>赤金短刀</t>
  </si>
  <si>
    <t>灵玉短刀</t>
  </si>
  <si>
    <t>地龙短刀</t>
  </si>
  <si>
    <t>妖麟短刀</t>
  </si>
  <si>
    <t>飞羽长刀</t>
  </si>
  <si>
    <t>青烟长刀</t>
  </si>
  <si>
    <t>追光长刀</t>
  </si>
  <si>
    <t>轻灵长刀</t>
  </si>
  <si>
    <t>先知长刀</t>
  </si>
  <si>
    <t>杀戮长刀</t>
  </si>
  <si>
    <t>猎户铜铃</t>
  </si>
  <si>
    <t>兽骨铜铃</t>
  </si>
  <si>
    <t>坚固铜铃</t>
  </si>
  <si>
    <t>家传铜铃</t>
  </si>
  <si>
    <t>游侠铜铃</t>
  </si>
  <si>
    <t>戍卫铜铃</t>
  </si>
  <si>
    <t>硬木铜铃</t>
  </si>
  <si>
    <t>黑铁铜铃</t>
  </si>
  <si>
    <t>黄铜法铃</t>
  </si>
  <si>
    <t>锻钢法铃</t>
  </si>
  <si>
    <t>赤金法铃</t>
  </si>
  <si>
    <t>灵玉法铃</t>
  </si>
  <si>
    <t>地龙法铃</t>
  </si>
  <si>
    <t>妖麟法铃</t>
  </si>
  <si>
    <t>飞羽法铃</t>
  </si>
  <si>
    <t>青烟法铃</t>
  </si>
  <si>
    <t>追光法铃</t>
  </si>
  <si>
    <t>轻灵法铃</t>
  </si>
  <si>
    <t>先知法铃</t>
  </si>
  <si>
    <t>杀戮法铃</t>
  </si>
  <si>
    <t>猎户蓑衣</t>
  </si>
  <si>
    <t>兽皮软甲</t>
  </si>
  <si>
    <t>坚固皮甲</t>
  </si>
  <si>
    <t>家传锁甲</t>
  </si>
  <si>
    <t>游侠软甲</t>
  </si>
  <si>
    <t>戍卫战甲</t>
  </si>
  <si>
    <t>硬木战甲</t>
  </si>
  <si>
    <t>黑铁战甲</t>
  </si>
  <si>
    <t>黄铜战甲</t>
  </si>
  <si>
    <t>锻钢战甲</t>
  </si>
  <si>
    <t>赤金战甲</t>
  </si>
  <si>
    <t>灵玉战甲</t>
  </si>
  <si>
    <t>地龙皮甲</t>
  </si>
  <si>
    <t>妖麟皮甲</t>
  </si>
  <si>
    <t>猎户草帽</t>
  </si>
  <si>
    <t>兽皮兜帽</t>
  </si>
  <si>
    <t>坚固头盔</t>
  </si>
  <si>
    <t>家传头盔</t>
  </si>
  <si>
    <t>游侠兜帽</t>
  </si>
  <si>
    <t>戍卫战盔</t>
  </si>
  <si>
    <t>硬木战盔</t>
  </si>
  <si>
    <t>黑铁战盔</t>
  </si>
  <si>
    <t>黄铜战盔</t>
  </si>
  <si>
    <t>锻钢战盔</t>
  </si>
  <si>
    <t>赤金战盔</t>
  </si>
  <si>
    <t>灵玉战盔</t>
  </si>
  <si>
    <t>地龙皮帽</t>
  </si>
  <si>
    <t>妖麟皮帽</t>
  </si>
  <si>
    <t>猎户草鞋</t>
  </si>
  <si>
    <t>兽皮皮靴</t>
  </si>
  <si>
    <t>坚固布鞋</t>
  </si>
  <si>
    <t>家传皮靴</t>
  </si>
  <si>
    <t>游侠皮靴</t>
  </si>
  <si>
    <t>戍卫战靴</t>
  </si>
  <si>
    <t>硬木战靴</t>
  </si>
  <si>
    <t>黑铁战靴</t>
  </si>
  <si>
    <t>黄铜战靴</t>
  </si>
  <si>
    <t>锻钢战靴</t>
  </si>
  <si>
    <t>赤金战靴</t>
  </si>
  <si>
    <t>灵玉战靴</t>
  </si>
  <si>
    <t>地龙皮靴</t>
  </si>
  <si>
    <t>妖麟皮靴</t>
  </si>
  <si>
    <t>猎户指环</t>
  </si>
  <si>
    <t>兽皮指环</t>
  </si>
  <si>
    <t>坚固手套</t>
  </si>
  <si>
    <t>家传指环</t>
  </si>
  <si>
    <t>游侠戒指</t>
  </si>
  <si>
    <t>戍卫戒指</t>
  </si>
  <si>
    <t>硬木戒指</t>
  </si>
  <si>
    <t>黑铁戒指</t>
  </si>
  <si>
    <t>黄铜戒指</t>
  </si>
  <si>
    <t>锻钢戒指</t>
  </si>
  <si>
    <t>赤金戒指</t>
  </si>
  <si>
    <t>灵玉戒指</t>
  </si>
  <si>
    <t>地龙戒指</t>
  </si>
  <si>
    <t>妖麟戒指</t>
  </si>
  <si>
    <t>猎户皮带</t>
  </si>
  <si>
    <t>兽皮束带</t>
  </si>
  <si>
    <t>坚固腰带</t>
  </si>
  <si>
    <t>家传腰带</t>
  </si>
  <si>
    <t>游侠束带</t>
  </si>
  <si>
    <t>戍卫腰带</t>
  </si>
  <si>
    <t>硬木腰带</t>
  </si>
  <si>
    <t>黑铁腰带</t>
  </si>
  <si>
    <t>黄铜腰带</t>
  </si>
  <si>
    <t>锻钢腰带</t>
  </si>
  <si>
    <t>赤金腰带</t>
  </si>
  <si>
    <t>灵玉腰带</t>
  </si>
  <si>
    <t>地龙皮带</t>
  </si>
  <si>
    <t>妖麟皮带</t>
  </si>
  <si>
    <t>乌木法杖</t>
  </si>
  <si>
    <t>陨铁法杖</t>
  </si>
  <si>
    <t>寒铜法杖</t>
  </si>
  <si>
    <t>秘钢法杖</t>
  </si>
  <si>
    <t>玄金法杖</t>
  </si>
  <si>
    <t>墨玉法杖</t>
  </si>
  <si>
    <t>神行法杖</t>
  </si>
  <si>
    <t>乘风法杖</t>
  </si>
  <si>
    <t>光羽法杖</t>
  </si>
  <si>
    <t>破空法杖</t>
  </si>
  <si>
    <t>逐光法杖</t>
  </si>
  <si>
    <t>轻尘法杖</t>
  </si>
  <si>
    <t>洞察法杖</t>
  </si>
  <si>
    <t>屠戮法杖</t>
  </si>
  <si>
    <t>乌木短剑</t>
  </si>
  <si>
    <t>陨铁短剑</t>
  </si>
  <si>
    <t>寒铜短剑</t>
  </si>
  <si>
    <t>秘钢短剑</t>
  </si>
  <si>
    <t>玄金长剑</t>
  </si>
  <si>
    <t>墨玉长剑</t>
  </si>
  <si>
    <t>神行长剑</t>
  </si>
  <si>
    <t>乘风长剑</t>
  </si>
  <si>
    <t>光羽之刺</t>
  </si>
  <si>
    <t>破空之刺</t>
  </si>
  <si>
    <t>逐光之刺</t>
  </si>
  <si>
    <t>轻尘之刺</t>
  </si>
  <si>
    <t>洞察之刺</t>
  </si>
  <si>
    <t>屠戮之刺</t>
  </si>
  <si>
    <t>乌木大斧</t>
  </si>
  <si>
    <t>陨铁大斧</t>
  </si>
  <si>
    <t>寒铜大斧</t>
  </si>
  <si>
    <t>秘钢大斧</t>
  </si>
  <si>
    <t>玄金大斧</t>
  </si>
  <si>
    <t>墨玉大斧</t>
  </si>
  <si>
    <t>神行大戟</t>
  </si>
  <si>
    <t>乘风大戟</t>
  </si>
  <si>
    <t>光羽大戟</t>
  </si>
  <si>
    <t>破空大戟</t>
  </si>
  <si>
    <t>逐光大戟</t>
  </si>
  <si>
    <t>轻尘大戟</t>
  </si>
  <si>
    <t>洞察大戟</t>
  </si>
  <si>
    <t>屠戮大戟</t>
  </si>
  <si>
    <t>玄金短剑</t>
  </si>
  <si>
    <t>墨玉短剑</t>
  </si>
  <si>
    <t>神行短剑</t>
  </si>
  <si>
    <t>乘风短剑</t>
  </si>
  <si>
    <t>光羽长剑</t>
  </si>
  <si>
    <t>破空长剑</t>
  </si>
  <si>
    <t>逐光长剑</t>
  </si>
  <si>
    <t>轻尘长剑</t>
  </si>
  <si>
    <t>洞察长剑</t>
  </si>
  <si>
    <t>屠戮长剑</t>
  </si>
  <si>
    <t>乌木法铃</t>
  </si>
  <si>
    <t>陨铁法铃</t>
  </si>
  <si>
    <t>寒铜法铃</t>
  </si>
  <si>
    <t>秘钢法铃</t>
  </si>
  <si>
    <t>玄金法铃</t>
  </si>
  <si>
    <t>墨玉法铃</t>
  </si>
  <si>
    <t>神行法铃</t>
  </si>
  <si>
    <t>乘风法铃</t>
  </si>
  <si>
    <t>光羽法铃</t>
  </si>
  <si>
    <t>破空法铃</t>
  </si>
  <si>
    <t>逐光法铃</t>
  </si>
  <si>
    <t>轻尘法铃</t>
  </si>
  <si>
    <t>洞察法铃</t>
  </si>
  <si>
    <t>屠戮法铃</t>
  </si>
  <si>
    <t>乌木战甲</t>
  </si>
  <si>
    <t>陨铁战甲</t>
  </si>
  <si>
    <t>寒铜战甲</t>
  </si>
  <si>
    <t>秘钢战甲</t>
  </si>
  <si>
    <t>玄金战甲</t>
  </si>
  <si>
    <t>墨玉战甲</t>
  </si>
  <si>
    <t>飞羽战甲</t>
  </si>
  <si>
    <t>青烟战甲</t>
  </si>
  <si>
    <t>追光战甲</t>
  </si>
  <si>
    <t>轻灵战甲</t>
  </si>
  <si>
    <t>杀戮战甲</t>
  </si>
  <si>
    <t>乌木战盔</t>
  </si>
  <si>
    <t>陨铁战盔</t>
  </si>
  <si>
    <t>寒铜战盔</t>
  </si>
  <si>
    <t>秘钢战盔</t>
  </si>
  <si>
    <t>玄金战盔</t>
  </si>
  <si>
    <t>墨玉战盔</t>
  </si>
  <si>
    <t>飞羽战盔</t>
  </si>
  <si>
    <t>青烟战盔</t>
  </si>
  <si>
    <t>追光战盔</t>
  </si>
  <si>
    <t>轻灵战盔</t>
  </si>
  <si>
    <t>杀戮战盔</t>
  </si>
  <si>
    <t>乌木战靴</t>
  </si>
  <si>
    <t>陨铁战靴</t>
  </si>
  <si>
    <t>寒铜战靴</t>
  </si>
  <si>
    <t>秘钢战靴</t>
  </si>
  <si>
    <t>玄金战靴</t>
  </si>
  <si>
    <t>墨玉战靴</t>
  </si>
  <si>
    <t>飞羽战靴</t>
  </si>
  <si>
    <t>青烟战靴</t>
  </si>
  <si>
    <t>追光战靴</t>
  </si>
  <si>
    <t>轻灵战靴</t>
  </si>
  <si>
    <t>杀戮战靴</t>
  </si>
  <si>
    <t>乌木戒指</t>
  </si>
  <si>
    <t>陨铁戒指</t>
  </si>
  <si>
    <t>寒铜戒指</t>
  </si>
  <si>
    <t>秘钢戒指</t>
  </si>
  <si>
    <t>玄金戒指</t>
  </si>
  <si>
    <t>墨玉戒指</t>
  </si>
  <si>
    <t>飞羽戒指</t>
  </si>
  <si>
    <t>青烟戒指</t>
  </si>
  <si>
    <t>追光戒指</t>
  </si>
  <si>
    <t>轻灵戒指</t>
  </si>
  <si>
    <t>杀戮戒指</t>
  </si>
  <si>
    <t>乌木腰带</t>
  </si>
  <si>
    <t>陨铁腰带</t>
  </si>
  <si>
    <t>寒铜腰带</t>
  </si>
  <si>
    <t>秘钢腰带</t>
  </si>
  <si>
    <t>玄金腰带</t>
  </si>
  <si>
    <t>墨玉腰带</t>
  </si>
  <si>
    <t>飞羽束带</t>
  </si>
  <si>
    <t>青烟束带</t>
  </si>
  <si>
    <t>追光束带</t>
  </si>
  <si>
    <t>轻灵束带</t>
  </si>
  <si>
    <t>杀戮束带</t>
  </si>
  <si>
    <t>御风短杖</t>
  </si>
  <si>
    <t>困雨短杖</t>
  </si>
  <si>
    <t>折雪短杖</t>
  </si>
  <si>
    <t>碎土短杖</t>
  </si>
  <si>
    <t>叠云短杖</t>
  </si>
  <si>
    <t>藏雷短杖</t>
  </si>
  <si>
    <t>残雾短杖</t>
  </si>
  <si>
    <t>踏江短杖</t>
  </si>
  <si>
    <t>悬河短杖</t>
  </si>
  <si>
    <t>镜湖短杖</t>
  </si>
  <si>
    <t>无锋短杖</t>
  </si>
  <si>
    <t>撼岳短杖</t>
  </si>
  <si>
    <t>御风短剑</t>
  </si>
  <si>
    <t>困雨短剑</t>
  </si>
  <si>
    <t>折雪短剑</t>
  </si>
  <si>
    <t>碎土短剑</t>
  </si>
  <si>
    <t>叠云长剑</t>
  </si>
  <si>
    <t>藏雷长剑</t>
  </si>
  <si>
    <t>残雾长剑</t>
  </si>
  <si>
    <t>踏江长剑</t>
  </si>
  <si>
    <t>悬河之刺</t>
  </si>
  <si>
    <t>镜湖之刺</t>
  </si>
  <si>
    <t>止玄之刺</t>
  </si>
  <si>
    <t>无锋之刺</t>
  </si>
  <si>
    <t>御风战斧</t>
  </si>
  <si>
    <t>困雨战斧</t>
  </si>
  <si>
    <t>折雪战斧</t>
  </si>
  <si>
    <t>碎土战斧</t>
  </si>
  <si>
    <t>叠云战斧</t>
  </si>
  <si>
    <t>藏雷战斧</t>
  </si>
  <si>
    <t>残雾战戟</t>
  </si>
  <si>
    <t>踏江战戟</t>
  </si>
  <si>
    <t>悬河战戟</t>
  </si>
  <si>
    <t>镜湖战戟</t>
  </si>
  <si>
    <t>止玄战戟</t>
  </si>
  <si>
    <t>无锋战戟</t>
  </si>
  <si>
    <t>御风之刃</t>
  </si>
  <si>
    <t>困雨之刃</t>
  </si>
  <si>
    <t>折雪之刃</t>
  </si>
  <si>
    <t>碎土之刃</t>
  </si>
  <si>
    <t>叠云之刃</t>
  </si>
  <si>
    <t>藏雷之刃</t>
  </si>
  <si>
    <t>残雾之刃</t>
  </si>
  <si>
    <t>踏江之刃</t>
  </si>
  <si>
    <t>悬河之刃</t>
  </si>
  <si>
    <t>镜湖之刃</t>
  </si>
  <si>
    <t>止玄之刃</t>
  </si>
  <si>
    <t>无锋之刃</t>
  </si>
  <si>
    <t>御风法铃</t>
  </si>
  <si>
    <t>困雨法铃</t>
  </si>
  <si>
    <t>折雪法铃</t>
  </si>
  <si>
    <t>碎土法铃</t>
  </si>
  <si>
    <t>叠云法铃</t>
  </si>
  <si>
    <t>藏雷法铃</t>
  </si>
  <si>
    <t>残雾法铃</t>
  </si>
  <si>
    <t>踏江法铃</t>
  </si>
  <si>
    <t>悬河法铃</t>
  </si>
  <si>
    <t>镜湖法铃</t>
  </si>
  <si>
    <t>止玄法铃</t>
  </si>
  <si>
    <t>无锋法铃</t>
  </si>
  <si>
    <t>神行战甲</t>
  </si>
  <si>
    <t>乘风战甲</t>
  </si>
  <si>
    <t>破空战甲</t>
  </si>
  <si>
    <t>逐光战甲</t>
  </si>
  <si>
    <t>轻尘战甲</t>
  </si>
  <si>
    <t>洞察战甲</t>
  </si>
  <si>
    <t>屠戮战甲</t>
  </si>
  <si>
    <t>遗迹战甲</t>
  </si>
  <si>
    <t>天启战甲</t>
  </si>
  <si>
    <t>神行战盔</t>
  </si>
  <si>
    <t>乘风战盔</t>
  </si>
  <si>
    <t>破空战盔</t>
  </si>
  <si>
    <t>逐光战盔</t>
  </si>
  <si>
    <t>轻尘战盔</t>
  </si>
  <si>
    <t>洞察战盔</t>
  </si>
  <si>
    <t>屠戮战盔</t>
  </si>
  <si>
    <t>遗迹战盔</t>
  </si>
  <si>
    <t>天启战盔</t>
  </si>
  <si>
    <t>明光战盔</t>
  </si>
  <si>
    <t>冥魂战盔</t>
  </si>
  <si>
    <t>神行战靴</t>
  </si>
  <si>
    <t>乘风战靴</t>
  </si>
  <si>
    <t>破空战靴</t>
  </si>
  <si>
    <t>逐光战靴</t>
  </si>
  <si>
    <t>轻尘战靴</t>
  </si>
  <si>
    <t>洞察战靴</t>
  </si>
  <si>
    <t>屠戮战靴</t>
  </si>
  <si>
    <t>遗迹战靴</t>
  </si>
  <si>
    <t>天启战靴</t>
  </si>
  <si>
    <t>明光战靴</t>
  </si>
  <si>
    <t>冥魂战靴</t>
  </si>
  <si>
    <t>神行戒指</t>
  </si>
  <si>
    <t>破空戒指</t>
  </si>
  <si>
    <t>逐光戒指</t>
  </si>
  <si>
    <t>轻尘戒指</t>
  </si>
  <si>
    <t>洞察戒指</t>
  </si>
  <si>
    <t>屠戮戒指</t>
  </si>
  <si>
    <t>遗迹戒指</t>
  </si>
  <si>
    <t>天启戒指</t>
  </si>
  <si>
    <t>明光戒指</t>
  </si>
  <si>
    <t>冥魂戒指</t>
  </si>
  <si>
    <t>神行束带</t>
  </si>
  <si>
    <t>破空束带</t>
  </si>
  <si>
    <t>逐光束带</t>
  </si>
  <si>
    <t>轻尘束带</t>
  </si>
  <si>
    <t>洞察束带</t>
  </si>
  <si>
    <t>屠戮束带</t>
  </si>
  <si>
    <t>遗迹束带</t>
  </si>
  <si>
    <t>天启束带</t>
  </si>
  <si>
    <t>明光束带</t>
  </si>
  <si>
    <t>冥魂束带</t>
  </si>
  <si>
    <t>灵动短杖</t>
  </si>
  <si>
    <t>破晓短杖</t>
  </si>
  <si>
    <t>辉光短杖</t>
  </si>
  <si>
    <t>蔽日短杖</t>
  </si>
  <si>
    <t>卷云短杖</t>
  </si>
  <si>
    <t>流光短杖</t>
  </si>
  <si>
    <t>灵锋短杖</t>
  </si>
  <si>
    <t>破煞短杖</t>
  </si>
  <si>
    <t>神魂短杖</t>
  </si>
  <si>
    <t>无魔短杖</t>
  </si>
  <si>
    <t>灵动长剑</t>
  </si>
  <si>
    <t>破晓长剑</t>
  </si>
  <si>
    <t>辉光长剑</t>
  </si>
  <si>
    <t>蔽日长剑</t>
  </si>
  <si>
    <t>卷云长剑</t>
  </si>
  <si>
    <t>流光长剑</t>
  </si>
  <si>
    <t>灵锋长剑</t>
  </si>
  <si>
    <t>破煞长剑</t>
  </si>
  <si>
    <t>神魂长剑</t>
  </si>
  <si>
    <t>无魔长剑</t>
  </si>
  <si>
    <t>灵动战斧</t>
  </si>
  <si>
    <t>破晓战斧</t>
  </si>
  <si>
    <t>辉光战斧</t>
  </si>
  <si>
    <t>蔽日战斧</t>
  </si>
  <si>
    <t>卷云战斧</t>
  </si>
  <si>
    <t>流光战斧</t>
  </si>
  <si>
    <t>灵锋战斧</t>
  </si>
  <si>
    <t>破煞战斧</t>
  </si>
  <si>
    <t>神魂战斧</t>
  </si>
  <si>
    <t>无魔战斧</t>
  </si>
  <si>
    <t>灵动之刃</t>
  </si>
  <si>
    <t>破晓之刃</t>
  </si>
  <si>
    <t>辉光之刃</t>
  </si>
  <si>
    <t>蔽日之刃</t>
  </si>
  <si>
    <t>卷云之刃</t>
  </si>
  <si>
    <t>流光之刃</t>
  </si>
  <si>
    <t>灵锋之刃</t>
  </si>
  <si>
    <t>破煞之刃</t>
  </si>
  <si>
    <t>神魂之刃</t>
  </si>
  <si>
    <t>无魔之刃</t>
  </si>
  <si>
    <t>灵动法铃</t>
  </si>
  <si>
    <t>破晓法铃</t>
  </si>
  <si>
    <t>辉光法铃</t>
  </si>
  <si>
    <t>蔽日法铃</t>
  </si>
  <si>
    <t>卷云法铃</t>
  </si>
  <si>
    <t>流光法铃</t>
  </si>
  <si>
    <t>灵锋法铃</t>
  </si>
  <si>
    <t>破煞法铃</t>
  </si>
  <si>
    <t>神魂法铃</t>
  </si>
  <si>
    <t>无魔法铃</t>
  </si>
  <si>
    <t>明光战甲</t>
  </si>
  <si>
    <t>冥魂战甲</t>
  </si>
  <si>
    <t>神铸战甲</t>
  </si>
  <si>
    <t>碧波战甲</t>
  </si>
  <si>
    <t>流火战甲</t>
  </si>
  <si>
    <t>幻辰战甲</t>
  </si>
  <si>
    <t>飞云战甲</t>
  </si>
  <si>
    <t>风华战甲</t>
  </si>
  <si>
    <t>临渊战甲</t>
  </si>
  <si>
    <t>风回战甲</t>
  </si>
  <si>
    <t>裂风战甲</t>
  </si>
  <si>
    <t>雁翎战甲</t>
  </si>
  <si>
    <t>龙鳞战甲</t>
  </si>
  <si>
    <t>神铸战盔</t>
  </si>
  <si>
    <t>碧波战盔</t>
  </si>
  <si>
    <t>流火战盔</t>
  </si>
  <si>
    <t>幻辰战盔</t>
  </si>
  <si>
    <t>飞云战盔</t>
  </si>
  <si>
    <t>风华战盔</t>
  </si>
  <si>
    <t>临渊战盔</t>
  </si>
  <si>
    <t>风回战盔</t>
  </si>
  <si>
    <t>裂风战盔</t>
  </si>
  <si>
    <t>雁翎战盔</t>
  </si>
  <si>
    <t>龙鳞战盔</t>
  </si>
  <si>
    <t>神铸战靴</t>
  </si>
  <si>
    <t>碧波战靴</t>
  </si>
  <si>
    <t>流火战靴</t>
  </si>
  <si>
    <t>幻辰战靴</t>
  </si>
  <si>
    <t>飞云战靴</t>
  </si>
  <si>
    <t>风华战靴</t>
  </si>
  <si>
    <t>临渊战靴</t>
  </si>
  <si>
    <t>风回战靴</t>
  </si>
  <si>
    <t>裂风战靴</t>
  </si>
  <si>
    <t>雁翎战靴</t>
  </si>
  <si>
    <t>龙鳞战靴</t>
  </si>
  <si>
    <t>神铸戒指</t>
  </si>
  <si>
    <t>碧波戒指</t>
  </si>
  <si>
    <t>流火戒指</t>
  </si>
  <si>
    <t>幻辰戒指</t>
  </si>
  <si>
    <t>飞云戒指</t>
  </si>
  <si>
    <t>风华戒指</t>
  </si>
  <si>
    <t>临渊戒指</t>
  </si>
  <si>
    <t>风回戒指</t>
  </si>
  <si>
    <t>裂风戒指</t>
  </si>
  <si>
    <t>雁翎戒指</t>
  </si>
  <si>
    <t>龙鳞戒指</t>
  </si>
  <si>
    <t>神铸束带</t>
  </si>
  <si>
    <t>碧波束带</t>
  </si>
  <si>
    <t>流火束带</t>
  </si>
  <si>
    <t>幻辰束带</t>
  </si>
  <si>
    <t>飞云束带</t>
  </si>
  <si>
    <t>风华束带</t>
  </si>
  <si>
    <t>临渊束带</t>
  </si>
  <si>
    <t>风回束带</t>
  </si>
  <si>
    <t>裂风束带</t>
  </si>
  <si>
    <t>雁翎束带</t>
  </si>
  <si>
    <t>龙鳞束带</t>
  </si>
  <si>
    <t>断念神杖</t>
  </si>
  <si>
    <t>凝墨神杖</t>
  </si>
  <si>
    <t>星落神杖</t>
  </si>
  <si>
    <t>月耀神杖</t>
  </si>
  <si>
    <t>赤阳神杖</t>
  </si>
  <si>
    <t>神华神杖</t>
  </si>
  <si>
    <t>弹指神杖</t>
  </si>
  <si>
    <t>刹那神杖</t>
  </si>
  <si>
    <t>一念神杖</t>
  </si>
  <si>
    <t>须臾神杖</t>
  </si>
  <si>
    <t>劫火神杖</t>
  </si>
  <si>
    <t>破锋神杖</t>
  </si>
  <si>
    <t>寂灭神杖</t>
  </si>
  <si>
    <t>太玄神杖</t>
  </si>
  <si>
    <t>离恨神杖</t>
  </si>
  <si>
    <t>归凡神杖</t>
  </si>
  <si>
    <t>断念神剑</t>
  </si>
  <si>
    <t>凝墨神剑</t>
  </si>
  <si>
    <t>星落神剑</t>
  </si>
  <si>
    <t>月耀神刺</t>
  </si>
  <si>
    <t>赤阳神刺</t>
  </si>
  <si>
    <t>神华神刺</t>
  </si>
  <si>
    <t>弹指神刺</t>
  </si>
  <si>
    <t>刹那神刺</t>
  </si>
  <si>
    <t>一念神刺</t>
  </si>
  <si>
    <t>须臾神刺</t>
  </si>
  <si>
    <t>劫火神刺</t>
  </si>
  <si>
    <t>破锋神刺</t>
  </si>
  <si>
    <t>寂灭神刺</t>
  </si>
  <si>
    <t>太玄神刺</t>
  </si>
  <si>
    <t>归凡神刺</t>
  </si>
  <si>
    <t>道衍神刺</t>
  </si>
  <si>
    <t>断念神斧</t>
  </si>
  <si>
    <t>凝墨神斧</t>
  </si>
  <si>
    <t>星落神戟</t>
  </si>
  <si>
    <t>月耀神戟</t>
  </si>
  <si>
    <t>赤阳神戟</t>
  </si>
  <si>
    <t>神华神戟</t>
  </si>
  <si>
    <t>弹指神戟</t>
  </si>
  <si>
    <t>刹那神戟</t>
  </si>
  <si>
    <t>一念神戟</t>
  </si>
  <si>
    <t>须臾神戟</t>
  </si>
  <si>
    <t>劫火神戟</t>
  </si>
  <si>
    <t>破锋神戟</t>
  </si>
  <si>
    <t>寂灭神戟</t>
  </si>
  <si>
    <t>太玄神戟</t>
  </si>
  <si>
    <t>归凡神戟</t>
  </si>
  <si>
    <t>道衍神戟</t>
  </si>
  <si>
    <t>断念古剑</t>
  </si>
  <si>
    <t>凝墨古剑</t>
  </si>
  <si>
    <t>星落古剑</t>
  </si>
  <si>
    <t>月耀古剑</t>
  </si>
  <si>
    <t>赤阳古剑</t>
  </si>
  <si>
    <t>神华古剑</t>
  </si>
  <si>
    <t>弹指古剑</t>
  </si>
  <si>
    <t>刹那古剑</t>
  </si>
  <si>
    <t>一念古剑</t>
  </si>
  <si>
    <t>须臾古剑</t>
  </si>
  <si>
    <t>劫火古剑</t>
  </si>
  <si>
    <t>破锋古剑</t>
  </si>
  <si>
    <t>寂灭古剑</t>
  </si>
  <si>
    <t>太玄古剑</t>
  </si>
  <si>
    <t>无始古剑</t>
  </si>
  <si>
    <t>道衍古剑</t>
  </si>
  <si>
    <t>断念圣铃</t>
  </si>
  <si>
    <t>星落圣铃</t>
  </si>
  <si>
    <t>月耀圣铃</t>
  </si>
  <si>
    <t>赤阳圣铃</t>
  </si>
  <si>
    <t>神华圣铃</t>
  </si>
  <si>
    <t>弹指圣铃</t>
  </si>
  <si>
    <t>刹那圣铃</t>
  </si>
  <si>
    <t>一念圣铃</t>
  </si>
  <si>
    <t>须臾圣铃</t>
  </si>
  <si>
    <t>劫火圣铃</t>
  </si>
  <si>
    <t>破锋圣铃</t>
  </si>
  <si>
    <t>寂灭圣铃</t>
  </si>
  <si>
    <t>太玄圣铃</t>
  </si>
  <si>
    <t>无始圣铃</t>
  </si>
  <si>
    <t>归凡圣铃</t>
  </si>
  <si>
    <t>虬龙仙甲</t>
  </si>
  <si>
    <t>微澜羽衣</t>
  </si>
  <si>
    <t>无垠罩衣</t>
  </si>
  <si>
    <t>黑狱战甲</t>
  </si>
  <si>
    <t>诸天神甲</t>
  </si>
  <si>
    <t>轮回羽衣</t>
  </si>
  <si>
    <t>千霄战甲</t>
  </si>
  <si>
    <t>麒麟战甲</t>
  </si>
  <si>
    <t>应龙战甲</t>
  </si>
  <si>
    <t>九霄华裳</t>
  </si>
  <si>
    <t>虬龙战盔</t>
  </si>
  <si>
    <t>微澜战盔</t>
  </si>
  <si>
    <t>无垠战盔</t>
  </si>
  <si>
    <t>黑狱战盔</t>
  </si>
  <si>
    <t>诸天战盔</t>
  </si>
  <si>
    <t>轮回战盔</t>
  </si>
  <si>
    <t>盘龙战盔</t>
  </si>
  <si>
    <t>玄冥战盔</t>
  </si>
  <si>
    <t>千霄战盔</t>
  </si>
  <si>
    <t>麒麟战盔</t>
  </si>
  <si>
    <t>应龙战盔</t>
  </si>
  <si>
    <t>虬龙战靴</t>
  </si>
  <si>
    <t>微澜战靴</t>
  </si>
  <si>
    <t>无垠战靴</t>
  </si>
  <si>
    <t>黑狱战靴</t>
  </si>
  <si>
    <t>诸天战靴</t>
  </si>
  <si>
    <t>轮回战靴</t>
  </si>
  <si>
    <t>盘龙战靴</t>
  </si>
  <si>
    <t>玄冥战靴</t>
  </si>
  <si>
    <t>千霄战靴</t>
  </si>
  <si>
    <t>麒麟战靴</t>
  </si>
  <si>
    <t>应龙战靴</t>
  </si>
  <si>
    <t>九霄华履</t>
  </si>
  <si>
    <t>求败战靴</t>
  </si>
  <si>
    <t>虬龙神戒</t>
  </si>
  <si>
    <t>微澜神戒</t>
  </si>
  <si>
    <t>无垠神戒</t>
  </si>
  <si>
    <t>黑狱神戒</t>
  </si>
  <si>
    <t>诸天神戒</t>
  </si>
  <si>
    <t>轮回神戒</t>
  </si>
  <si>
    <t>盘龙神戒</t>
  </si>
  <si>
    <t>玄冥神戒</t>
  </si>
  <si>
    <t>千霄神戒</t>
  </si>
  <si>
    <t>麒麟神戒</t>
  </si>
  <si>
    <t>应龙神戒</t>
  </si>
  <si>
    <t>九霄神戒</t>
  </si>
  <si>
    <t>求败神戒</t>
  </si>
  <si>
    <t>虬龙束带</t>
  </si>
  <si>
    <t>微澜束带</t>
  </si>
  <si>
    <t>无垠束带</t>
  </si>
  <si>
    <t>黑狱束带</t>
  </si>
  <si>
    <t>诸天束带</t>
  </si>
  <si>
    <t>轮回束带</t>
  </si>
  <si>
    <t>盘龙束带</t>
  </si>
  <si>
    <t>玄冥束带</t>
  </si>
  <si>
    <t>千霄束带</t>
  </si>
  <si>
    <t>麒麟束带</t>
  </si>
  <si>
    <t>应龙束带</t>
  </si>
  <si>
    <t>九霄束带</t>
  </si>
  <si>
    <t>求败束带</t>
  </si>
  <si>
    <t>绝涛神杖</t>
  </si>
  <si>
    <t>风华神杖</t>
  </si>
  <si>
    <t>凌云神杖</t>
  </si>
  <si>
    <t>星陨神杖</t>
  </si>
  <si>
    <t>斩龙神杖</t>
  </si>
  <si>
    <t>化渊神杖</t>
  </si>
  <si>
    <t>玄雷神杖</t>
  </si>
  <si>
    <t>覆雨神杖</t>
  </si>
  <si>
    <t>风吟神杖</t>
  </si>
  <si>
    <t>绝天神杖</t>
  </si>
  <si>
    <t>斩魂神杖</t>
  </si>
  <si>
    <t>极冰神杖</t>
  </si>
  <si>
    <t>凰翎神杖</t>
  </si>
  <si>
    <t>龙炎神杖</t>
  </si>
  <si>
    <t>天煞神杖</t>
  </si>
  <si>
    <t>青帝神杖</t>
  </si>
  <si>
    <t>望舒神杖</t>
  </si>
  <si>
    <t>羲和神杖</t>
  </si>
  <si>
    <t>绝涛神剑</t>
  </si>
  <si>
    <t>风华神剑</t>
  </si>
  <si>
    <t>凌云神剑</t>
  </si>
  <si>
    <t>星陨神剑</t>
  </si>
  <si>
    <t>斩龙神剑</t>
  </si>
  <si>
    <t>化渊神剑</t>
  </si>
  <si>
    <t>玄雷神剑</t>
  </si>
  <si>
    <t>覆雨神剑</t>
  </si>
  <si>
    <t>风吟神剑</t>
  </si>
  <si>
    <t>绝天神剑</t>
  </si>
  <si>
    <t>斩魂神剑</t>
  </si>
  <si>
    <t>极冰神剑</t>
  </si>
  <si>
    <t>凰翎神剑</t>
  </si>
  <si>
    <t>龙炎神剑</t>
  </si>
  <si>
    <t>天煞神剑</t>
  </si>
  <si>
    <t>青帝神剑</t>
  </si>
  <si>
    <t>望舒神剑</t>
  </si>
  <si>
    <t>羲和神剑</t>
  </si>
  <si>
    <t>绝涛神斧</t>
  </si>
  <si>
    <t>风华神斧</t>
  </si>
  <si>
    <t>凌云神斧</t>
  </si>
  <si>
    <t>星陨神斧</t>
  </si>
  <si>
    <t>斩龙神斧</t>
  </si>
  <si>
    <t>化渊神斧</t>
  </si>
  <si>
    <t>玄雷神斧</t>
  </si>
  <si>
    <t>覆雨神斧</t>
  </si>
  <si>
    <t>风吟神斧</t>
  </si>
  <si>
    <t>绝天神斧</t>
  </si>
  <si>
    <t>斩魂神斧</t>
  </si>
  <si>
    <t>极冰神斧</t>
  </si>
  <si>
    <t>凰翎神斧</t>
  </si>
  <si>
    <t>龙炎神斧</t>
  </si>
  <si>
    <t>天煞神斧</t>
  </si>
  <si>
    <t>青帝神斧</t>
  </si>
  <si>
    <t>望舒神斧</t>
  </si>
  <si>
    <t>羲和神斧</t>
  </si>
  <si>
    <t>绝涛古剑</t>
  </si>
  <si>
    <t>风华古剑</t>
  </si>
  <si>
    <t>凌云古剑</t>
  </si>
  <si>
    <t>星陨古剑</t>
  </si>
  <si>
    <t>斩龙古剑</t>
  </si>
  <si>
    <t>化渊古剑</t>
  </si>
  <si>
    <t>玄雷古剑</t>
  </si>
  <si>
    <t>覆雨古剑</t>
  </si>
  <si>
    <t>风吟古剑</t>
  </si>
  <si>
    <t>绝天古剑</t>
  </si>
  <si>
    <t>斩魂古剑</t>
  </si>
  <si>
    <t>极冰古剑</t>
  </si>
  <si>
    <t>凰翎古剑</t>
  </si>
  <si>
    <t>龙炎古剑</t>
  </si>
  <si>
    <t>天煞古剑</t>
  </si>
  <si>
    <t>青帝古剑</t>
  </si>
  <si>
    <t>望舒古剑</t>
  </si>
  <si>
    <t>羲和古剑</t>
  </si>
  <si>
    <t>绝涛圣铃</t>
  </si>
  <si>
    <t>风华圣铃</t>
  </si>
  <si>
    <t>凌云圣铃</t>
  </si>
  <si>
    <t>星陨圣铃</t>
  </si>
  <si>
    <t>斩龙圣铃</t>
  </si>
  <si>
    <t>化渊圣铃</t>
  </si>
  <si>
    <t>玄雷圣铃</t>
  </si>
  <si>
    <t>覆雨圣铃</t>
  </si>
  <si>
    <t>风吟圣铃</t>
  </si>
  <si>
    <t>绝天圣铃</t>
  </si>
  <si>
    <t>斩魂圣铃</t>
  </si>
  <si>
    <t>极冰圣铃</t>
  </si>
  <si>
    <t>凰翎圣铃</t>
  </si>
  <si>
    <t>龙炎圣铃</t>
  </si>
  <si>
    <t>天煞圣铃</t>
  </si>
  <si>
    <t>青帝圣铃</t>
  </si>
  <si>
    <t>望舒圣铃</t>
  </si>
  <si>
    <t>羲和圣铃</t>
  </si>
  <si>
    <t>求败战甲</t>
  </si>
  <si>
    <t>倾寒战甲</t>
  </si>
  <si>
    <t>炎帝战甲</t>
  </si>
  <si>
    <t>句芒战甲</t>
  </si>
  <si>
    <t>云龙战甲</t>
  </si>
  <si>
    <t>霜狼战甲</t>
  </si>
  <si>
    <t>银月战甲</t>
  </si>
  <si>
    <t>天庭战甲</t>
  </si>
  <si>
    <t>青虹战甲</t>
  </si>
  <si>
    <t>倚天战甲</t>
  </si>
  <si>
    <t>炼狱战甲</t>
  </si>
  <si>
    <t>血饮战甲</t>
  </si>
  <si>
    <t>奔雷战甲</t>
  </si>
  <si>
    <t>无极战甲</t>
  </si>
  <si>
    <t>惊云战甲</t>
  </si>
  <si>
    <t>夸父战甲</t>
  </si>
  <si>
    <t>盘古战甲</t>
  </si>
  <si>
    <t>六合战甲</t>
  </si>
  <si>
    <t>八荒战甲</t>
  </si>
  <si>
    <t>太初战甲</t>
  </si>
  <si>
    <t>鸿蒙战甲</t>
  </si>
  <si>
    <t>轩辕战甲</t>
  </si>
  <si>
    <t>九霄华冠</t>
  </si>
  <si>
    <t>求败战盔</t>
  </si>
  <si>
    <t>倾寒战盔</t>
  </si>
  <si>
    <t>炎帝战盔</t>
  </si>
  <si>
    <t>句芒战盔</t>
  </si>
  <si>
    <t>云龙战盔</t>
  </si>
  <si>
    <t>霜狼战盔</t>
  </si>
  <si>
    <t>银月战盔</t>
  </si>
  <si>
    <t>天庭战盔</t>
  </si>
  <si>
    <t>青虹战盔</t>
  </si>
  <si>
    <t>倚天战盔</t>
  </si>
  <si>
    <t>炼狱战盔</t>
  </si>
  <si>
    <t>血饮战盔</t>
  </si>
  <si>
    <t>奔雷战盔</t>
  </si>
  <si>
    <t>无极战盔</t>
  </si>
  <si>
    <t>惊云战盔</t>
  </si>
  <si>
    <t>夸父战盔</t>
  </si>
  <si>
    <t>盘古战盔</t>
  </si>
  <si>
    <t>六合战盔</t>
  </si>
  <si>
    <t>八荒战盔</t>
  </si>
  <si>
    <t>太初战盔</t>
  </si>
  <si>
    <t>鸿蒙战盔</t>
  </si>
  <si>
    <t>轩辕战盔</t>
  </si>
  <si>
    <t>倾寒战靴</t>
  </si>
  <si>
    <t>炎帝战靴</t>
  </si>
  <si>
    <t>句芒战靴</t>
  </si>
  <si>
    <t>云龙战靴</t>
  </si>
  <si>
    <t>霜狼战靴</t>
  </si>
  <si>
    <t>银月战靴</t>
  </si>
  <si>
    <t>天庭战靴</t>
  </si>
  <si>
    <t>青虹战靴</t>
  </si>
  <si>
    <t>倚天战靴</t>
  </si>
  <si>
    <t>炼狱战靴</t>
  </si>
  <si>
    <t>血饮战靴</t>
  </si>
  <si>
    <t>奔雷战靴</t>
  </si>
  <si>
    <t>无极战靴</t>
  </si>
  <si>
    <t>惊云战靴</t>
  </si>
  <si>
    <t>夸父战靴</t>
  </si>
  <si>
    <t>盘古战靴</t>
  </si>
  <si>
    <t>六合战靴</t>
  </si>
  <si>
    <t>八荒战靴</t>
  </si>
  <si>
    <t>太初战靴</t>
  </si>
  <si>
    <t>鸿蒙战靴</t>
  </si>
  <si>
    <t>轩辕战靴</t>
  </si>
  <si>
    <t>倾寒神戒</t>
  </si>
  <si>
    <t>炎帝神戒</t>
  </si>
  <si>
    <t>句芒神戒</t>
  </si>
  <si>
    <t>云龙神戒</t>
  </si>
  <si>
    <t>霜狼神戒</t>
  </si>
  <si>
    <t>银月神戒</t>
  </si>
  <si>
    <t>天庭神戒</t>
  </si>
  <si>
    <t>青虹神戒</t>
  </si>
  <si>
    <t>倚天神戒</t>
  </si>
  <si>
    <t>炼狱神戒</t>
  </si>
  <si>
    <t>血饮神戒</t>
  </si>
  <si>
    <t>奔雷神戒</t>
  </si>
  <si>
    <t>无极神戒</t>
  </si>
  <si>
    <t>惊云神戒</t>
  </si>
  <si>
    <t>夸父神戒</t>
  </si>
  <si>
    <t>盘古神戒</t>
  </si>
  <si>
    <t>六合神戒</t>
  </si>
  <si>
    <t>八荒神戒</t>
  </si>
  <si>
    <t>太初神戒</t>
  </si>
  <si>
    <t>鸿蒙神戒</t>
  </si>
  <si>
    <t>轩辕神戒</t>
  </si>
  <si>
    <t>倾寒束带</t>
  </si>
  <si>
    <t>炎帝束带</t>
  </si>
  <si>
    <t>句芒束带</t>
  </si>
  <si>
    <t>云龙束带</t>
  </si>
  <si>
    <t>霜狼束带</t>
  </si>
  <si>
    <t>银月束带</t>
  </si>
  <si>
    <t>天庭束带</t>
  </si>
  <si>
    <t>青虹束带</t>
  </si>
  <si>
    <t>倚天束带</t>
  </si>
  <si>
    <t>炼狱束带</t>
  </si>
  <si>
    <t>血饮束带</t>
  </si>
  <si>
    <t>奔雷束带</t>
  </si>
  <si>
    <t>无极束带</t>
  </si>
  <si>
    <t>惊云束带</t>
  </si>
  <si>
    <t>夸父束带</t>
  </si>
  <si>
    <t>盘古束带</t>
  </si>
  <si>
    <t>六合束带</t>
  </si>
  <si>
    <t>八荒束带</t>
  </si>
  <si>
    <t>太初束带</t>
  </si>
  <si>
    <t>鸿蒙束带</t>
  </si>
  <si>
    <t>轩辕束带</t>
  </si>
  <si>
    <t>御风法杖</t>
  </si>
  <si>
    <t>灵犀头巾</t>
  </si>
  <si>
    <t>青麟羽鞋</t>
  </si>
  <si>
    <t>瑞兽戒指</t>
  </si>
  <si>
    <t>空蝉束带</t>
  </si>
  <si>
    <t>橙装宝箱</t>
  </si>
  <si>
    <t>绿装宝箱</t>
  </si>
  <si>
    <t>蓝装宝箱</t>
  </si>
  <si>
    <t>异界石</t>
  </si>
  <si>
    <t>烈日石</t>
  </si>
  <si>
    <t>清月石</t>
  </si>
  <si>
    <t>辰星石</t>
  </si>
  <si>
    <t>混沌石</t>
  </si>
  <si>
    <t>辉煌异界石</t>
  </si>
  <si>
    <t>辉煌烈日石</t>
  </si>
  <si>
    <t>辉煌清月石</t>
  </si>
  <si>
    <t>辉煌辰星石</t>
  </si>
  <si>
    <t>辉煌混沌石</t>
  </si>
  <si>
    <t>灼热异界石</t>
  </si>
  <si>
    <t>灼热烈日石</t>
  </si>
  <si>
    <t>灼热清月石</t>
  </si>
  <si>
    <t>灼热辰星石</t>
  </si>
  <si>
    <t>灼热混沌石</t>
  </si>
  <si>
    <t>灿烂异界石</t>
  </si>
  <si>
    <t>灿烂烈日石</t>
  </si>
  <si>
    <t>灿烂清月石</t>
  </si>
  <si>
    <t>灿烂辰星石</t>
  </si>
  <si>
    <t>灿烂混沌石</t>
  </si>
  <si>
    <t>璀璨异界石</t>
  </si>
  <si>
    <t>璀璨烈日石</t>
  </si>
  <si>
    <t>璀璨清月石</t>
  </si>
  <si>
    <t>璀璨辰星石</t>
  </si>
  <si>
    <t>璀璨混沌石</t>
  </si>
  <si>
    <t>默认</t>
  </si>
  <si>
    <t>月卡头像框</t>
  </si>
  <si>
    <t>豪华月卡头像框</t>
  </si>
  <si>
    <t>活动1头像框</t>
  </si>
  <si>
    <t>活动2头像框</t>
  </si>
  <si>
    <t>活动3头像框</t>
  </si>
  <si>
    <t>活动4头像框</t>
  </si>
  <si>
    <t>风伯</t>
  </si>
  <si>
    <t>碎片</t>
  </si>
  <si>
    <t>李靖</t>
  </si>
  <si>
    <t>女魃</t>
  </si>
  <si>
    <t>雨师</t>
  </si>
  <si>
    <t>摩昂太子</t>
  </si>
  <si>
    <t>织女</t>
  </si>
  <si>
    <t>邓婵玉</t>
  </si>
  <si>
    <t>吴刚</t>
  </si>
  <si>
    <t>夜叉</t>
  </si>
  <si>
    <t>黑无常</t>
  </si>
  <si>
    <t>敖丙</t>
  </si>
  <si>
    <t>黄飞虎</t>
  </si>
  <si>
    <t>石矶</t>
  </si>
  <si>
    <t>黄天化</t>
  </si>
  <si>
    <t>何仙姑</t>
  </si>
  <si>
    <t>精卫</t>
  </si>
  <si>
    <t>每日金币副本购买次数</t>
  </si>
  <si>
    <t>每日经验副本购买次数</t>
  </si>
  <si>
    <t>每日角色碎片副本购买次数</t>
  </si>
  <si>
    <t>每日法宝副本购买次数</t>
  </si>
  <si>
    <t>每日魂印副本购买次数</t>
  </si>
  <si>
    <t>4#20</t>
  </si>
  <si>
    <t>11071#30</t>
  </si>
  <si>
    <t>12012#30</t>
  </si>
  <si>
    <t>20#4</t>
  </si>
  <si>
    <t>80#1</t>
  </si>
  <si>
    <t>19#4</t>
  </si>
  <si>
    <t>24#50</t>
  </si>
  <si>
    <t>60#40</t>
  </si>
  <si>
    <t>5000016#1</t>
  </si>
  <si>
    <t>61#5</t>
  </si>
  <si>
    <t>11057#30</t>
  </si>
  <si>
    <t>11058#30</t>
  </si>
  <si>
    <t>11059#30</t>
  </si>
  <si>
    <t>11060#30</t>
  </si>
  <si>
    <t>11061#30</t>
  </si>
  <si>
    <t>11062#30</t>
  </si>
  <si>
    <t>11063#30</t>
  </si>
  <si>
    <t>11064#30</t>
  </si>
  <si>
    <t>11065#30</t>
  </si>
  <si>
    <t>11066#30</t>
  </si>
  <si>
    <t>11067#30</t>
  </si>
  <si>
    <t>11068#30</t>
  </si>
  <si>
    <t>11069#30</t>
  </si>
  <si>
    <t>11070#30</t>
  </si>
  <si>
    <t>11072#30</t>
  </si>
  <si>
    <t>11047#20</t>
  </si>
  <si>
    <t>11048#20</t>
  </si>
  <si>
    <t>11049#20</t>
  </si>
  <si>
    <t>11050#20</t>
  </si>
  <si>
    <t>11051#20</t>
  </si>
  <si>
    <t>11052#20</t>
  </si>
  <si>
    <t>11053#20</t>
  </si>
  <si>
    <t>11054#20</t>
  </si>
  <si>
    <t>4#100</t>
  </si>
  <si>
    <t>3#100000</t>
  </si>
  <si>
    <t>3#50000</t>
  </si>
  <si>
    <t>14|0#0#0#3650000</t>
  </si>
  <si>
    <t>16|0#0#0#730</t>
  </si>
  <si>
    <t>14|0#0#0#100000</t>
  </si>
  <si>
    <t>16|0#0#0#50</t>
  </si>
  <si>
    <t>3#20000</t>
  </si>
  <si>
    <t>14|0#0#0#500000</t>
  </si>
  <si>
    <t>14|0#0#0#250000</t>
  </si>
  <si>
    <t>普通抽</t>
  </si>
  <si>
    <t>91#1</t>
  </si>
  <si>
    <t>60002#1</t>
  </si>
  <si>
    <t>60017#1</t>
  </si>
  <si>
    <t>60023#1</t>
  </si>
  <si>
    <t>60026#1</t>
  </si>
  <si>
    <t>60034#1</t>
  </si>
  <si>
    <t>60049#1</t>
  </si>
  <si>
    <t>60055#1</t>
  </si>
  <si>
    <t>60058#1</t>
  </si>
  <si>
    <t>60035#1</t>
  </si>
  <si>
    <t>60050#1</t>
  </si>
  <si>
    <t>60056#1</t>
  </si>
  <si>
    <t>60059#1</t>
  </si>
  <si>
    <t>60067#1</t>
  </si>
  <si>
    <t>60082#1</t>
  </si>
  <si>
    <t>60088#1</t>
  </si>
  <si>
    <t>60091#1</t>
  </si>
  <si>
    <t>60068#1</t>
  </si>
  <si>
    <t>60083#1</t>
  </si>
  <si>
    <t>60089#1</t>
  </si>
  <si>
    <t>60092#1</t>
  </si>
  <si>
    <t>60069#1</t>
  </si>
  <si>
    <t>60084#1</t>
  </si>
  <si>
    <t>60090#1</t>
  </si>
  <si>
    <t>60093#1</t>
  </si>
  <si>
    <t>60100#1</t>
  </si>
  <si>
    <t>60125#1</t>
  </si>
  <si>
    <t>60135#1</t>
  </si>
  <si>
    <t>60140#1</t>
  </si>
  <si>
    <t>60102#1</t>
  </si>
  <si>
    <t>60138#1</t>
  </si>
  <si>
    <t>60144#1</t>
  </si>
  <si>
    <t>60191#1</t>
  </si>
  <si>
    <t>12008#10</t>
  </si>
  <si>
    <t>12011#10</t>
  </si>
  <si>
    <t>12009#10</t>
  </si>
  <si>
    <t>12010#10</t>
  </si>
  <si>
    <t>11077#10</t>
  </si>
  <si>
    <t>11009#10</t>
  </si>
  <si>
    <t>11041#10</t>
  </si>
  <si>
    <t>24|0#0#0#3500</t>
  </si>
  <si>
    <t>24|0#0#0#2000</t>
  </si>
  <si>
    <t>24|0#0#0#4000</t>
  </si>
  <si>
    <t>24|0#0#0#1000</t>
  </si>
  <si>
    <t>12025#10</t>
  </si>
  <si>
    <t>60157#1</t>
  </si>
  <si>
    <t>60182#1</t>
  </si>
  <si>
    <t>60197#1</t>
  </si>
  <si>
    <t>猪八戒碎片</t>
  </si>
  <si>
    <t>蚩尤碎片</t>
  </si>
  <si>
    <t>巨灵神碎片</t>
  </si>
  <si>
    <t>11026#50</t>
  </si>
  <si>
    <t>11030#50</t>
  </si>
  <si>
    <t>11036#50</t>
  </si>
  <si>
    <t>11042#50</t>
  </si>
  <si>
    <t>雷震子碎片</t>
    <phoneticPr fontId="22" type="noConversion"/>
  </si>
  <si>
    <t>5000001#1</t>
  </si>
  <si>
    <t>5000002#1</t>
  </si>
  <si>
    <t>5000003#1</t>
  </si>
  <si>
    <t>5000004#1</t>
  </si>
  <si>
    <t>5000005#1</t>
  </si>
  <si>
    <t>5000006#1</t>
  </si>
  <si>
    <t>5000007#1</t>
  </si>
  <si>
    <t>5000008#1</t>
  </si>
  <si>
    <t>5000009#1</t>
  </si>
  <si>
    <t>5000010#1</t>
  </si>
  <si>
    <t>5000011#1</t>
  </si>
  <si>
    <t>5000012#1</t>
  </si>
  <si>
    <t>5000013#1</t>
  </si>
  <si>
    <t>5000014#1</t>
  </si>
  <si>
    <t>5000015#1</t>
  </si>
  <si>
    <t>5000017#1</t>
  </si>
  <si>
    <t>5000018#1</t>
  </si>
  <si>
    <t>5000019#1</t>
  </si>
  <si>
    <t>5000020#1</t>
  </si>
  <si>
    <t>5000021#1</t>
  </si>
  <si>
    <t>5000022#1</t>
  </si>
  <si>
    <t>5000023#1</t>
  </si>
  <si>
    <t>5000024#1</t>
  </si>
  <si>
    <t>5000025#1</t>
  </si>
  <si>
    <t>5000026#1</t>
  </si>
  <si>
    <t>5000027#1</t>
  </si>
  <si>
    <t>5000028#1</t>
  </si>
  <si>
    <t>5000029#1</t>
  </si>
  <si>
    <t>5000030#1</t>
  </si>
  <si>
    <t>5000031#1</t>
  </si>
  <si>
    <t>5000032#1</t>
  </si>
  <si>
    <t>5000033#1</t>
  </si>
  <si>
    <t>5000034#1</t>
  </si>
  <si>
    <t>5000035#1</t>
  </si>
  <si>
    <t>5000036#1</t>
  </si>
  <si>
    <t>5000037#1</t>
  </si>
  <si>
    <t>5000038#1</t>
  </si>
  <si>
    <t>5000039#1</t>
  </si>
  <si>
    <t>5000040#1</t>
  </si>
  <si>
    <t>5000041#1</t>
  </si>
  <si>
    <t>5000042#1</t>
  </si>
  <si>
    <t>5000043#1</t>
  </si>
  <si>
    <t>5000044#1</t>
  </si>
  <si>
    <t>5000045#1</t>
  </si>
  <si>
    <t>5000046#1</t>
  </si>
  <si>
    <t>5000047#1</t>
  </si>
  <si>
    <t>66|0#0#0#800</t>
  </si>
  <si>
    <t>66|0#0#0#3000</t>
  </si>
  <si>
    <t>66|0#0#0#10000</t>
  </si>
  <si>
    <t>16|0#0#0#2400</t>
  </si>
  <si>
    <t>11073#50</t>
  </si>
  <si>
    <t>11044#50</t>
  </si>
  <si>
    <t>11031#50</t>
  </si>
  <si>
    <t>11028#50</t>
  </si>
  <si>
    <t>11077#50</t>
  </si>
  <si>
    <t>11074#50</t>
  </si>
  <si>
    <t>11033#50</t>
  </si>
  <si>
    <t>11034#50</t>
  </si>
  <si>
    <t>11039#50</t>
  </si>
  <si>
    <t>11029#50</t>
  </si>
  <si>
    <t>11040#50</t>
  </si>
  <si>
    <t>11075#50</t>
  </si>
  <si>
    <t>11046#50</t>
  </si>
  <si>
    <t>11032#50</t>
  </si>
  <si>
    <t>11035#50</t>
  </si>
  <si>
    <t>11076#50</t>
  </si>
  <si>
    <t>11041#50</t>
  </si>
  <si>
    <t>11078#50</t>
  </si>
  <si>
    <t>11024#50</t>
  </si>
  <si>
    <t>11043#50</t>
  </si>
  <si>
    <t>11025#50</t>
  </si>
  <si>
    <t>11037#50</t>
  </si>
  <si>
    <t>11027#50</t>
  </si>
  <si>
    <t>74|0#0#0#25</t>
  </si>
  <si>
    <t>74|0#0#0#5</t>
  </si>
  <si>
    <t>共工碎片</t>
  </si>
  <si>
    <t>洛神碎片</t>
  </si>
  <si>
    <t>嫦娥碎片</t>
  </si>
  <si>
    <t>九天玄女碎片</t>
  </si>
  <si>
    <t>混世魔王碎片</t>
  </si>
  <si>
    <t>通天教主碎片</t>
  </si>
  <si>
    <t>百花仙子碎片</t>
  </si>
  <si>
    <t>孙悟空碎片</t>
  </si>
  <si>
    <t>金翅大鹏碎片</t>
  </si>
  <si>
    <t>唐僧碎片</t>
  </si>
  <si>
    <t>女英碎片</t>
  </si>
  <si>
    <t>伏羲碎片</t>
  </si>
  <si>
    <t>九命猫碎片</t>
  </si>
  <si>
    <t>石矶娘娘碎片</t>
  </si>
  <si>
    <t>红孩儿碎片</t>
  </si>
  <si>
    <t>赵公明碎片</t>
  </si>
  <si>
    <t>申公豹碎片</t>
  </si>
  <si>
    <t>阎罗王碎片</t>
  </si>
  <si>
    <t>燃灯碎片</t>
  </si>
  <si>
    <t>吴刚碎片</t>
  </si>
  <si>
    <t>孟婆碎片</t>
  </si>
  <si>
    <t>罗刹魂印</t>
  </si>
  <si>
    <t>巨灵神魂印</t>
  </si>
  <si>
    <t>蚩尤魂印</t>
  </si>
  <si>
    <t>混世魔王魂印</t>
  </si>
  <si>
    <t>金翅大鹏魂印</t>
  </si>
  <si>
    <t>伏羲魂印</t>
  </si>
  <si>
    <t>精卫魂印</t>
  </si>
  <si>
    <t>燃灯魂印</t>
  </si>
  <si>
    <t>孙悟空魂印</t>
  </si>
  <si>
    <t>猪八戒魂印</t>
  </si>
  <si>
    <t>火烧连城魂印</t>
  </si>
  <si>
    <t>破邪怒斩魂印</t>
  </si>
  <si>
    <t>哪吒魂印</t>
  </si>
  <si>
    <t>失心暴怒魂印</t>
  </si>
  <si>
    <t>起死回生魂印</t>
  </si>
  <si>
    <t>破军魂印</t>
  </si>
  <si>
    <t>辟邪守护魂印</t>
  </si>
  <si>
    <t>地藏碎片</t>
  </si>
  <si>
    <t>水德星君碎片</t>
  </si>
  <si>
    <t>九婴碎片</t>
  </si>
  <si>
    <t>聂小倩碎片</t>
  </si>
  <si>
    <t>怨鬼灵碎片</t>
  </si>
  <si>
    <t>申公豹魂印</t>
  </si>
  <si>
    <t>九天玄女魂印</t>
  </si>
  <si>
    <t>敖丙魂印</t>
  </si>
  <si>
    <t>义结金兰魂印</t>
  </si>
  <si>
    <t>16|50#100#200#200#200#200#200#200#200#200#200</t>
  </si>
  <si>
    <t>九转金丹</t>
  </si>
  <si>
    <t>点将神符</t>
  </si>
  <si>
    <t>5星碎片*10</t>
  </si>
  <si>
    <t>1#65</t>
  </si>
  <si>
    <t>1#999</t>
  </si>
  <si>
    <t>66#90</t>
  </si>
  <si>
    <t>91#999</t>
  </si>
  <si>
    <t>12009#25</t>
  </si>
  <si>
    <t>12008#25</t>
  </si>
  <si>
    <t>12010#25</t>
  </si>
  <si>
    <t>12011#25</t>
  </si>
  <si>
    <t>12013#25</t>
  </si>
  <si>
    <t>12009#20</t>
  </si>
  <si>
    <t>12008#20</t>
  </si>
  <si>
    <t>12010#20</t>
  </si>
  <si>
    <t>12011#20</t>
  </si>
  <si>
    <t>12013#20</t>
  </si>
  <si>
    <t>12009#15</t>
  </si>
  <si>
    <t>12008#15</t>
  </si>
  <si>
    <t>12010#15</t>
  </si>
  <si>
    <t>12011#15</t>
  </si>
  <si>
    <t>12013#15</t>
  </si>
  <si>
    <t>12013#10</t>
  </si>
  <si>
    <t>60155#1</t>
  </si>
  <si>
    <t>60180#1</t>
  </si>
  <si>
    <t>60190#1</t>
  </si>
  <si>
    <t>60195#1</t>
  </si>
  <si>
    <t>16|0#0#0#1200</t>
  </si>
  <si>
    <t>16|0#0#0#1250</t>
  </si>
  <si>
    <t>16|0#0#0#2150</t>
  </si>
  <si>
    <t>16|0#0#0#3500</t>
  </si>
  <si>
    <t>天宫商店</t>
  </si>
  <si>
    <t>1阵营4星碎片*10</t>
  </si>
  <si>
    <t>12003#10</t>
  </si>
  <si>
    <t>2阵营4星碎片*10</t>
  </si>
  <si>
    <t>12002#10</t>
  </si>
  <si>
    <t>12004#10</t>
  </si>
  <si>
    <t>4阵营4星碎片*10</t>
  </si>
  <si>
    <t>12005#10</t>
  </si>
  <si>
    <t>曹操碎片*50</t>
  </si>
  <si>
    <t>诸葛亮碎片*50</t>
  </si>
  <si>
    <t>周瑜碎片*50</t>
  </si>
  <si>
    <t>左慈碎片*50</t>
  </si>
  <si>
    <t>16|0#0#0#0</t>
  </si>
  <si>
    <t>16|0#0#0#9888</t>
  </si>
  <si>
    <t>16|0#0#0#10888</t>
  </si>
  <si>
    <t>16|0#0#0#15888</t>
  </si>
  <si>
    <t>16|0#0#0#16888</t>
  </si>
  <si>
    <t>14#200000|3#100000|60#2</t>
  </si>
  <si>
    <t>4#300|60#3|14#2000000</t>
  </si>
  <si>
    <t>12012#30|4#300|3#2000000</t>
  </si>
  <si>
    <t>61#1|20#1|14#4000000</t>
  </si>
  <si>
    <t>12013#50|20#1|3#4000000</t>
  </si>
  <si>
    <t>11026#50|20#2|3#6000000</t>
  </si>
  <si>
    <t>11026#50|20#3|14#8000000</t>
  </si>
  <si>
    <t>11014#50|20#5|3#8000000|60155#1</t>
  </si>
  <si>
    <t>金币*200000、武将经验*100000、寻宝图*2、</t>
  </si>
  <si>
    <t>进阶丹*300、寻宝图*3、金币*2000000、</t>
  </si>
  <si>
    <t>4星碎片*30、进阶丹*300、武将经验*2000000、</t>
  </si>
  <si>
    <t>高级寻宝图*1、阵营抽*1、金币*4000000、</t>
  </si>
  <si>
    <t>5星碎片*50、阵营抽*1、武将经验*4000000、</t>
  </si>
  <si>
    <t>5星碎片*50、阵营抽*1、金币*6000000、</t>
  </si>
  <si>
    <t>吕布碎片*50、阵营抽*2、武将经验*6000000、</t>
  </si>
  <si>
    <t>吕布碎片*50、阵营抽*3、金币*8000000、</t>
  </si>
  <si>
    <t>周瑜碎片*50、阵营抽*5、武将经验*8000000、红1星武器*1、</t>
  </si>
  <si>
    <t>诸葛亮碎片*50、阵营抽*5、金币*10000000、红1星鞋*1、兵魂*50000、</t>
  </si>
  <si>
    <t>周瑜碎片*50、武将经验*10000000、红1星衣服*1、兵魂*100000、</t>
  </si>
  <si>
    <t>诸葛亮碎片*50、金币*15000000、红1星裤子*1、兵魂*200000、</t>
  </si>
  <si>
    <t>司马懿碎片*50、武将经验*15000000、阵营抽*10、兵魂*300000、</t>
  </si>
  <si>
    <t>司马懿碎片*50、金币*20000000、阵营抽*10、兵魂*400000、</t>
  </si>
  <si>
    <t>慈航道人碎片</t>
  </si>
  <si>
    <t>嫦娥魂印</t>
  </si>
  <si>
    <t>普贤菩萨魂印</t>
  </si>
  <si>
    <t>普贤菩萨碎片</t>
  </si>
  <si>
    <t>姑获鸟魂印</t>
  </si>
  <si>
    <t>姑获鸟碎片</t>
  </si>
  <si>
    <t>道德天尊碎片</t>
  </si>
  <si>
    <t>通天教主魂印</t>
  </si>
  <si>
    <t>妈祖魂印</t>
  </si>
  <si>
    <t>妈祖碎片</t>
  </si>
  <si>
    <t>龙吉公主碎片</t>
  </si>
  <si>
    <t>龙吉公主魂印</t>
  </si>
  <si>
    <t>孔雀明王碎片</t>
  </si>
  <si>
    <t>孔雀明王魂印</t>
  </si>
  <si>
    <t>降龙罗汉碎片</t>
  </si>
  <si>
    <t>降龙罗汉魂印</t>
  </si>
  <si>
    <t>伏虎罗汉碎片</t>
  </si>
  <si>
    <t>东陵圣母碎片</t>
  </si>
  <si>
    <t>月光菩萨魂印</t>
  </si>
  <si>
    <t>月光菩萨碎片</t>
  </si>
  <si>
    <t>焚天碎片</t>
  </si>
  <si>
    <t>帝释天魂印</t>
  </si>
  <si>
    <t>帝释天碎片</t>
  </si>
  <si>
    <t>娥皇魂印</t>
  </si>
  <si>
    <t>娥皇碎片</t>
  </si>
  <si>
    <t>妲己魂印</t>
  </si>
  <si>
    <t>百花仙子魂印</t>
  </si>
  <si>
    <t>唐僧魂印</t>
  </si>
  <si>
    <t>夜叉魂印</t>
  </si>
  <si>
    <t>妈祖庇佑魂印</t>
  </si>
  <si>
    <t>青鸟传信魂印</t>
  </si>
  <si>
    <t>九河神女碎片</t>
  </si>
  <si>
    <t>木吒碎片</t>
  </si>
  <si>
    <t>伽罗尊者碎片</t>
  </si>
  <si>
    <t>梦蝶碎片</t>
  </si>
  <si>
    <t>灵扇仙碎片</t>
  </si>
  <si>
    <t>火德星君碎片</t>
  </si>
  <si>
    <t>孟姜女碎片</t>
  </si>
  <si>
    <t>迦楼罗碎片</t>
  </si>
  <si>
    <t>阿修罗碎片</t>
  </si>
  <si>
    <t>武将经验*100000</t>
  </si>
  <si>
    <t>试炼商店1</t>
  </si>
  <si>
    <t>武将经验*200000</t>
  </si>
  <si>
    <t>3#200000</t>
  </si>
  <si>
    <t>武将经验*400000</t>
  </si>
  <si>
    <t>3#400000</t>
  </si>
  <si>
    <t>阵营抽*1</t>
  </si>
  <si>
    <t>高抽*1</t>
  </si>
  <si>
    <t>高抽*3</t>
  </si>
  <si>
    <t>高抽*5</t>
  </si>
  <si>
    <t>寻宝图*3</t>
  </si>
  <si>
    <t>60#3</t>
  </si>
  <si>
    <t>寻宝图*5</t>
  </si>
  <si>
    <t>60#5</t>
  </si>
  <si>
    <t>寻宝图*10</t>
  </si>
  <si>
    <t>进阶丹*500</t>
  </si>
  <si>
    <t>4#500</t>
  </si>
  <si>
    <t>进阶丹*1000</t>
  </si>
  <si>
    <t>竞技次数*3</t>
  </si>
  <si>
    <t>23#3</t>
  </si>
  <si>
    <t>16|0#0#0#60</t>
  </si>
  <si>
    <t>竞技次数*5</t>
  </si>
  <si>
    <t>竞技次数*10</t>
  </si>
  <si>
    <t>1阵营5星碎片*50</t>
  </si>
  <si>
    <t>16|0#0#0#6000</t>
  </si>
  <si>
    <t>2阵营5星碎片*50</t>
  </si>
  <si>
    <t>3阵营5星碎片*50</t>
  </si>
  <si>
    <t>4阵营5星碎片*50</t>
  </si>
  <si>
    <t>5星碎片*50</t>
  </si>
  <si>
    <t>试炼商店2</t>
  </si>
  <si>
    <t>14|0#0#0#1000000</t>
  </si>
  <si>
    <t>14|0#0#0#2000000</t>
  </si>
  <si>
    <t>14|0#0#0#300000</t>
  </si>
  <si>
    <t>14|0#0#0#2500000</t>
  </si>
  <si>
    <t>14|0#0#0#5000000</t>
  </si>
  <si>
    <t>净光天女碎片</t>
  </si>
  <si>
    <t>大火妖碎片</t>
  </si>
  <si>
    <t>雪女碎片</t>
  </si>
  <si>
    <t>娜迦王碎片</t>
  </si>
  <si>
    <t>摩呼碎片</t>
  </si>
  <si>
    <t>半仙碎片</t>
  </si>
  <si>
    <t>荷莲碎片</t>
  </si>
  <si>
    <t>鬼差头子碎片</t>
  </si>
  <si>
    <t>仙灵碎片</t>
  </si>
  <si>
    <t>红孩儿魂印</t>
  </si>
  <si>
    <t>吴刚魂印</t>
  </si>
  <si>
    <t>高级寻宝图*1</t>
  </si>
  <si>
    <t>兵魂*1000</t>
  </si>
  <si>
    <t>金币*50000</t>
  </si>
  <si>
    <t>武将经验*10000</t>
  </si>
  <si>
    <t>1001#1000</t>
  </si>
  <si>
    <t>3#10000</t>
  </si>
  <si>
    <t>67|0#0#0#1</t>
  </si>
  <si>
    <t>67|0#0#0#5</t>
  </si>
  <si>
    <t>召唤神符</t>
  </si>
  <si>
    <t>人系5星碎片</t>
  </si>
  <si>
    <t>妖系5星碎片</t>
  </si>
  <si>
    <t>道系5星碎片</t>
  </si>
  <si>
    <t>佛系5星碎片</t>
  </si>
  <si>
    <t>九命猫魂印</t>
  </si>
  <si>
    <t>冥毒邪宴魂印</t>
  </si>
  <si>
    <t>瘟癀疫病魂印</t>
  </si>
  <si>
    <t>蚀骨火毒魂印</t>
  </si>
  <si>
    <t>狂噬戮兽魂印</t>
  </si>
  <si>
    <t>五世泽斩魂印*1</t>
  </si>
  <si>
    <t>饕餮吞鲸魂印*1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</si>
  <si>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</si>
  <si>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</si>
  <si>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</si>
  <si>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</si>
  <si>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</si>
  <si>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</si>
  <si>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</si>
  <si>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</si>
  <si>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</si>
  <si>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礼坏乐崩魂印*1</t>
  </si>
  <si>
    <t>司马懿魂印*1</t>
  </si>
  <si>
    <t>神荀彧魂印*1</t>
  </si>
  <si>
    <t>曹操魂印*1</t>
  </si>
  <si>
    <t>神曹仁魂印*1</t>
  </si>
  <si>
    <t>赵云魂印*1</t>
  </si>
  <si>
    <t>桃园结义魂印*1</t>
  </si>
  <si>
    <t>周瑜魂印*1</t>
  </si>
  <si>
    <t>神太史慈魂印*1</t>
  </si>
  <si>
    <t>神黄月英魂印*1</t>
  </si>
  <si>
    <t>神孙尚香魂印*1</t>
  </si>
  <si>
    <t>神华雄魂印*1</t>
  </si>
  <si>
    <t>神华佗魂印*1</t>
  </si>
  <si>
    <t>神于吉魂印*1</t>
  </si>
  <si>
    <t>千里单骑魂印*1</t>
  </si>
  <si>
    <t>一骑当千魂印*1</t>
  </si>
  <si>
    <t>郭嘉魂印*1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</si>
  <si>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</si>
  <si>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</si>
  <si>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</si>
  <si>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</si>
  <si>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</si>
  <si>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</si>
  <si>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</si>
  <si>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</si>
  <si>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</si>
  <si>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</si>
  <si>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</si>
  <si>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</si>
  <si>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</si>
  <si>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</si>
  <si>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</si>
  <si>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</si>
  <si>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</si>
  <si>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</si>
  <si>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</si>
  <si>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</si>
  <si>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</si>
  <si>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</si>
  <si>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</si>
  <si>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5000048#1</t>
  </si>
  <si>
    <t>1003|0#0#0#480</t>
  </si>
  <si>
    <t>乾坤商店</t>
  </si>
  <si>
    <t>5000049#1</t>
  </si>
  <si>
    <t>5000050#1</t>
  </si>
  <si>
    <t>5000051#1</t>
  </si>
  <si>
    <t>5000052#1</t>
  </si>
  <si>
    <t>5000053#1</t>
  </si>
  <si>
    <t>5000054#1</t>
  </si>
  <si>
    <t>5000055#1</t>
  </si>
  <si>
    <t>5000056#1</t>
  </si>
  <si>
    <t>5000057#1</t>
  </si>
  <si>
    <t>5000058#1</t>
  </si>
  <si>
    <t>5000059#1</t>
  </si>
  <si>
    <t>1003|0#0#0#160</t>
  </si>
  <si>
    <t>1003|0#0#0#50</t>
  </si>
  <si>
    <t>文殊菩萨魂印</t>
  </si>
  <si>
    <t>文殊菩萨碎片</t>
  </si>
  <si>
    <t>骊山老祖魂印</t>
  </si>
  <si>
    <t>骊山老祖碎片</t>
  </si>
  <si>
    <t>金吒碎片</t>
  </si>
  <si>
    <t>幽魂姬碎片</t>
  </si>
  <si>
    <t>16|0#0#0#800</t>
  </si>
  <si>
    <t>16|0#0#0#10000</t>
  </si>
  <si>
    <t>商店名称</t>
  </si>
  <si>
    <t>逐胜徽章</t>
  </si>
  <si>
    <t>仙缘余尘</t>
  </si>
  <si>
    <t>公会御令</t>
  </si>
  <si>
    <t>星魂</t>
  </si>
  <si>
    <t>神州令</t>
  </si>
  <si>
    <t>元神玉</t>
  </si>
  <si>
    <t>巅峰之证</t>
  </si>
  <si>
    <t>战功</t>
  </si>
  <si>
    <t>上古钱币</t>
  </si>
  <si>
    <t>无此道具</t>
  </si>
  <si>
    <t>乾坤令</t>
  </si>
  <si>
    <t>道具id</t>
    <phoneticPr fontId="25" type="noConversion"/>
  </si>
  <si>
    <t>物品名称</t>
    <phoneticPr fontId="25" type="noConversion"/>
  </si>
  <si>
    <t>购买所需道具</t>
    <phoneticPr fontId="25" type="noConversion"/>
  </si>
  <si>
    <t>道具名称</t>
    <phoneticPr fontId="25" type="noConversion"/>
  </si>
  <si>
    <t>关闭等级</t>
    <phoneticPr fontId="25" type="noConversion"/>
  </si>
  <si>
    <t>限购次数</t>
    <phoneticPr fontId="25" type="noConversion"/>
  </si>
  <si>
    <t>栏位显示顺序</t>
  </si>
  <si>
    <t>物品发放开启等级</t>
    <phoneticPr fontId="25" type="noConversion"/>
  </si>
  <si>
    <t>价格
（ax^3+bx^2+cx+d)
（abcd为配置参数，x为购买次数）</t>
    <phoneticPr fontId="25" type="noConversion"/>
  </si>
  <si>
    <t>点金功能商店</t>
  </si>
  <si>
    <t>猎妖之路商店节点</t>
  </si>
  <si>
    <t>商店</t>
    <phoneticPr fontId="25" type="noConversion"/>
  </si>
  <si>
    <t>消耗的货币</t>
    <phoneticPr fontId="25" type="noConversion"/>
  </si>
  <si>
    <t>16|0#0#0#1</t>
  </si>
  <si>
    <t>16|0#0#0#30</t>
  </si>
  <si>
    <t>16|50#50#50#50</t>
  </si>
  <si>
    <t>16|100#100#100#100</t>
  </si>
  <si>
    <t>16|200#200#200#200</t>
  </si>
  <si>
    <t>16|0#0#0#6</t>
  </si>
  <si>
    <t>16|0#0#0#70</t>
  </si>
  <si>
    <t>16|0#0#0#198</t>
  </si>
  <si>
    <t>16|0#0#0#398</t>
  </si>
  <si>
    <t>16|0#0#0#650</t>
  </si>
  <si>
    <t>缺少价值对比</t>
  </si>
  <si>
    <t>购买道具</t>
  </si>
  <si>
    <t>价格公式（ax^3+bx^2+cx+d)</t>
  </si>
  <si>
    <t>50#50#100#100#150#200#300#400#500</t>
  </si>
  <si>
    <t>0#0#20#20</t>
  </si>
  <si>
    <t>0#0#150#100</t>
  </si>
  <si>
    <t>0#200#400#400#600#600#1000</t>
  </si>
  <si>
    <t>20#20#40#40#60#80#100#120#160#200</t>
  </si>
  <si>
    <t>50#100#200#200#200#200#200#200#200#200#200</t>
  </si>
  <si>
    <t>0#0#100#150</t>
  </si>
  <si>
    <t>0#0#10#10</t>
  </si>
  <si>
    <t>300#500#800#1000</t>
  </si>
  <si>
    <t>50#50#50#50</t>
  </si>
  <si>
    <t>100#100#100#100</t>
  </si>
  <si>
    <t>200#200#200#200</t>
  </si>
  <si>
    <t>|0#0#0#</t>
    <phoneticPr fontId="22" type="noConversion"/>
  </si>
  <si>
    <t>不动</t>
  </si>
  <si>
    <t>50#50#50#50</t>
    <phoneticPr fontId="22" type="noConversion"/>
  </si>
  <si>
    <t>#</t>
  </si>
  <si>
    <t>|</t>
    <phoneticPr fontId="22" type="noConversion"/>
  </si>
  <si>
    <t>67|0#0#0#1000</t>
  </si>
  <si>
    <t>67|0#0#0#125</t>
  </si>
  <si>
    <t>67|0#0#0#1250</t>
  </si>
  <si>
    <t>67|0#0#0#25</t>
  </si>
  <si>
    <t>16|0#0#0#12500</t>
  </si>
  <si>
    <t>93|0#0#0#50000</t>
  </si>
  <si>
    <t>14|0#0#0#3000000</t>
  </si>
  <si>
    <t>不动</t>
    <phoneticPr fontId="22" type="noConversion"/>
  </si>
  <si>
    <t>93|0#0#0#1000</t>
  </si>
  <si>
    <t>ShowRule</t>
  </si>
  <si>
    <t>BuyRule</t>
  </si>
  <si>
    <t>排序
（栏位显示顺序）</t>
  </si>
  <si>
    <t>购买溢价类型
1走公式
2走配置数量（第X次购买价格#第X+1次购买价格）</t>
  </si>
  <si>
    <t>购买道具|价格公式（ax^3+bx^2+cx+d)
（abcd为配置参数，x为购买次数）</t>
  </si>
  <si>
    <t xml:space="preserve">额外加成
1等级控制
2#特权id
</t>
  </si>
  <si>
    <t>解锁特权id</t>
  </si>
  <si>
    <t>礼包价值</t>
  </si>
  <si>
    <t>商品显示条件
1累充额度达到xx元</t>
  </si>
  <si>
    <t>商品可购买条件
1累充额度达到xx元</t>
  </si>
  <si>
    <t>1#200</t>
  </si>
  <si>
    <t>东华帝君碎片</t>
  </si>
  <si>
    <t>90#0</t>
  </si>
  <si>
    <t>中等购买金币</t>
  </si>
  <si>
    <t>高等购买金币</t>
  </si>
  <si>
    <t>14#125000</t>
  </si>
  <si>
    <t>公会技能重置</t>
  </si>
  <si>
    <t>16|300#500#800#1000</t>
  </si>
  <si>
    <t>回春散购买</t>
  </si>
  <si>
    <t>31#1</t>
  </si>
  <si>
    <t>每日轩辕秘境购买次数</t>
  </si>
  <si>
    <t>71#0</t>
  </si>
  <si>
    <t>人系5星碎片*50</t>
  </si>
  <si>
    <t>佛系5星碎片*50</t>
  </si>
  <si>
    <t>妖系5星碎片*50</t>
  </si>
  <si>
    <t>道系5星碎片*50</t>
  </si>
  <si>
    <t>判官笔</t>
  </si>
  <si>
    <t>48#1</t>
  </si>
  <si>
    <t>81#1|19#5|4#200</t>
  </si>
  <si>
    <t>16|0#0#0#980</t>
  </si>
  <si>
    <t>82#1|20#1|19#10</t>
  </si>
  <si>
    <t>全民福利礼包</t>
  </si>
  <si>
    <t>全民超值小礼包</t>
  </si>
  <si>
    <t>全民超值大礼包</t>
  </si>
  <si>
    <t>16|0#0#0#6250</t>
  </si>
  <si>
    <t>1001#20000</t>
  </si>
  <si>
    <t>16|0#0#0#2000</t>
  </si>
  <si>
    <t>1001#50000</t>
  </si>
  <si>
    <t>16|0#0#0#5000</t>
  </si>
  <si>
    <t>81128#1</t>
  </si>
  <si>
    <t>16|0#0#0#7500</t>
  </si>
  <si>
    <t>67|0#0#0#250</t>
  </si>
  <si>
    <t>67|0#0#0#10</t>
  </si>
  <si>
    <t>进阶丹*10</t>
  </si>
  <si>
    <t>4#10</t>
  </si>
  <si>
    <t>67|0#0#0#300</t>
  </si>
  <si>
    <t>67|0#0#0#175</t>
  </si>
  <si>
    <t>67|0#0#0#600</t>
  </si>
  <si>
    <t>67|0#0#0#20</t>
  </si>
  <si>
    <t>16|0#0#0#1100</t>
  </si>
  <si>
    <t>93|0#0#0#6250</t>
  </si>
  <si>
    <t>3阵营4星碎片*10</t>
  </si>
  <si>
    <t>1#0</t>
  </si>
  <si>
    <t>1#6</t>
  </si>
  <si>
    <t>1#30</t>
  </si>
  <si>
    <t>12010#50|20#1|14#6000000</t>
  </si>
  <si>
    <t>1#500</t>
  </si>
  <si>
    <t>1#1000</t>
  </si>
  <si>
    <t>1#1500</t>
  </si>
  <si>
    <t>1#2000</t>
  </si>
  <si>
    <t>11022#50|20#5|14#10000000|60195#1|1001#50000</t>
  </si>
  <si>
    <t>1#3000</t>
  </si>
  <si>
    <t>11014#50|3#10000000|81129#1|60180#1|1001#100000</t>
  </si>
  <si>
    <t>1#5000</t>
  </si>
  <si>
    <t>11022#50|14#15000000|81129#1|60190#1|1001#200000</t>
  </si>
  <si>
    <t>1#10000</t>
  </si>
  <si>
    <t>11011#50|3#15000000|81129#1|20#10|1001#300000</t>
  </si>
  <si>
    <t>1#15000</t>
  </si>
  <si>
    <t>11011#50|14#20000000|81129#2|20#10|1001#400000</t>
  </si>
  <si>
    <t>1#30000</t>
  </si>
  <si>
    <t>1#10</t>
  </si>
  <si>
    <t>11#20</t>
  </si>
  <si>
    <t>14|0#0#0#150000</t>
  </si>
  <si>
    <t>21#30</t>
  </si>
  <si>
    <t>31#40</t>
  </si>
  <si>
    <t>16|0#0#0#85</t>
  </si>
  <si>
    <t>14|0#0#0#425000</t>
  </si>
  <si>
    <t>41#60</t>
  </si>
  <si>
    <t>16|0#0#0#145</t>
  </si>
  <si>
    <t>14|0#0#0#725000</t>
  </si>
  <si>
    <t>61#80</t>
  </si>
  <si>
    <t>14|0#0#0#1250000</t>
  </si>
  <si>
    <t>81#100</t>
  </si>
  <si>
    <t>16|0#0#0#430</t>
  </si>
  <si>
    <t>14|0#0#0#2150000</t>
  </si>
  <si>
    <t>101#120</t>
  </si>
  <si>
    <t>121#140</t>
  </si>
  <si>
    <t>14|0#0#0#6250000</t>
  </si>
  <si>
    <t>141#999</t>
  </si>
  <si>
    <t>5#441</t>
  </si>
  <si>
    <t>5#442</t>
  </si>
  <si>
    <t>5#443</t>
  </si>
  <si>
    <t>5#444</t>
  </si>
  <si>
    <t>5#445</t>
  </si>
  <si>
    <t>1#5</t>
  </si>
  <si>
    <t>5#447</t>
  </si>
  <si>
    <t>杨戬碎片</t>
  </si>
  <si>
    <t>吕洞宾碎片</t>
  </si>
  <si>
    <t>竞技次数*1</t>
  </si>
  <si>
    <t>道具商城</t>
  </si>
  <si>
    <t>5星碎片*1</t>
  </si>
  <si>
    <t>12013#1</t>
  </si>
  <si>
    <r>
      <rPr>
        <sz val="9"/>
        <color theme="1"/>
        <rFont val="微软雅黑"/>
        <family val="2"/>
        <charset val="134"/>
      </rPr>
      <t xml:space="preserve">限购次数
0则为不限购
</t>
    </r>
    <r>
      <rPr>
        <b/>
        <sz val="9"/>
        <color rgb="FFFF0000"/>
        <rFont val="微软雅黑"/>
        <family val="2"/>
        <charset val="134"/>
      </rPr>
      <t>当限购次数，该列填特权id</t>
    </r>
  </si>
  <si>
    <t>4#10</t>
    <phoneticPr fontId="22" type="noConversion"/>
  </si>
  <si>
    <t>4#100</t>
    <phoneticPr fontId="22" type="noConversion"/>
  </si>
  <si>
    <t>60#10</t>
    <phoneticPr fontId="22" type="noConversion"/>
  </si>
  <si>
    <t>4#50</t>
    <phoneticPr fontId="22" type="noConversion"/>
  </si>
  <si>
    <t>九转金丹*100</t>
    <phoneticPr fontId="22" type="noConversion"/>
  </si>
  <si>
    <t>九转金丹*50</t>
    <phoneticPr fontId="22" type="noConversion"/>
  </si>
  <si>
    <t>九转金丹*10</t>
    <phoneticPr fontId="22" type="noConversion"/>
  </si>
  <si>
    <r>
      <t>24|0#0#0#</t>
    </r>
    <r>
      <rPr>
        <sz val="9"/>
        <color theme="1"/>
        <rFont val="微软雅黑"/>
        <family val="2"/>
        <charset val="134"/>
      </rPr>
      <t>80</t>
    </r>
    <phoneticPr fontId="22" type="noConversion"/>
  </si>
  <si>
    <r>
      <t>16|0#0#0#</t>
    </r>
    <r>
      <rPr>
        <sz val="9"/>
        <color theme="1"/>
        <rFont val="微软雅黑"/>
        <family val="2"/>
        <charset val="134"/>
      </rPr>
      <t>50</t>
    </r>
    <phoneticPr fontId="22" type="noConversion"/>
  </si>
  <si>
    <t>16|0#0#0#10</t>
    <phoneticPr fontId="22" type="noConversion"/>
  </si>
  <si>
    <t>60#2</t>
    <phoneticPr fontId="22" type="noConversion"/>
  </si>
  <si>
    <t>60#5</t>
    <phoneticPr fontId="22" type="noConversion"/>
  </si>
  <si>
    <t>60#4</t>
    <phoneticPr fontId="22" type="noConversion"/>
  </si>
  <si>
    <t>1201|0#0#0#20</t>
    <phoneticPr fontId="22" type="noConversion"/>
  </si>
  <si>
    <t>幸运探宝券2</t>
    <phoneticPr fontId="22" type="noConversion"/>
  </si>
  <si>
    <t>幸运探宝券5</t>
    <phoneticPr fontId="22" type="noConversion"/>
  </si>
  <si>
    <t>幸运探宝券4</t>
    <phoneticPr fontId="22" type="noConversion"/>
  </si>
  <si>
    <t>幸运探宝券10</t>
    <phoneticPr fontId="22" type="noConversion"/>
  </si>
  <si>
    <t>幸运探宝券10</t>
    <phoneticPr fontId="22" type="noConversion"/>
  </si>
  <si>
    <r>
      <t>67|0#0#0#1</t>
    </r>
    <r>
      <rPr>
        <sz val="9"/>
        <color theme="1"/>
        <rFont val="微软雅黑"/>
        <family val="2"/>
        <charset val="134"/>
      </rPr>
      <t>2</t>
    </r>
    <phoneticPr fontId="22" type="noConversion"/>
  </si>
  <si>
    <t>嫦娥魂印</t>
    <phoneticPr fontId="22" type="noConversion"/>
  </si>
  <si>
    <t>26|0#0#0#5000</t>
  </si>
  <si>
    <t>26|0#0#0#4000</t>
  </si>
  <si>
    <t>26|0#0#0#2500</t>
  </si>
  <si>
    <t>mut,int</t>
  </si>
  <si>
    <t>int,2</t>
  </si>
  <si>
    <t>物品id</t>
  </si>
  <si>
    <t>5|16</t>
  </si>
  <si>
    <t>10|16</t>
  </si>
  <si>
    <t>20|16</t>
  </si>
  <si>
    <t>1|14</t>
  </si>
  <si>
    <t>5000|3</t>
  </si>
  <si>
    <t>1|19</t>
  </si>
  <si>
    <t>5|4</t>
  </si>
  <si>
    <t>1|20</t>
  </si>
  <si>
    <t>60|19</t>
  </si>
  <si>
    <t>1|47</t>
  </si>
  <si>
    <t>2|14</t>
  </si>
  <si>
    <t>300|19</t>
  </si>
  <si>
    <t>5|47</t>
  </si>
  <si>
    <t>2|3</t>
  </si>
  <si>
    <t>700|81002</t>
  </si>
  <si>
    <t>2|47</t>
  </si>
  <si>
    <t>2|4</t>
  </si>
  <si>
    <t>1980|10007</t>
  </si>
  <si>
    <t>4|19</t>
  </si>
  <si>
    <t>3980|49</t>
  </si>
  <si>
    <t>6|21</t>
  </si>
  <si>
    <t>6500|10015</t>
  </si>
  <si>
    <t>8|20</t>
  </si>
  <si>
    <t>6|10004</t>
  </si>
  <si>
    <t>1|39</t>
  </si>
  <si>
    <t>200000|3</t>
  </si>
  <si>
    <t>100000|60</t>
  </si>
  <si>
    <t>300|60</t>
  </si>
  <si>
    <t>3|14</t>
  </si>
  <si>
    <t>30|4</t>
  </si>
  <si>
    <t>300|3</t>
  </si>
  <si>
    <t>50|20</t>
  </si>
  <si>
    <t>1|3</t>
  </si>
  <si>
    <t>5|3</t>
  </si>
  <si>
    <t>8000000|60155</t>
  </si>
  <si>
    <t>5|14</t>
  </si>
  <si>
    <t>10000000|60195</t>
  </si>
  <si>
    <t>1|1001</t>
  </si>
  <si>
    <t>50|3</t>
  </si>
  <si>
    <t>10000000|81129</t>
  </si>
  <si>
    <t>1|60180</t>
  </si>
  <si>
    <t>50|14</t>
  </si>
  <si>
    <t>15000000|81129</t>
  </si>
  <si>
    <t>1|60190</t>
  </si>
  <si>
    <t>10|1001</t>
  </si>
  <si>
    <t>20000000|81129</t>
  </si>
  <si>
    <t>2|20</t>
  </si>
  <si>
    <t>不要了</t>
    <phoneticPr fontId="22" type="noConversion"/>
  </si>
  <si>
    <t>不处理</t>
    <phoneticPr fontId="22" type="noConversion"/>
  </si>
  <si>
    <t>15改成16</t>
    <phoneticPr fontId="22" type="noConversion"/>
  </si>
  <si>
    <t>未处理</t>
    <phoneticPr fontId="22" type="noConversion"/>
  </si>
  <si>
    <t>此处不处理</t>
    <phoneticPr fontId="22" type="noConversion"/>
  </si>
  <si>
    <t>16|0#0#0#100</t>
    <phoneticPr fontId="22" type="noConversion"/>
  </si>
  <si>
    <t>16|0#0#0#250</t>
    <phoneticPr fontId="22" type="noConversion"/>
  </si>
  <si>
    <t>16|0#0#0#150</t>
    <phoneticPr fontId="22" type="noConversion"/>
  </si>
  <si>
    <t>67|0#0#0#25</t>
    <phoneticPr fontId="22" type="noConversion"/>
  </si>
  <si>
    <r>
      <t>67|0#0#0#</t>
    </r>
    <r>
      <rPr>
        <sz val="9"/>
        <color theme="1"/>
        <rFont val="微软雅黑"/>
        <family val="2"/>
        <charset val="134"/>
      </rPr>
      <t>6</t>
    </r>
    <phoneticPr fontId="22" type="noConversion"/>
  </si>
  <si>
    <t>67|0#0#0#62</t>
    <phoneticPr fontId="22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</si>
  <si>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2" type="noConversion"/>
  </si>
  <si>
    <r>
      <t>16|0#0#0#</t>
    </r>
    <r>
      <rPr>
        <sz val="9"/>
        <color theme="1"/>
        <rFont val="微软雅黑"/>
        <family val="2"/>
        <charset val="134"/>
      </rPr>
      <t>500</t>
    </r>
    <phoneticPr fontId="22" type="noConversion"/>
  </si>
  <si>
    <t>16|0#0#0#500</t>
    <phoneticPr fontId="22" type="noConversion"/>
  </si>
  <si>
    <t>16|0#0#0#20</t>
    <phoneticPr fontId="22" type="noConversion"/>
  </si>
  <si>
    <r>
      <t>65|0#0#0#</t>
    </r>
    <r>
      <rPr>
        <sz val="9"/>
        <color theme="1"/>
        <rFont val="微软雅黑"/>
        <family val="2"/>
        <charset val="134"/>
      </rPr>
      <t>15000</t>
    </r>
    <phoneticPr fontId="22" type="noConversion"/>
  </si>
  <si>
    <r>
      <t>65|0#0#0#</t>
    </r>
    <r>
      <rPr>
        <sz val="9"/>
        <color theme="1"/>
        <rFont val="微软雅黑"/>
        <family val="2"/>
        <charset val="134"/>
      </rPr>
      <t>1500</t>
    </r>
    <phoneticPr fontId="22" type="noConversion"/>
  </si>
  <si>
    <r>
      <t>65|0#0#0#</t>
    </r>
    <r>
      <rPr>
        <sz val="9"/>
        <color theme="1"/>
        <rFont val="微软雅黑"/>
        <family val="2"/>
        <charset val="134"/>
      </rPr>
      <t>2500</t>
    </r>
    <phoneticPr fontId="22" type="noConversion"/>
  </si>
  <si>
    <r>
      <t>65|0#0#0#</t>
    </r>
    <r>
      <rPr>
        <sz val="9"/>
        <color theme="1"/>
        <rFont val="微软雅黑"/>
        <family val="2"/>
        <charset val="134"/>
      </rPr>
      <t>20000</t>
    </r>
    <phoneticPr fontId="22" type="noConversion"/>
  </si>
  <si>
    <t>65|0#0#0#50</t>
    <phoneticPr fontId="22" type="noConversion"/>
  </si>
  <si>
    <r>
      <t>16|0#0#0#</t>
    </r>
    <r>
      <rPr>
        <sz val="9"/>
        <color theme="1"/>
        <rFont val="微软雅黑"/>
        <family val="2"/>
        <charset val="134"/>
      </rPr>
      <t>75</t>
    </r>
    <r>
      <rPr>
        <sz val="9"/>
        <color theme="1"/>
        <rFont val="微软雅黑"/>
        <family val="2"/>
        <charset val="134"/>
      </rPr>
      <t>00</t>
    </r>
    <phoneticPr fontId="22" type="noConversion"/>
  </si>
  <si>
    <t>67|0#0#0#62</t>
    <phoneticPr fontId="22" type="noConversion"/>
  </si>
  <si>
    <t>雷震子碎片</t>
    <phoneticPr fontId="22" type="noConversion"/>
  </si>
  <si>
    <t>74|0#0#0#45</t>
  </si>
  <si>
    <t>74|0#0#0#35</t>
  </si>
  <si>
    <r>
      <t>16|0#0#0#</t>
    </r>
    <r>
      <rPr>
        <sz val="9"/>
        <color theme="1"/>
        <rFont val="微软雅黑"/>
        <family val="2"/>
        <charset val="134"/>
      </rPr>
      <t>4</t>
    </r>
    <r>
      <rPr>
        <sz val="9"/>
        <color theme="1"/>
        <rFont val="微软雅黑"/>
        <family val="2"/>
        <charset val="134"/>
      </rPr>
      <t>00</t>
    </r>
    <phoneticPr fontId="22" type="noConversion"/>
  </si>
  <si>
    <r>
      <t>16|</t>
    </r>
    <r>
      <rPr>
        <sz val="9"/>
        <color theme="1"/>
        <rFont val="微软雅黑"/>
        <family val="2"/>
        <charset val="134"/>
      </rPr>
      <t>50#50#50#50</t>
    </r>
    <phoneticPr fontId="22" type="noConversion"/>
  </si>
  <si>
    <t>86|0#0#0#100</t>
  </si>
  <si>
    <t>86|0#0#0#800</t>
  </si>
  <si>
    <t>86|0#0#0#2000</t>
  </si>
  <si>
    <t>86|0#0#0#3000</t>
  </si>
  <si>
    <t>67|0#0#0#60</t>
    <phoneticPr fontId="22" type="noConversion"/>
  </si>
  <si>
    <t>16|0#0#0#238</t>
  </si>
  <si>
    <t>16|0#0#0#688</t>
  </si>
  <si>
    <t>16|0#0#0#988</t>
  </si>
  <si>
    <t>16|0#0#0#1888</t>
  </si>
  <si>
    <t>16|0#0#0#2288</t>
  </si>
  <si>
    <t>16|0#0#0#3888</t>
  </si>
  <si>
    <t>16|0#0#0#4188</t>
  </si>
  <si>
    <t>16|0#0#0#5888</t>
  </si>
  <si>
    <t>16|0#0#0#6388</t>
  </si>
  <si>
    <t>14|0#0#0#3000000</t>
    <phoneticPr fontId="22" type="noConversion"/>
  </si>
  <si>
    <t>14|0#0#0#1750000</t>
    <phoneticPr fontId="22" type="noConversion"/>
  </si>
  <si>
    <t>14|0#0#0#500000</t>
    <phoneticPr fontId="22" type="noConversion"/>
  </si>
  <si>
    <r>
      <t>14|0#0#0#</t>
    </r>
    <r>
      <rPr>
        <sz val="9"/>
        <color theme="1"/>
        <rFont val="微软雅黑"/>
        <family val="2"/>
        <charset val="134"/>
      </rPr>
      <t>250000</t>
    </r>
    <phoneticPr fontId="22" type="noConversion"/>
  </si>
  <si>
    <t>1#999</t>
    <phoneticPr fontId="22" type="noConversion"/>
  </si>
  <si>
    <t>5000040#1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</si>
</sst>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0.000%"/>
  </numFmts>
  <fonts count="36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11"/>
      <color theme="1"/>
      <name val="等线"/>
      <family val="2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indexed="8"/>
      <name val="微软雅黑"/>
      <family val="2"/>
      <charset val="134"/>
    </font>
    <font>
      <sz val="9"/>
      <color theme="1"/>
      <name val="宋体"/>
      <family val="3"/>
      <charset val="134"/>
    </font>
    <font>
      <sz val="9"/>
      <color rgb="FF9C5700"/>
      <name val="微软雅黑"/>
      <family val="2"/>
      <charset val="134"/>
    </font>
    <font>
      <sz val="9"/>
      <name val="微软雅黑"/>
      <family val="2"/>
      <charset val="134"/>
    </font>
    <font>
      <sz val="9"/>
      <color theme="7" tint="0.7993408001953185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rgb="FF9C57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9"/>
      <color rgb="FFFF0000"/>
      <name val="微软雅黑"/>
      <family val="2"/>
      <charset val="134"/>
    </font>
    <font>
      <sz val="11"/>
      <color theme="1"/>
      <name val="等线"/>
      <family val="3"/>
      <charset val="134"/>
      <scheme val="minor"/>
    </font>
  </fonts>
  <fills count="5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3982970671712393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5" tint="0.398297067171239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3986022522659993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89989928891872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7993408001953185"/>
        <bgColor indexed="64"/>
      </patternFill>
    </fill>
    <fill>
      <patternFill patternType="solid">
        <fgColor theme="8" tint="0.7993408001953185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3713187047945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805291909543139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9" tint="0.39890743736075929"/>
        <bgColor indexed="64"/>
      </patternFill>
    </fill>
    <fill>
      <patternFill patternType="solid">
        <fgColor theme="8" tint="0.39841914120914335"/>
        <bgColor indexed="64"/>
      </patternFill>
    </fill>
    <fill>
      <patternFill patternType="solid">
        <fgColor theme="8" tint="0.39838862269966735"/>
        <bgColor indexed="64"/>
      </patternFill>
    </fill>
    <fill>
      <patternFill patternType="solid">
        <fgColor theme="8" tint="0.39906002990813927"/>
        <bgColor indexed="64"/>
      </patternFill>
    </fill>
    <fill>
      <patternFill patternType="solid">
        <fgColor theme="8" tint="0.39909054841761527"/>
        <bgColor indexed="64"/>
      </patternFill>
    </fill>
    <fill>
      <patternFill patternType="solid">
        <fgColor theme="8" tint="0.39902951139866327"/>
        <bgColor indexed="64"/>
      </patternFill>
    </fill>
    <fill>
      <patternFill patternType="solid">
        <fgColor theme="9" tint="0.39802240058595539"/>
        <bgColor indexed="64"/>
      </patternFill>
    </fill>
    <fill>
      <patternFill patternType="solid">
        <fgColor theme="9" tint="0.39808343760490739"/>
        <bgColor indexed="64"/>
      </patternFill>
    </fill>
    <fill>
      <patternFill patternType="solid">
        <fgColor theme="9" tint="0.39811395611438338"/>
        <bgColor indexed="64"/>
      </patternFill>
    </fill>
    <fill>
      <patternFill patternType="solid">
        <fgColor theme="9" tint="0.39869380779442731"/>
        <bgColor indexed="64"/>
      </patternFill>
    </fill>
    <fill>
      <patternFill patternType="solid">
        <fgColor theme="9" tint="0.39863277077547532"/>
        <bgColor indexed="64"/>
      </patternFill>
    </fill>
    <fill>
      <patternFill patternType="solid">
        <fgColor theme="9" tint="0.39814447462385938"/>
        <bgColor indexed="64"/>
      </patternFill>
    </fill>
    <fill>
      <patternFill patternType="solid">
        <fgColor theme="9" tint="0.39872432630390331"/>
        <bgColor indexed="64"/>
      </patternFill>
    </fill>
    <fill>
      <patternFill patternType="solid">
        <fgColor theme="9" tint="0.39866328928495132"/>
        <bgColor indexed="64"/>
      </patternFill>
    </fill>
    <fill>
      <patternFill patternType="solid">
        <fgColor theme="9" tint="0.39829706717123936"/>
        <bgColor indexed="64"/>
      </patternFill>
    </fill>
    <fill>
      <patternFill patternType="solid">
        <fgColor theme="9" tint="0.39832758568071536"/>
        <bgColor indexed="64"/>
      </patternFill>
    </fill>
    <fill>
      <patternFill patternType="solid">
        <fgColor theme="9" tint="0.39887691885128329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04">
    <xf numFmtId="0" fontId="0" fillId="0" borderId="0"/>
    <xf numFmtId="9" fontId="2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/>
    <xf numFmtId="0" fontId="24" fillId="0" borderId="0"/>
    <xf numFmtId="0" fontId="23" fillId="0" borderId="0"/>
    <xf numFmtId="9" fontId="2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8" fillId="0" borderId="0"/>
    <xf numFmtId="0" fontId="18" fillId="3" borderId="0" applyNumberFormat="0" applyBorder="0" applyAlignment="0" applyProtection="0">
      <alignment vertical="center"/>
    </xf>
    <xf numFmtId="0" fontId="21" fillId="0" borderId="0"/>
    <xf numFmtId="0" fontId="18" fillId="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0" borderId="0"/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/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/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0"/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/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0"/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0" borderId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6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9" fillId="4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8" fillId="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" fillId="1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18" fillId="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" fillId="13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9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9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0"/>
    <xf numFmtId="0" fontId="24" fillId="0" borderId="0"/>
    <xf numFmtId="9" fontId="24" fillId="0" borderId="0" applyFont="0" applyFill="0" applyBorder="0" applyAlignment="0" applyProtection="0">
      <alignment vertical="center"/>
    </xf>
    <xf numFmtId="0" fontId="35" fillId="0" borderId="0"/>
    <xf numFmtId="0" fontId="21" fillId="0" borderId="0"/>
    <xf numFmtId="0" fontId="2" fillId="0" borderId="0">
      <alignment vertical="center"/>
    </xf>
    <xf numFmtId="0" fontId="21" fillId="0" borderId="0"/>
  </cellStyleXfs>
  <cellXfs count="274">
    <xf numFmtId="0" fontId="0" fillId="0" borderId="0" xfId="0"/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8" fillId="3" borderId="0" xfId="0" applyFont="1" applyFill="1" applyAlignment="1">
      <alignment horizontal="left" vertical="center"/>
    </xf>
    <xf numFmtId="0" fontId="8" fillId="3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vertical="center"/>
    </xf>
    <xf numFmtId="0" fontId="9" fillId="6" borderId="0" xfId="8" applyAlignment="1">
      <alignment horizontal="left" vertical="center"/>
    </xf>
    <xf numFmtId="0" fontId="9" fillId="6" borderId="0" xfId="8">
      <alignment vertical="center"/>
    </xf>
    <xf numFmtId="0" fontId="9" fillId="7" borderId="0" xfId="8" applyFill="1" applyAlignment="1">
      <alignment horizontal="left" vertical="center"/>
    </xf>
    <xf numFmtId="0" fontId="9" fillId="7" borderId="0" xfId="8" applyFill="1">
      <alignment vertical="center"/>
    </xf>
    <xf numFmtId="0" fontId="8" fillId="8" borderId="0" xfId="0" applyFont="1" applyFill="1" applyAlignment="1">
      <alignment horizontal="left" vertical="center"/>
    </xf>
    <xf numFmtId="0" fontId="8" fillId="8" borderId="0" xfId="0" applyFont="1" applyFill="1" applyAlignment="1">
      <alignment vertical="center"/>
    </xf>
    <xf numFmtId="0" fontId="10" fillId="9" borderId="0" xfId="3" applyFont="1" applyFill="1" applyAlignment="1">
      <alignment horizontal="left" vertical="center"/>
    </xf>
    <xf numFmtId="0" fontId="10" fillId="9" borderId="0" xfId="3" applyFont="1" applyFill="1" applyAlignment="1">
      <alignment vertical="center"/>
    </xf>
    <xf numFmtId="0" fontId="9" fillId="10" borderId="0" xfId="8" applyFill="1" applyAlignment="1">
      <alignment horizontal="left" vertical="center"/>
    </xf>
    <xf numFmtId="0" fontId="9" fillId="10" borderId="0" xfId="10" applyFill="1" applyAlignment="1">
      <alignment vertical="center"/>
    </xf>
    <xf numFmtId="0" fontId="9" fillId="11" borderId="0" xfId="8" applyFill="1" applyAlignment="1">
      <alignment horizontal="left" vertical="center"/>
    </xf>
    <xf numFmtId="0" fontId="9" fillId="11" borderId="0" xfId="10" applyFill="1" applyAlignment="1">
      <alignment vertical="center"/>
    </xf>
    <xf numFmtId="0" fontId="8" fillId="12" borderId="0" xfId="0" applyFont="1" applyFill="1" applyAlignment="1">
      <alignment horizontal="left" vertical="center"/>
    </xf>
    <xf numFmtId="0" fontId="8" fillId="12" borderId="0" xfId="0" applyFont="1" applyFill="1" applyAlignment="1">
      <alignment vertical="center"/>
    </xf>
    <xf numFmtId="0" fontId="8" fillId="13" borderId="0" xfId="0" applyFont="1" applyFill="1" applyAlignment="1">
      <alignment horizontal="left" vertical="center"/>
    </xf>
    <xf numFmtId="0" fontId="8" fillId="13" borderId="0" xfId="0" applyFont="1" applyFill="1" applyAlignment="1">
      <alignment vertical="center"/>
    </xf>
    <xf numFmtId="0" fontId="9" fillId="13" borderId="0" xfId="9" applyAlignment="1">
      <alignment horizontal="left" vertical="center"/>
    </xf>
    <xf numFmtId="0" fontId="9" fillId="13" borderId="0" xfId="9" applyAlignment="1">
      <alignment vertical="center"/>
    </xf>
    <xf numFmtId="0" fontId="9" fillId="13" borderId="0" xfId="9">
      <alignment vertical="center"/>
    </xf>
    <xf numFmtId="0" fontId="9" fillId="14" borderId="0" xfId="9" applyFill="1" applyAlignment="1">
      <alignment horizontal="left" vertical="center"/>
    </xf>
    <xf numFmtId="0" fontId="9" fillId="14" borderId="0" xfId="9" applyFill="1" applyAlignment="1">
      <alignment vertical="center"/>
    </xf>
    <xf numFmtId="0" fontId="8" fillId="0" borderId="0" xfId="0" applyFont="1" applyFill="1" applyAlignment="1">
      <alignment vertical="center"/>
    </xf>
    <xf numFmtId="176" fontId="0" fillId="0" borderId="0" xfId="1" applyNumberFormat="1" applyFont="1" applyAlignment="1"/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0" fillId="0" borderId="0" xfId="0" applyFont="1"/>
    <xf numFmtId="0" fontId="8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8" fillId="5" borderId="1" xfId="0" applyFont="1" applyFill="1" applyBorder="1" applyAlignment="1">
      <alignment horizontal="left" vertical="center"/>
    </xf>
    <xf numFmtId="0" fontId="13" fillId="5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1" fillId="15" borderId="1" xfId="6" applyBorder="1" applyAlignment="1">
      <alignment horizontal="left" vertical="center" wrapText="1"/>
    </xf>
    <xf numFmtId="0" fontId="21" fillId="16" borderId="1" xfId="7" applyBorder="1">
      <alignment vertical="center"/>
    </xf>
    <xf numFmtId="0" fontId="8" fillId="17" borderId="1" xfId="2" applyFont="1" applyBorder="1">
      <alignment vertical="center"/>
    </xf>
    <xf numFmtId="0" fontId="8" fillId="3" borderId="1" xfId="5" applyFont="1" applyBorder="1" applyAlignment="1">
      <alignment vertical="top" wrapText="1"/>
    </xf>
    <xf numFmtId="0" fontId="8" fillId="3" borderId="1" xfId="5" applyFont="1" applyBorder="1" applyAlignment="1">
      <alignment vertical="top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vertical="top"/>
    </xf>
    <xf numFmtId="0" fontId="13" fillId="2" borderId="1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13" fillId="10" borderId="1" xfId="0" applyFont="1" applyFill="1" applyBorder="1" applyAlignment="1">
      <alignment horizontal="left" vertical="center"/>
    </xf>
    <xf numFmtId="0" fontId="10" fillId="9" borderId="0" xfId="3" applyFont="1" applyAlignment="1">
      <alignment horizontal="center" vertical="center"/>
    </xf>
    <xf numFmtId="0" fontId="8" fillId="0" borderId="0" xfId="0" applyFont="1"/>
    <xf numFmtId="0" fontId="8" fillId="0" borderId="0" xfId="0" applyFont="1" applyFill="1" applyAlignment="1">
      <alignment horizontal="center" vertical="center"/>
    </xf>
    <xf numFmtId="0" fontId="15" fillId="19" borderId="0" xfId="3" applyFont="1" applyFill="1" applyAlignment="1">
      <alignment horizontal="center" vertical="center"/>
    </xf>
    <xf numFmtId="0" fontId="8" fillId="0" borderId="0" xfId="0" applyFont="1" applyFill="1" applyAlignment="1"/>
    <xf numFmtId="0" fontId="8" fillId="0" borderId="0" xfId="0" applyFont="1" applyAlignment="1">
      <alignment horizontal="center" vertical="center" wrapText="1"/>
    </xf>
    <xf numFmtId="0" fontId="16" fillId="21" borderId="0" xfId="0" applyFont="1" applyFill="1" applyAlignment="1">
      <alignment horizontal="center" vertical="center"/>
    </xf>
    <xf numFmtId="0" fontId="8" fillId="16" borderId="0" xfId="0" applyFont="1" applyFill="1" applyAlignment="1">
      <alignment horizontal="center" vertical="center"/>
    </xf>
    <xf numFmtId="0" fontId="15" fillId="20" borderId="0" xfId="3" applyFont="1" applyFill="1" applyAlignment="1">
      <alignment horizontal="center" vertical="center"/>
    </xf>
    <xf numFmtId="0" fontId="15" fillId="19" borderId="0" xfId="3" applyFont="1" applyFill="1" applyAlignment="1">
      <alignment horizontal="left" vertical="center"/>
    </xf>
    <xf numFmtId="0" fontId="9" fillId="13" borderId="0" xfId="9" applyFont="1" applyFill="1" applyAlignment="1">
      <alignment horizontal="center" vertical="center"/>
    </xf>
    <xf numFmtId="0" fontId="9" fillId="25" borderId="0" xfId="9" applyFont="1" applyFill="1" applyAlignment="1">
      <alignment horizontal="center" vertical="center"/>
    </xf>
    <xf numFmtId="0" fontId="9" fillId="11" borderId="0" xfId="9" applyFont="1" applyFill="1" applyAlignment="1">
      <alignment horizontal="center" vertical="center"/>
    </xf>
    <xf numFmtId="0" fontId="8" fillId="22" borderId="0" xfId="0" applyFont="1" applyFill="1" applyAlignment="1">
      <alignment horizontal="center" vertical="center"/>
    </xf>
    <xf numFmtId="0" fontId="8" fillId="11" borderId="0" xfId="0" applyFont="1" applyFill="1" applyAlignment="1">
      <alignment horizontal="left" vertical="center"/>
    </xf>
    <xf numFmtId="0" fontId="8" fillId="22" borderId="0" xfId="0" applyFont="1" applyFill="1" applyAlignment="1">
      <alignment horizontal="left" vertical="center"/>
    </xf>
    <xf numFmtId="0" fontId="8" fillId="26" borderId="0" xfId="0" applyFont="1" applyFill="1" applyAlignment="1">
      <alignment horizontal="left" vertical="center"/>
    </xf>
    <xf numFmtId="0" fontId="8" fillId="10" borderId="0" xfId="0" applyFont="1" applyFill="1" applyAlignment="1">
      <alignment horizontal="center" vertical="center"/>
    </xf>
    <xf numFmtId="0" fontId="8" fillId="10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5" fillId="10" borderId="0" xfId="4" applyFont="1" applyFill="1" applyAlignment="1">
      <alignment horizontal="center" vertical="center"/>
    </xf>
    <xf numFmtId="0" fontId="5" fillId="10" borderId="0" xfId="0" applyFont="1" applyFill="1" applyAlignment="1">
      <alignment horizontal="center" vertical="center"/>
    </xf>
    <xf numFmtId="0" fontId="10" fillId="27" borderId="0" xfId="3" applyFont="1" applyFill="1" applyAlignment="1">
      <alignment horizontal="center" vertical="center"/>
    </xf>
    <xf numFmtId="0" fontId="15" fillId="27" borderId="0" xfId="3" applyFont="1" applyFill="1" applyAlignment="1">
      <alignment horizontal="center" vertical="center"/>
    </xf>
    <xf numFmtId="0" fontId="8" fillId="27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left" vertical="center"/>
    </xf>
    <xf numFmtId="0" fontId="15" fillId="10" borderId="0" xfId="3" applyFont="1" applyFill="1" applyAlignment="1">
      <alignment horizontal="center" vertical="center"/>
    </xf>
    <xf numFmtId="0" fontId="15" fillId="10" borderId="0" xfId="3" applyFont="1" applyFill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10" borderId="0" xfId="8" applyFill="1" applyAlignment="1">
      <alignment horizontal="center" vertical="center"/>
    </xf>
    <xf numFmtId="0" fontId="8" fillId="28" borderId="0" xfId="0" applyFont="1" applyFill="1" applyAlignment="1">
      <alignment horizontal="center" vertical="center"/>
    </xf>
    <xf numFmtId="0" fontId="8" fillId="28" borderId="0" xfId="0" applyFont="1" applyFill="1" applyAlignment="1">
      <alignment horizontal="left" vertical="center"/>
    </xf>
    <xf numFmtId="0" fontId="24" fillId="0" borderId="0" xfId="12"/>
    <xf numFmtId="0" fontId="21" fillId="0" borderId="0" xfId="0" applyFont="1"/>
    <xf numFmtId="0" fontId="0" fillId="22" borderId="0" xfId="0" applyFill="1" applyAlignment="1">
      <alignment horizontal="center"/>
    </xf>
    <xf numFmtId="0" fontId="21" fillId="22" borderId="0" xfId="0" applyFont="1" applyFill="1" applyAlignment="1">
      <alignment horizontal="center"/>
    </xf>
    <xf numFmtId="0" fontId="15" fillId="22" borderId="0" xfId="3" applyFont="1" applyFill="1" applyAlignment="1">
      <alignment horizontal="center" vertical="center"/>
    </xf>
    <xf numFmtId="0" fontId="15" fillId="22" borderId="0" xfId="0" applyFont="1" applyFill="1" applyAlignment="1">
      <alignment horizontal="center" vertical="center"/>
    </xf>
    <xf numFmtId="0" fontId="26" fillId="22" borderId="0" xfId="0" applyFont="1" applyFill="1" applyAlignment="1">
      <alignment horizontal="center"/>
    </xf>
    <xf numFmtId="0" fontId="15" fillId="22" borderId="0" xfId="4" applyFont="1" applyFill="1" applyAlignment="1">
      <alignment horizontal="center" vertical="center"/>
    </xf>
    <xf numFmtId="0" fontId="15" fillId="22" borderId="0" xfId="8" applyFont="1" applyFill="1" applyAlignment="1">
      <alignment horizontal="center" vertical="center"/>
    </xf>
    <xf numFmtId="0" fontId="15" fillId="22" borderId="0" xfId="5" applyFont="1" applyFill="1" applyAlignment="1">
      <alignment horizontal="center" vertical="center"/>
    </xf>
    <xf numFmtId="0" fontId="24" fillId="22" borderId="0" xfId="12" applyFill="1" applyAlignment="1">
      <alignment horizontal="center"/>
    </xf>
    <xf numFmtId="0" fontId="27" fillId="22" borderId="0" xfId="12" applyFont="1" applyFill="1" applyAlignment="1">
      <alignment horizontal="center" wrapText="1"/>
    </xf>
    <xf numFmtId="0" fontId="3" fillId="22" borderId="1" xfId="0" applyFont="1" applyFill="1" applyBorder="1" applyAlignment="1">
      <alignment horizontal="center" vertical="center"/>
    </xf>
    <xf numFmtId="0" fontId="17" fillId="29" borderId="0" xfId="4" applyFont="1" applyFill="1" applyAlignment="1">
      <alignment horizontal="center" vertical="center"/>
    </xf>
    <xf numFmtId="0" fontId="24" fillId="0" borderId="1" xfId="12" applyBorder="1" applyAlignment="1">
      <alignment horizontal="center" vertical="center"/>
    </xf>
    <xf numFmtId="0" fontId="24" fillId="22" borderId="1" xfId="12" applyFill="1" applyBorder="1" applyAlignment="1">
      <alignment horizontal="center" vertical="center"/>
    </xf>
    <xf numFmtId="0" fontId="24" fillId="22" borderId="1" xfId="12" applyFill="1" applyBorder="1" applyAlignment="1">
      <alignment horizontal="center" vertical="center" wrapText="1"/>
    </xf>
    <xf numFmtId="0" fontId="26" fillId="22" borderId="1" xfId="0" applyFont="1" applyFill="1" applyBorder="1" applyAlignment="1">
      <alignment horizontal="center" vertical="center"/>
    </xf>
    <xf numFmtId="0" fontId="21" fillId="22" borderId="1" xfId="0" applyFont="1" applyFill="1" applyBorder="1" applyAlignment="1">
      <alignment horizontal="center" vertical="center" wrapText="1"/>
    </xf>
    <xf numFmtId="0" fontId="27" fillId="0" borderId="1" xfId="12" applyFont="1" applyBorder="1" applyAlignment="1">
      <alignment horizontal="center" vertical="center"/>
    </xf>
    <xf numFmtId="0" fontId="15" fillId="26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15" fillId="22" borderId="0" xfId="0" applyFont="1" applyFill="1" applyAlignment="1">
      <alignment horizontal="left" vertical="center"/>
    </xf>
    <xf numFmtId="0" fontId="15" fillId="10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5" fillId="27" borderId="0" xfId="3" applyFont="1" applyFill="1" applyAlignment="1">
      <alignment horizontal="left" vertical="center"/>
    </xf>
    <xf numFmtId="0" fontId="15" fillId="11" borderId="0" xfId="0" applyFont="1" applyFill="1" applyAlignment="1">
      <alignment horizontal="left" vertical="center"/>
    </xf>
    <xf numFmtId="0" fontId="15" fillId="9" borderId="0" xfId="3" applyFont="1" applyAlignment="1">
      <alignment horizontal="left" vertical="center"/>
    </xf>
    <xf numFmtId="0" fontId="15" fillId="10" borderId="0" xfId="4" applyFont="1" applyFill="1" applyAlignment="1">
      <alignment horizontal="left" vertical="center"/>
    </xf>
    <xf numFmtId="0" fontId="15" fillId="28" borderId="0" xfId="0" applyFont="1" applyFill="1" applyAlignment="1">
      <alignment horizontal="left" vertical="center"/>
    </xf>
    <xf numFmtId="0" fontId="15" fillId="22" borderId="0" xfId="3" applyFont="1" applyFill="1" applyAlignment="1">
      <alignment horizontal="left" vertical="center"/>
    </xf>
    <xf numFmtId="0" fontId="15" fillId="16" borderId="0" xfId="0" applyFont="1" applyFill="1" applyAlignment="1">
      <alignment horizontal="left" vertical="center"/>
    </xf>
    <xf numFmtId="0" fontId="15" fillId="27" borderId="0" xfId="5" applyFont="1" applyFill="1" applyAlignment="1">
      <alignment horizontal="left" vertical="center"/>
    </xf>
    <xf numFmtId="0" fontId="15" fillId="21" borderId="0" xfId="3" applyFont="1" applyFill="1" applyAlignment="1">
      <alignment horizontal="left" vertical="center"/>
    </xf>
    <xf numFmtId="0" fontId="15" fillId="0" borderId="0" xfId="0" applyFont="1" applyAlignment="1">
      <alignment horizontal="center" vertical="center" wrapText="1"/>
    </xf>
    <xf numFmtId="0" fontId="32" fillId="0" borderId="0" xfId="12" applyFont="1"/>
    <xf numFmtId="0" fontId="31" fillId="22" borderId="0" xfId="22" applyFont="1" applyFill="1"/>
    <xf numFmtId="0" fontId="15" fillId="0" borderId="0" xfId="16" applyFont="1" applyFill="1" applyAlignment="1">
      <alignment horizontal="center" vertical="center"/>
    </xf>
    <xf numFmtId="0" fontId="15" fillId="0" borderId="0" xfId="16" applyFont="1" applyFill="1" applyAlignment="1">
      <alignment horizontal="left" vertical="center"/>
    </xf>
    <xf numFmtId="0" fontId="15" fillId="0" borderId="0" xfId="22" applyFont="1" applyFill="1" applyAlignment="1">
      <alignment horizontal="left" vertical="center"/>
    </xf>
    <xf numFmtId="0" fontId="15" fillId="0" borderId="0" xfId="17" applyFont="1" applyFill="1" applyAlignment="1">
      <alignment horizontal="left" vertical="center"/>
    </xf>
    <xf numFmtId="0" fontId="15" fillId="0" borderId="0" xfId="18" applyFont="1" applyFill="1" applyAlignment="1">
      <alignment horizontal="left" vertical="center"/>
    </xf>
    <xf numFmtId="0" fontId="15" fillId="0" borderId="0" xfId="8" applyFont="1" applyFill="1" applyAlignment="1">
      <alignment horizontal="left" vertical="center"/>
    </xf>
    <xf numFmtId="0" fontId="15" fillId="10" borderId="0" xfId="8" applyFont="1" applyFill="1" applyAlignment="1">
      <alignment horizontal="left" vertical="center"/>
    </xf>
    <xf numFmtId="0" fontId="15" fillId="13" borderId="0" xfId="9" applyFont="1" applyFill="1" applyAlignment="1">
      <alignment horizontal="left" vertical="center"/>
    </xf>
    <xf numFmtId="0" fontId="15" fillId="25" borderId="0" xfId="9" applyFont="1" applyFill="1" applyAlignment="1">
      <alignment horizontal="left" vertical="center"/>
    </xf>
    <xf numFmtId="0" fontId="15" fillId="11" borderId="0" xfId="9" applyFont="1" applyFill="1" applyAlignment="1">
      <alignment horizontal="left" vertical="center"/>
    </xf>
    <xf numFmtId="0" fontId="17" fillId="0" borderId="0" xfId="9" applyFont="1" applyFill="1" applyAlignment="1">
      <alignment horizontal="left" vertical="center"/>
    </xf>
    <xf numFmtId="0" fontId="17" fillId="0" borderId="0" xfId="22" applyFont="1" applyFill="1" applyAlignment="1">
      <alignment horizontal="left" vertical="center"/>
    </xf>
    <xf numFmtId="0" fontId="15" fillId="50" borderId="0" xfId="17" applyFont="1" applyFill="1" applyAlignment="1">
      <alignment horizontal="center" vertical="center"/>
    </xf>
    <xf numFmtId="0" fontId="32" fillId="0" borderId="0" xfId="12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5" fillId="20" borderId="0" xfId="3" applyFont="1" applyFill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center"/>
    </xf>
    <xf numFmtId="0" fontId="9" fillId="10" borderId="0" xfId="8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0" fillId="9" borderId="0" xfId="3" applyFont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14" fillId="18" borderId="0" xfId="4" applyFont="1" applyAlignment="1">
      <alignment horizontal="center" vertical="center"/>
    </xf>
    <xf numFmtId="0" fontId="10" fillId="9" borderId="0" xfId="3" applyFont="1" applyFill="1" applyAlignment="1">
      <alignment horizontal="center" vertical="center"/>
    </xf>
    <xf numFmtId="0" fontId="15" fillId="19" borderId="0" xfId="3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0" fillId="9" borderId="0" xfId="3" applyFont="1" applyAlignment="1">
      <alignment horizontal="left" vertical="center"/>
    </xf>
    <xf numFmtId="0" fontId="9" fillId="3" borderId="0" xfId="5" applyFont="1" applyAlignment="1">
      <alignment horizontal="center" vertical="center"/>
    </xf>
    <xf numFmtId="0" fontId="16" fillId="21" borderId="0" xfId="3" applyFont="1" applyFill="1" applyAlignment="1">
      <alignment horizontal="center" vertical="center"/>
    </xf>
    <xf numFmtId="0" fontId="17" fillId="9" borderId="0" xfId="3" applyFont="1" applyAlignment="1">
      <alignment horizontal="center" vertical="center"/>
    </xf>
    <xf numFmtId="0" fontId="10" fillId="22" borderId="0" xfId="3" applyFont="1" applyFill="1" applyAlignment="1">
      <alignment horizontal="center" vertical="center"/>
    </xf>
    <xf numFmtId="0" fontId="16" fillId="21" borderId="0" xfId="3" applyFont="1" applyFill="1" applyAlignment="1">
      <alignment horizontal="left" vertical="center"/>
    </xf>
    <xf numFmtId="0" fontId="10" fillId="22" borderId="0" xfId="3" applyFont="1" applyFill="1" applyAlignment="1">
      <alignment horizontal="left" vertical="center"/>
    </xf>
    <xf numFmtId="0" fontId="3" fillId="16" borderId="0" xfId="0" applyFont="1" applyFill="1" applyAlignment="1">
      <alignment horizontal="center" vertical="center"/>
    </xf>
    <xf numFmtId="0" fontId="15" fillId="20" borderId="0" xfId="3" applyFont="1" applyFill="1" applyAlignment="1">
      <alignment horizontal="center" vertical="center"/>
    </xf>
    <xf numFmtId="0" fontId="15" fillId="23" borderId="0" xfId="3" applyFont="1" applyFill="1" applyAlignment="1">
      <alignment horizontal="center" vertical="center"/>
    </xf>
    <xf numFmtId="0" fontId="15" fillId="19" borderId="0" xfId="3" applyFont="1" applyFill="1" applyAlignment="1">
      <alignment horizontal="left" vertical="center"/>
    </xf>
    <xf numFmtId="0" fontId="15" fillId="24" borderId="0" xfId="3" applyFont="1" applyFill="1" applyAlignment="1">
      <alignment horizontal="center" vertical="center"/>
    </xf>
    <xf numFmtId="0" fontId="9" fillId="13" borderId="0" xfId="9" applyFont="1" applyFill="1" applyAlignment="1">
      <alignment horizontal="center" vertical="center"/>
    </xf>
    <xf numFmtId="0" fontId="9" fillId="13" borderId="0" xfId="9" applyFont="1" applyFill="1" applyAlignment="1">
      <alignment horizontal="left" vertical="center"/>
    </xf>
    <xf numFmtId="0" fontId="9" fillId="25" borderId="0" xfId="9" applyFont="1" applyFill="1" applyAlignment="1">
      <alignment horizontal="center" vertical="center"/>
    </xf>
    <xf numFmtId="0" fontId="9" fillId="11" borderId="0" xfId="9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2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6" borderId="1" xfId="0" applyFont="1" applyFill="1" applyBorder="1" applyAlignment="1">
      <alignment horizontal="center" vertical="center"/>
    </xf>
    <xf numFmtId="0" fontId="9" fillId="25" borderId="0" xfId="9" applyFont="1" applyFill="1" applyAlignment="1">
      <alignment horizontal="left" vertical="center"/>
    </xf>
    <xf numFmtId="0" fontId="9" fillId="11" borderId="0" xfId="9" applyFont="1" applyFill="1" applyAlignment="1">
      <alignment horizontal="left" vertical="center"/>
    </xf>
    <xf numFmtId="0" fontId="3" fillId="10" borderId="0" xfId="0" applyFont="1" applyFill="1" applyAlignment="1">
      <alignment horizontal="center" vertical="center"/>
    </xf>
    <xf numFmtId="0" fontId="3" fillId="10" borderId="0" xfId="4" applyFont="1" applyFill="1" applyAlignment="1">
      <alignment horizontal="center" vertical="center"/>
    </xf>
    <xf numFmtId="0" fontId="10" fillId="27" borderId="0" xfId="3" applyFont="1" applyFill="1" applyAlignment="1">
      <alignment horizontal="center" vertical="center"/>
    </xf>
    <xf numFmtId="0" fontId="15" fillId="27" borderId="0" xfId="3" applyFont="1" applyFill="1" applyAlignment="1">
      <alignment horizontal="center" vertical="center"/>
    </xf>
    <xf numFmtId="0" fontId="10" fillId="27" borderId="0" xfId="3" applyFont="1" applyFill="1" applyAlignment="1">
      <alignment horizontal="left" vertical="center"/>
    </xf>
    <xf numFmtId="0" fontId="9" fillId="27" borderId="0" xfId="5" applyFont="1" applyFill="1" applyAlignment="1">
      <alignment horizontal="center" vertical="center"/>
    </xf>
    <xf numFmtId="0" fontId="9" fillId="27" borderId="0" xfId="5" applyFont="1" applyFill="1" applyAlignment="1">
      <alignment horizontal="left" vertical="center"/>
    </xf>
    <xf numFmtId="0" fontId="9" fillId="10" borderId="0" xfId="8" applyFont="1" applyFill="1" applyAlignment="1">
      <alignment horizontal="center" vertical="center"/>
    </xf>
    <xf numFmtId="0" fontId="17" fillId="10" borderId="0" xfId="0" applyFont="1" applyFill="1" applyAlignment="1">
      <alignment horizontal="center" vertical="center"/>
    </xf>
    <xf numFmtId="0" fontId="17" fillId="10" borderId="0" xfId="0" applyFont="1" applyFill="1" applyAlignment="1">
      <alignment horizontal="left" vertical="center"/>
    </xf>
    <xf numFmtId="0" fontId="3" fillId="10" borderId="0" xfId="11" applyFont="1" applyFill="1" applyAlignment="1">
      <alignment horizontal="center" vertical="center"/>
    </xf>
    <xf numFmtId="0" fontId="15" fillId="10" borderId="0" xfId="3" applyFont="1" applyFill="1" applyAlignment="1">
      <alignment horizontal="center" vertical="center"/>
    </xf>
    <xf numFmtId="0" fontId="15" fillId="10" borderId="0" xfId="3" applyFont="1" applyFill="1" applyAlignment="1">
      <alignment horizontal="left" vertical="center"/>
    </xf>
    <xf numFmtId="0" fontId="9" fillId="10" borderId="0" xfId="8" applyFill="1" applyAlignment="1">
      <alignment horizontal="center" vertical="center"/>
    </xf>
    <xf numFmtId="0" fontId="3" fillId="28" borderId="0" xfId="0" applyFont="1" applyFill="1" applyAlignment="1">
      <alignment horizontal="center" vertical="center"/>
    </xf>
    <xf numFmtId="0" fontId="3" fillId="28" borderId="1" xfId="0" applyFont="1" applyFill="1" applyBorder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10" fillId="9" borderId="0" xfId="3" applyFont="1" applyAlignment="1">
      <alignment horizontal="center" vertical="center"/>
    </xf>
    <xf numFmtId="0" fontId="3" fillId="0" borderId="0" xfId="0" applyFont="1"/>
    <xf numFmtId="0" fontId="3" fillId="0" borderId="0" xfId="0" applyFont="1" applyFill="1" applyAlignment="1">
      <alignment horizontal="center" vertical="center"/>
    </xf>
    <xf numFmtId="0" fontId="15" fillId="19" borderId="0" xfId="3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6" fillId="21" borderId="0" xfId="3" applyFont="1" applyFill="1" applyAlignment="1">
      <alignment horizontal="center" vertical="center"/>
    </xf>
    <xf numFmtId="0" fontId="10" fillId="22" borderId="0" xfId="3" applyFont="1" applyFill="1" applyAlignment="1">
      <alignment horizontal="center" vertical="center"/>
    </xf>
    <xf numFmtId="0" fontId="9" fillId="13" borderId="0" xfId="9" applyFont="1" applyFill="1" applyAlignment="1">
      <alignment horizontal="center" vertical="center"/>
    </xf>
    <xf numFmtId="0" fontId="9" fillId="25" borderId="0" xfId="9" applyFont="1" applyFill="1" applyAlignment="1">
      <alignment horizontal="center" vertical="center"/>
    </xf>
    <xf numFmtId="0" fontId="9" fillId="11" borderId="0" xfId="9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22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0" xfId="4" applyFont="1" applyFill="1" applyAlignment="1">
      <alignment horizontal="center" vertical="center"/>
    </xf>
    <xf numFmtId="0" fontId="10" fillId="27" borderId="0" xfId="3" applyFont="1" applyFill="1" applyAlignment="1">
      <alignment horizontal="center" vertical="center"/>
    </xf>
    <xf numFmtId="0" fontId="9" fillId="27" borderId="0" xfId="5" applyFont="1" applyFill="1" applyAlignment="1">
      <alignment horizontal="center" vertical="center"/>
    </xf>
    <xf numFmtId="0" fontId="15" fillId="10" borderId="0" xfId="3" applyFont="1" applyFill="1" applyAlignment="1">
      <alignment horizontal="center" vertical="center"/>
    </xf>
    <xf numFmtId="0" fontId="9" fillId="10" borderId="0" xfId="8" applyFill="1" applyAlignment="1">
      <alignment horizontal="center" vertical="center"/>
    </xf>
    <xf numFmtId="0" fontId="3" fillId="28" borderId="0" xfId="0" applyFont="1" applyFill="1" applyAlignment="1">
      <alignment horizontal="center" vertical="center"/>
    </xf>
    <xf numFmtId="0" fontId="0" fillId="0" borderId="0" xfId="0"/>
    <xf numFmtId="0" fontId="3" fillId="0" borderId="0" xfId="0" applyFont="1" applyAlignment="1">
      <alignment horizontal="center" vertical="center"/>
    </xf>
    <xf numFmtId="0" fontId="10" fillId="9" borderId="0" xfId="3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5" fillId="19" borderId="0" xfId="3" applyFont="1" applyFill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6" fillId="21" borderId="0" xfId="3" applyFont="1" applyFill="1" applyAlignment="1">
      <alignment horizontal="center" vertical="center"/>
    </xf>
    <xf numFmtId="0" fontId="10" fillId="22" borderId="0" xfId="3" applyFont="1" applyFill="1" applyAlignment="1">
      <alignment horizontal="center" vertical="center"/>
    </xf>
    <xf numFmtId="0" fontId="3" fillId="16" borderId="0" xfId="0" applyFont="1" applyFill="1" applyAlignment="1">
      <alignment horizontal="center" vertical="center"/>
    </xf>
    <xf numFmtId="0" fontId="9" fillId="13" borderId="0" xfId="9" applyFont="1" applyFill="1" applyAlignment="1">
      <alignment horizontal="center" vertical="center"/>
    </xf>
    <xf numFmtId="0" fontId="9" fillId="25" borderId="0" xfId="9" applyFont="1" applyFill="1" applyAlignment="1">
      <alignment horizontal="center" vertical="center"/>
    </xf>
    <xf numFmtId="0" fontId="9" fillId="11" borderId="0" xfId="9" applyFont="1" applyFill="1" applyAlignment="1">
      <alignment horizontal="center" vertical="center"/>
    </xf>
    <xf numFmtId="0" fontId="3" fillId="11" borderId="0" xfId="0" applyFont="1" applyFill="1" applyAlignment="1">
      <alignment horizontal="center" vertical="center"/>
    </xf>
    <xf numFmtId="0" fontId="3" fillId="22" borderId="0" xfId="0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10" borderId="0" xfId="4" applyFont="1" applyFill="1" applyAlignment="1">
      <alignment horizontal="center" vertical="center"/>
    </xf>
    <xf numFmtId="0" fontId="10" fillId="27" borderId="0" xfId="3" applyFont="1" applyFill="1" applyAlignment="1">
      <alignment horizontal="center" vertical="center"/>
    </xf>
    <xf numFmtId="0" fontId="9" fillId="27" borderId="0" xfId="5" applyFont="1" applyFill="1" applyAlignment="1">
      <alignment horizontal="center" vertical="center"/>
    </xf>
    <xf numFmtId="0" fontId="15" fillId="10" borderId="0" xfId="3" applyFont="1" applyFill="1" applyAlignment="1">
      <alignment horizontal="center" vertical="center"/>
    </xf>
    <xf numFmtId="0" fontId="9" fillId="10" borderId="0" xfId="8" applyFill="1" applyAlignment="1">
      <alignment horizontal="center" vertical="center"/>
    </xf>
    <xf numFmtId="0" fontId="3" fillId="28" borderId="0" xfId="0" applyFont="1" applyFill="1" applyAlignment="1">
      <alignment horizontal="center" vertical="center"/>
    </xf>
    <xf numFmtId="0" fontId="3" fillId="26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15" borderId="0" xfId="0" applyFont="1" applyFill="1" applyAlignment="1">
      <alignment horizontal="center" vertical="center"/>
    </xf>
    <xf numFmtId="0" fontId="8" fillId="15" borderId="0" xfId="0" applyFont="1" applyFill="1" applyAlignment="1">
      <alignment horizontal="left" vertical="center"/>
    </xf>
    <xf numFmtId="0" fontId="0" fillId="15" borderId="0" xfId="0" applyFill="1"/>
    <xf numFmtId="0" fontId="10" fillId="15" borderId="0" xfId="3" applyFont="1" applyFill="1" applyAlignment="1">
      <alignment horizontal="center" vertical="center"/>
    </xf>
    <xf numFmtId="0" fontId="32" fillId="15" borderId="0" xfId="12" applyFont="1" applyFill="1"/>
    <xf numFmtId="0" fontId="8" fillId="15" borderId="0" xfId="0" applyFont="1" applyFill="1" applyAlignment="1">
      <alignment horizontal="center" vertical="center"/>
    </xf>
    <xf numFmtId="177" fontId="8" fillId="15" borderId="0" xfId="1" applyNumberFormat="1" applyFont="1" applyFill="1" applyAlignment="1">
      <alignment horizontal="center" vertical="center"/>
    </xf>
    <xf numFmtId="0" fontId="3" fillId="15" borderId="0" xfId="0" applyFont="1" applyFill="1" applyAlignment="1">
      <alignment horizontal="left" vertical="center"/>
    </xf>
    <xf numFmtId="0" fontId="32" fillId="0" borderId="0" xfId="0" applyFont="1"/>
    <xf numFmtId="0" fontId="32" fillId="0" borderId="0" xfId="0" quotePrefix="1" applyFont="1"/>
    <xf numFmtId="0" fontId="3" fillId="28" borderId="0" xfId="0" applyFont="1" applyFill="1" applyAlignment="1">
      <alignment horizontal="left" vertical="center"/>
    </xf>
    <xf numFmtId="0" fontId="3" fillId="10" borderId="0" xfId="0" applyFont="1" applyFill="1" applyAlignment="1">
      <alignment horizontal="left" vertical="center"/>
    </xf>
    <xf numFmtId="0" fontId="3" fillId="22" borderId="0" xfId="0" applyFont="1" applyFill="1" applyAlignment="1">
      <alignment horizontal="left" vertical="center"/>
    </xf>
    <xf numFmtId="0" fontId="10" fillId="27" borderId="0" xfId="3" applyFont="1" applyFill="1" applyAlignment="1">
      <alignment horizontal="center" vertical="center"/>
    </xf>
    <xf numFmtId="0" fontId="3" fillId="1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0" fillId="27" borderId="0" xfId="3" applyFont="1" applyFill="1" applyAlignment="1">
      <alignment horizontal="center" vertical="center"/>
    </xf>
    <xf numFmtId="0" fontId="3" fillId="16" borderId="0" xfId="1400" applyFont="1" applyFill="1" applyAlignment="1">
      <alignment horizontal="center" vertical="center"/>
    </xf>
    <xf numFmtId="0" fontId="3" fillId="16" borderId="0" xfId="1400" applyFont="1" applyFill="1" applyAlignment="1">
      <alignment horizontal="left" vertical="center"/>
    </xf>
    <xf numFmtId="0" fontId="3" fillId="10" borderId="0" xfId="1400" applyFont="1" applyFill="1" applyAlignment="1">
      <alignment horizontal="center" vertical="center"/>
    </xf>
    <xf numFmtId="0" fontId="3" fillId="10" borderId="0" xfId="1400" applyFont="1" applyFill="1" applyAlignment="1">
      <alignment horizontal="left" vertical="center"/>
    </xf>
    <xf numFmtId="0" fontId="35" fillId="51" borderId="0" xfId="1400" applyFill="1"/>
    <xf numFmtId="0" fontId="3" fillId="51" borderId="0" xfId="1400" applyFont="1" applyFill="1" applyAlignment="1">
      <alignment horizontal="center" vertical="center"/>
    </xf>
    <xf numFmtId="0" fontId="3" fillId="51" borderId="0" xfId="1400" applyFont="1" applyFill="1" applyAlignment="1">
      <alignment horizontal="left" vertical="center"/>
    </xf>
    <xf numFmtId="0" fontId="35" fillId="0" borderId="0" xfId="1400"/>
    <xf numFmtId="0" fontId="3" fillId="0" borderId="0" xfId="1400" applyFont="1" applyAlignment="1">
      <alignment horizontal="left" vertical="center"/>
    </xf>
    <xf numFmtId="0" fontId="3" fillId="0" borderId="0" xfId="1400" applyFont="1" applyAlignment="1">
      <alignment horizontal="center" vertical="center"/>
    </xf>
    <xf numFmtId="0" fontId="35" fillId="0" borderId="0" xfId="1400"/>
    <xf numFmtId="0" fontId="3" fillId="0" borderId="0" xfId="1400" applyFont="1" applyAlignment="1">
      <alignment horizontal="left" vertical="center"/>
    </xf>
    <xf numFmtId="0" fontId="3" fillId="0" borderId="0" xfId="140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8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left" vertical="center"/>
    </xf>
  </cellXfs>
  <cellStyles count="1404">
    <cellStyle name="20% - 强调文字颜色 1 2" xfId="32" xr:uid="{00000000-0005-0000-0000-000000000000}"/>
    <cellStyle name="20% - 强调文字颜色 1 2 2" xfId="126" xr:uid="{00000000-0005-0000-0000-000001000000}"/>
    <cellStyle name="20% - 强调文字颜色 1 2 2 2" xfId="26" xr:uid="{00000000-0005-0000-0000-000002000000}"/>
    <cellStyle name="20% - 强调文字颜色 1 2 3" xfId="87" xr:uid="{00000000-0005-0000-0000-000003000000}"/>
    <cellStyle name="20% - 强调文字颜色 1 2 4" xfId="129" xr:uid="{00000000-0005-0000-0000-000004000000}"/>
    <cellStyle name="20% - 着色 1 2" xfId="70" xr:uid="{00000000-0005-0000-0000-000005000000}"/>
    <cellStyle name="20% - 着色 1 2 2" xfId="133" xr:uid="{00000000-0005-0000-0000-000006000000}"/>
    <cellStyle name="20% - 着色 1 2 2 2" xfId="106" xr:uid="{00000000-0005-0000-0000-000007000000}"/>
    <cellStyle name="20% - 着色 1 2 3" xfId="58" xr:uid="{00000000-0005-0000-0000-000008000000}"/>
    <cellStyle name="20% - 着色 1 2 4" xfId="62" xr:uid="{00000000-0005-0000-0000-000009000000}"/>
    <cellStyle name="20% - 着色 1 3" xfId="135" xr:uid="{00000000-0005-0000-0000-00000A000000}"/>
    <cellStyle name="20% - 着色 1 3 2" xfId="96" xr:uid="{00000000-0005-0000-0000-00000B000000}"/>
    <cellStyle name="20% - 着色 1 3 2 2" xfId="77" xr:uid="{00000000-0005-0000-0000-00000C000000}"/>
    <cellStyle name="20% - 着色 1 3 3" xfId="100" xr:uid="{00000000-0005-0000-0000-00000D000000}"/>
    <cellStyle name="20% - 着色 1 3 4" xfId="39" xr:uid="{00000000-0005-0000-0000-00000E000000}"/>
    <cellStyle name="40% - 强调文字颜色 1 2" xfId="19" xr:uid="{00000000-0005-0000-0000-000010000000}"/>
    <cellStyle name="40% - 强调文字颜色 1 2 10" xfId="81" xr:uid="{00000000-0005-0000-0000-000011000000}"/>
    <cellStyle name="40% - 强调文字颜色 1 2 2" xfId="138" xr:uid="{00000000-0005-0000-0000-000012000000}"/>
    <cellStyle name="40% - 强调文字颜色 1 2 2 2" xfId="142" xr:uid="{00000000-0005-0000-0000-000013000000}"/>
    <cellStyle name="40% - 强调文字颜色 1 2 2 2 2" xfId="57" xr:uid="{00000000-0005-0000-0000-000014000000}"/>
    <cellStyle name="40% - 强调文字颜色 1 2 2 2 2 2" xfId="94" xr:uid="{00000000-0005-0000-0000-000015000000}"/>
    <cellStyle name="40% - 强调文字颜色 1 2 2 2 2 2 2" xfId="145" xr:uid="{00000000-0005-0000-0000-000016000000}"/>
    <cellStyle name="40% - 强调文字颜色 1 2 2 2 2 2 2 2" xfId="149" xr:uid="{00000000-0005-0000-0000-000017000000}"/>
    <cellStyle name="40% - 强调文字颜色 1 2 2 2 2 2 3" xfId="153" xr:uid="{00000000-0005-0000-0000-000018000000}"/>
    <cellStyle name="40% - 强调文字颜色 1 2 2 2 2 3" xfId="75" xr:uid="{00000000-0005-0000-0000-000019000000}"/>
    <cellStyle name="40% - 强调文字颜色 1 2 2 2 2 3 2" xfId="156" xr:uid="{00000000-0005-0000-0000-00001A000000}"/>
    <cellStyle name="40% - 强调文字颜色 1 2 2 2 2 4" xfId="109" xr:uid="{00000000-0005-0000-0000-00001B000000}"/>
    <cellStyle name="40% - 强调文字颜色 1 2 2 2 2 5" xfId="111" xr:uid="{00000000-0005-0000-0000-00001C000000}"/>
    <cellStyle name="40% - 强调文字颜色 1 2 2 2 3" xfId="61" xr:uid="{00000000-0005-0000-0000-00001D000000}"/>
    <cellStyle name="40% - 强调文字颜色 1 2 2 2 3 2" xfId="158" xr:uid="{00000000-0005-0000-0000-00001E000000}"/>
    <cellStyle name="40% - 强调文字颜色 1 2 2 2 3 2 2" xfId="162" xr:uid="{00000000-0005-0000-0000-00001F000000}"/>
    <cellStyle name="40% - 强调文字颜色 1 2 2 2 3 3" xfId="164" xr:uid="{00000000-0005-0000-0000-000020000000}"/>
    <cellStyle name="40% - 强调文字颜色 1 2 2 2 4" xfId="166" xr:uid="{00000000-0005-0000-0000-000021000000}"/>
    <cellStyle name="40% - 强调文字颜色 1 2 2 2 4 2" xfId="168" xr:uid="{00000000-0005-0000-0000-000022000000}"/>
    <cellStyle name="40% - 强调文字颜色 1 2 2 2 5" xfId="171" xr:uid="{00000000-0005-0000-0000-000023000000}"/>
    <cellStyle name="40% - 强调文字颜色 1 2 2 2 6" xfId="173" xr:uid="{00000000-0005-0000-0000-000024000000}"/>
    <cellStyle name="40% - 强调文字颜色 1 2 2 3" xfId="175" xr:uid="{00000000-0005-0000-0000-000025000000}"/>
    <cellStyle name="40% - 强调文字颜色 1 2 2 3 2" xfId="103" xr:uid="{00000000-0005-0000-0000-000026000000}"/>
    <cellStyle name="40% - 强调文字颜色 1 2 2 3 2 2" xfId="86" xr:uid="{00000000-0005-0000-0000-000027000000}"/>
    <cellStyle name="40% - 强调文字颜色 1 2 2 3 2 2 2" xfId="178" xr:uid="{00000000-0005-0000-0000-000028000000}"/>
    <cellStyle name="40% - 强调文字颜色 1 2 2 3 2 3" xfId="128" xr:uid="{00000000-0005-0000-0000-000029000000}"/>
    <cellStyle name="40% - 强调文字颜色 1 2 2 3 3" xfId="36" xr:uid="{00000000-0005-0000-0000-00002A000000}"/>
    <cellStyle name="40% - 强调文字颜色 1 2 2 3 3 2" xfId="180" xr:uid="{00000000-0005-0000-0000-00002B000000}"/>
    <cellStyle name="40% - 强调文字颜色 1 2 2 3 4" xfId="115" xr:uid="{00000000-0005-0000-0000-00002C000000}"/>
    <cellStyle name="40% - 强调文字颜色 1 2 2 3 5" xfId="120" xr:uid="{00000000-0005-0000-0000-00002D000000}"/>
    <cellStyle name="40% - 强调文字颜色 1 2 2 4" xfId="181" xr:uid="{00000000-0005-0000-0000-00002E000000}"/>
    <cellStyle name="40% - 强调文字颜色 1 2 2 4 2" xfId="184" xr:uid="{00000000-0005-0000-0000-00002F000000}"/>
    <cellStyle name="40% - 强调文字颜色 1 2 2 4 2 2" xfId="185" xr:uid="{00000000-0005-0000-0000-000030000000}"/>
    <cellStyle name="40% - 强调文字颜色 1 2 2 4 3" xfId="186" xr:uid="{00000000-0005-0000-0000-000031000000}"/>
    <cellStyle name="40% - 强调文字颜色 1 2 2 4 4" xfId="187" xr:uid="{00000000-0005-0000-0000-000032000000}"/>
    <cellStyle name="40% - 强调文字颜色 1 2 2 5" xfId="188" xr:uid="{00000000-0005-0000-0000-000033000000}"/>
    <cellStyle name="40% - 强调文字颜色 1 2 2 5 2" xfId="189" xr:uid="{00000000-0005-0000-0000-000034000000}"/>
    <cellStyle name="40% - 强调文字颜色 1 2 2 6" xfId="190" xr:uid="{00000000-0005-0000-0000-000035000000}"/>
    <cellStyle name="40% - 强调文字颜色 1 2 2 7" xfId="191" xr:uid="{00000000-0005-0000-0000-000036000000}"/>
    <cellStyle name="40% - 强调文字颜色 1 2 3" xfId="194" xr:uid="{00000000-0005-0000-0000-000037000000}"/>
    <cellStyle name="40% - 强调文字颜色 1 2 3 2" xfId="195" xr:uid="{00000000-0005-0000-0000-000038000000}"/>
    <cellStyle name="40% - 强调文字颜色 1 2 3 2 2" xfId="199" xr:uid="{00000000-0005-0000-0000-000039000000}"/>
    <cellStyle name="40% - 强调文字颜色 1 2 3 2 2 2" xfId="203" xr:uid="{00000000-0005-0000-0000-00003A000000}"/>
    <cellStyle name="40% - 强调文字颜色 1 2 3 2 2 2 2" xfId="206" xr:uid="{00000000-0005-0000-0000-00003B000000}"/>
    <cellStyle name="40% - 强调文字颜色 1 2 3 2 2 3" xfId="209" xr:uid="{00000000-0005-0000-0000-00003C000000}"/>
    <cellStyle name="40% - 强调文字颜色 1 2 3 2 3" xfId="212" xr:uid="{00000000-0005-0000-0000-00003D000000}"/>
    <cellStyle name="40% - 强调文字颜色 1 2 3 2 3 2" xfId="214" xr:uid="{00000000-0005-0000-0000-00003E000000}"/>
    <cellStyle name="40% - 强调文字颜色 1 2 3 2 4" xfId="216" xr:uid="{00000000-0005-0000-0000-00003F000000}"/>
    <cellStyle name="40% - 强调文字颜色 1 2 3 2 5" xfId="218" xr:uid="{00000000-0005-0000-0000-000040000000}"/>
    <cellStyle name="40% - 强调文字颜色 1 2 3 3" xfId="219" xr:uid="{00000000-0005-0000-0000-000041000000}"/>
    <cellStyle name="40% - 强调文字颜色 1 2 3 3 2" xfId="223" xr:uid="{00000000-0005-0000-0000-000042000000}"/>
    <cellStyle name="40% - 强调文字颜色 1 2 3 3 2 2" xfId="47" xr:uid="{00000000-0005-0000-0000-000043000000}"/>
    <cellStyle name="40% - 强调文字颜色 1 2 3 3 3" xfId="225" xr:uid="{00000000-0005-0000-0000-000044000000}"/>
    <cellStyle name="40% - 强调文字颜色 1 2 3 3 4" xfId="228" xr:uid="{00000000-0005-0000-0000-000045000000}"/>
    <cellStyle name="40% - 强调文字颜色 1 2 3 4" xfId="229" xr:uid="{00000000-0005-0000-0000-000046000000}"/>
    <cellStyle name="40% - 强调文字颜色 1 2 3 4 2" xfId="231" xr:uid="{00000000-0005-0000-0000-000047000000}"/>
    <cellStyle name="40% - 强调文字颜色 1 2 3 5" xfId="232" xr:uid="{00000000-0005-0000-0000-000048000000}"/>
    <cellStyle name="40% - 强调文字颜色 1 2 3 6" xfId="233" xr:uid="{00000000-0005-0000-0000-000049000000}"/>
    <cellStyle name="40% - 强调文字颜色 1 2 4" xfId="235" xr:uid="{00000000-0005-0000-0000-00004A000000}"/>
    <cellStyle name="40% - 强调文字颜色 1 2 4 2" xfId="34" xr:uid="{00000000-0005-0000-0000-00004B000000}"/>
    <cellStyle name="40% - 强调文字颜色 1 2 4 2 2" xfId="237" xr:uid="{00000000-0005-0000-0000-00004C000000}"/>
    <cellStyle name="40% - 强调文字颜色 1 2 4 2 2 2" xfId="238" xr:uid="{00000000-0005-0000-0000-00004D000000}"/>
    <cellStyle name="40% - 强调文字颜色 1 2 4 2 3" xfId="239" xr:uid="{00000000-0005-0000-0000-00004E000000}"/>
    <cellStyle name="40% - 强调文字颜色 1 2 4 3" xfId="241" xr:uid="{00000000-0005-0000-0000-00004F000000}"/>
    <cellStyle name="40% - 强调文字颜色 1 2 4 3 2" xfId="242" xr:uid="{00000000-0005-0000-0000-000050000000}"/>
    <cellStyle name="40% - 强调文字颜色 1 2 4 4" xfId="243" xr:uid="{00000000-0005-0000-0000-000051000000}"/>
    <cellStyle name="40% - 强调文字颜色 1 2 4 5" xfId="244" xr:uid="{00000000-0005-0000-0000-000052000000}"/>
    <cellStyle name="40% - 强调文字颜色 1 2 5" xfId="248" xr:uid="{00000000-0005-0000-0000-000053000000}"/>
    <cellStyle name="40% - 强调文字颜色 1 2 5 2" xfId="250" xr:uid="{00000000-0005-0000-0000-000054000000}"/>
    <cellStyle name="40% - 强调文字颜色 1 2 5 2 2" xfId="251" xr:uid="{00000000-0005-0000-0000-000055000000}"/>
    <cellStyle name="40% - 强调文字颜色 1 2 5 2 2 2" xfId="252" xr:uid="{00000000-0005-0000-0000-000056000000}"/>
    <cellStyle name="40% - 强调文字颜色 1 2 5 2 3" xfId="254" xr:uid="{00000000-0005-0000-0000-000057000000}"/>
    <cellStyle name="40% - 强调文字颜色 1 2 5 3" xfId="255" xr:uid="{00000000-0005-0000-0000-000058000000}"/>
    <cellStyle name="40% - 强调文字颜色 1 2 5 3 2" xfId="256" xr:uid="{00000000-0005-0000-0000-000059000000}"/>
    <cellStyle name="40% - 强调文字颜色 1 2 5 4" xfId="258" xr:uid="{00000000-0005-0000-0000-00005A000000}"/>
    <cellStyle name="40% - 强调文字颜色 1 2 5 5" xfId="259" xr:uid="{00000000-0005-0000-0000-00005B000000}"/>
    <cellStyle name="40% - 强调文字颜色 1 2 6" xfId="262" xr:uid="{00000000-0005-0000-0000-00005C000000}"/>
    <cellStyle name="40% - 强调文字颜色 1 2 6 2" xfId="263" xr:uid="{00000000-0005-0000-0000-00005D000000}"/>
    <cellStyle name="40% - 强调文字颜色 1 2 6 2 2" xfId="265" xr:uid="{00000000-0005-0000-0000-00005E000000}"/>
    <cellStyle name="40% - 强调文字颜色 1 2 6 3" xfId="266" xr:uid="{00000000-0005-0000-0000-00005F000000}"/>
    <cellStyle name="40% - 强调文字颜色 1 2 6 4" xfId="267" xr:uid="{00000000-0005-0000-0000-000060000000}"/>
    <cellStyle name="40% - 强调文字颜色 1 2 7" xfId="269" xr:uid="{00000000-0005-0000-0000-000061000000}"/>
    <cellStyle name="40% - 强调文字颜色 1 2 7 2" xfId="270" xr:uid="{00000000-0005-0000-0000-000062000000}"/>
    <cellStyle name="40% - 强调文字颜色 1 2 8" xfId="93" xr:uid="{00000000-0005-0000-0000-000063000000}"/>
    <cellStyle name="40% - 强调文字颜色 1 2 9" xfId="74" xr:uid="{00000000-0005-0000-0000-000064000000}"/>
    <cellStyle name="40% - 强调文字颜色 1 3" xfId="273" xr:uid="{00000000-0005-0000-0000-000065000000}"/>
    <cellStyle name="40% - 强调文字颜色 1 3 2" xfId="278" xr:uid="{00000000-0005-0000-0000-000066000000}"/>
    <cellStyle name="40% - 强调文字颜色 1 3 2 2" xfId="279" xr:uid="{00000000-0005-0000-0000-000067000000}"/>
    <cellStyle name="40% - 强调文字颜色 1 3 2 2 2" xfId="280" xr:uid="{00000000-0005-0000-0000-000068000000}"/>
    <cellStyle name="40% - 强调文字颜色 1 3 2 2 2 2" xfId="281" xr:uid="{00000000-0005-0000-0000-000069000000}"/>
    <cellStyle name="40% - 强调文字颜色 1 3 2 2 3" xfId="80" xr:uid="{00000000-0005-0000-0000-00006A000000}"/>
    <cellStyle name="40% - 强调文字颜色 1 3 2 3" xfId="42" xr:uid="{00000000-0005-0000-0000-00006B000000}"/>
    <cellStyle name="40% - 强调文字颜色 1 3 2 3 2" xfId="125" xr:uid="{00000000-0005-0000-0000-00006C000000}"/>
    <cellStyle name="40% - 强调文字颜色 1 3 2 4" xfId="282" xr:uid="{00000000-0005-0000-0000-00006D000000}"/>
    <cellStyle name="40% - 强调文字颜色 1 3 2 5" xfId="283" xr:uid="{00000000-0005-0000-0000-00006E000000}"/>
    <cellStyle name="40% - 强调文字颜色 1 3 3" xfId="284" xr:uid="{00000000-0005-0000-0000-00006F000000}"/>
    <cellStyle name="40% - 强调文字颜色 1 3 3 2" xfId="285" xr:uid="{00000000-0005-0000-0000-000070000000}"/>
    <cellStyle name="40% - 强调文字颜色 1 3 3 2 2" xfId="286" xr:uid="{00000000-0005-0000-0000-000071000000}"/>
    <cellStyle name="40% - 强调文字颜色 1 3 3 3" xfId="287" xr:uid="{00000000-0005-0000-0000-000072000000}"/>
    <cellStyle name="40% - 强调文字颜色 1 3 3 4" xfId="288" xr:uid="{00000000-0005-0000-0000-000073000000}"/>
    <cellStyle name="40% - 强调文字颜色 1 3 4" xfId="290" xr:uid="{00000000-0005-0000-0000-000074000000}"/>
    <cellStyle name="40% - 强调文字颜色 1 3 4 2" xfId="292" xr:uid="{00000000-0005-0000-0000-000075000000}"/>
    <cellStyle name="40% - 强调文字颜色 1 3 5" xfId="35" xr:uid="{00000000-0005-0000-0000-000076000000}"/>
    <cellStyle name="40% - 强调文字颜色 1 3 6" xfId="293" xr:uid="{00000000-0005-0000-0000-000077000000}"/>
    <cellStyle name="40% - 强调文字颜色 1 4" xfId="295" xr:uid="{00000000-0005-0000-0000-000078000000}"/>
    <cellStyle name="40% - 强调文字颜色 1 4 2" xfId="296" xr:uid="{00000000-0005-0000-0000-000079000000}"/>
    <cellStyle name="40% - 强调文字颜色 1 4 2 2" xfId="297" xr:uid="{00000000-0005-0000-0000-00007A000000}"/>
    <cellStyle name="40% - 强调文字颜色 1 4 2 2 2" xfId="298" xr:uid="{00000000-0005-0000-0000-00007B000000}"/>
    <cellStyle name="40% - 强调文字颜色 1 4 2 3" xfId="303" xr:uid="{00000000-0005-0000-0000-00007C000000}"/>
    <cellStyle name="40% - 强调文字颜色 1 4 3" xfId="304" xr:uid="{00000000-0005-0000-0000-00007D000000}"/>
    <cellStyle name="40% - 强调文字颜色 1 4 3 2" xfId="305" xr:uid="{00000000-0005-0000-0000-00007E000000}"/>
    <cellStyle name="40% - 强调文字颜色 1 4 4" xfId="307" xr:uid="{00000000-0005-0000-0000-00007F000000}"/>
    <cellStyle name="40% - 强调文字颜色 1 4 5" xfId="309" xr:uid="{00000000-0005-0000-0000-000080000000}"/>
    <cellStyle name="40% - 强调文字颜色 1 5" xfId="311" xr:uid="{00000000-0005-0000-0000-000081000000}"/>
    <cellStyle name="40% - 强调文字颜色 1 6" xfId="312" xr:uid="{00000000-0005-0000-0000-000082000000}"/>
    <cellStyle name="40% - 强调文字颜色 1 7" xfId="316" xr:uid="{00000000-0005-0000-0000-000083000000}"/>
    <cellStyle name="40% - 强调文字颜色 4 2" xfId="69" xr:uid="{00000000-0005-0000-0000-000084000000}"/>
    <cellStyle name="40% - 强调文字颜色 4 2 2" xfId="132" xr:uid="{00000000-0005-0000-0000-000085000000}"/>
    <cellStyle name="40% - 强调文字颜色 4 2 2 2" xfId="105" xr:uid="{00000000-0005-0000-0000-000086000000}"/>
    <cellStyle name="40% - 强调文字颜色 4 2 2 2 2" xfId="319" xr:uid="{00000000-0005-0000-0000-000087000000}"/>
    <cellStyle name="40% - 强调文字颜色 4 2 2 2 2 2" xfId="322" xr:uid="{00000000-0005-0000-0000-000088000000}"/>
    <cellStyle name="40% - 强调文字颜色 4 2 2 2 2 2 2" xfId="325" xr:uid="{00000000-0005-0000-0000-000089000000}"/>
    <cellStyle name="40% - 强调文字颜色 4 2 2 2 2 2 2 2" xfId="302" xr:uid="{00000000-0005-0000-0000-00008A000000}"/>
    <cellStyle name="40% - 强调文字颜色 4 2 2 2 2 2 3" xfId="327" xr:uid="{00000000-0005-0000-0000-00008B000000}"/>
    <cellStyle name="40% - 强调文字颜色 4 2 2 2 2 3" xfId="331" xr:uid="{00000000-0005-0000-0000-00008C000000}"/>
    <cellStyle name="40% - 强调文字颜色 4 2 2 2 2 3 2" xfId="333" xr:uid="{00000000-0005-0000-0000-00008D000000}"/>
    <cellStyle name="40% - 强调文字颜色 4 2 2 2 2 4" xfId="337" xr:uid="{00000000-0005-0000-0000-00008E000000}"/>
    <cellStyle name="40% - 强调文字颜色 4 2 2 2 2 5" xfId="342" xr:uid="{00000000-0005-0000-0000-00008F000000}"/>
    <cellStyle name="40% - 强调文字颜色 4 2 2 2 3" xfId="345" xr:uid="{00000000-0005-0000-0000-000090000000}"/>
    <cellStyle name="40% - 强调文字颜色 4 2 2 2 3 2" xfId="349" xr:uid="{00000000-0005-0000-0000-000091000000}"/>
    <cellStyle name="40% - 强调文字颜色 4 2 2 2 3 2 2" xfId="351" xr:uid="{00000000-0005-0000-0000-000092000000}"/>
    <cellStyle name="40% - 强调文字颜色 4 2 2 2 3 3" xfId="355" xr:uid="{00000000-0005-0000-0000-000093000000}"/>
    <cellStyle name="40% - 强调文字颜色 4 2 2 2 4" xfId="358" xr:uid="{00000000-0005-0000-0000-000094000000}"/>
    <cellStyle name="40% - 强调文字颜色 4 2 2 2 4 2" xfId="360" xr:uid="{00000000-0005-0000-0000-000095000000}"/>
    <cellStyle name="40% - 强调文字颜色 4 2 2 2 5" xfId="363" xr:uid="{00000000-0005-0000-0000-000096000000}"/>
    <cellStyle name="40% - 强调文字颜色 4 2 2 2 6" xfId="364" xr:uid="{00000000-0005-0000-0000-000097000000}"/>
    <cellStyle name="40% - 强调文字颜色 4 2 2 3" xfId="365" xr:uid="{00000000-0005-0000-0000-000098000000}"/>
    <cellStyle name="40% - 强调文字颜色 4 2 2 3 2" xfId="208" xr:uid="{00000000-0005-0000-0000-000099000000}"/>
    <cellStyle name="40% - 强调文字颜色 4 2 2 3 2 2" xfId="368" xr:uid="{00000000-0005-0000-0000-00009A000000}"/>
    <cellStyle name="40% - 强调文字颜色 4 2 2 3 2 2 2" xfId="370" xr:uid="{00000000-0005-0000-0000-00009B000000}"/>
    <cellStyle name="40% - 强调文字颜色 4 2 2 3 2 3" xfId="372" xr:uid="{00000000-0005-0000-0000-00009C000000}"/>
    <cellStyle name="40% - 强调文字颜色 4 2 2 3 3" xfId="375" xr:uid="{00000000-0005-0000-0000-00009D000000}"/>
    <cellStyle name="40% - 强调文字颜色 4 2 2 3 3 2" xfId="377" xr:uid="{00000000-0005-0000-0000-00009E000000}"/>
    <cellStyle name="40% - 强调文字颜色 4 2 2 3 4" xfId="380" xr:uid="{00000000-0005-0000-0000-00009F000000}"/>
    <cellStyle name="40% - 强调文字颜色 4 2 2 3 5" xfId="381" xr:uid="{00000000-0005-0000-0000-0000A0000000}"/>
    <cellStyle name="40% - 强调文字颜色 4 2 2 4" xfId="382" xr:uid="{00000000-0005-0000-0000-0000A1000000}"/>
    <cellStyle name="40% - 强调文字颜色 4 2 2 4 2" xfId="384" xr:uid="{00000000-0005-0000-0000-0000A2000000}"/>
    <cellStyle name="40% - 强调文字颜色 4 2 2 4 2 2" xfId="387" xr:uid="{00000000-0005-0000-0000-0000A3000000}"/>
    <cellStyle name="40% - 强调文字颜色 4 2 2 4 3" xfId="390" xr:uid="{00000000-0005-0000-0000-0000A4000000}"/>
    <cellStyle name="40% - 强调文字颜色 4 2 2 5" xfId="391" xr:uid="{00000000-0005-0000-0000-0000A5000000}"/>
    <cellStyle name="40% - 强调文字颜色 4 2 2 5 2" xfId="393" xr:uid="{00000000-0005-0000-0000-0000A6000000}"/>
    <cellStyle name="40% - 强调文字颜色 4 2 2 6" xfId="395" xr:uid="{00000000-0005-0000-0000-0000A7000000}"/>
    <cellStyle name="40% - 强调文字颜色 4 2 2 7" xfId="397" xr:uid="{00000000-0005-0000-0000-0000A8000000}"/>
    <cellStyle name="40% - 强调文字颜色 4 2 3" xfId="56" xr:uid="{00000000-0005-0000-0000-0000A9000000}"/>
    <cellStyle name="40% - 强调文字颜色 4 2 3 2" xfId="92" xr:uid="{00000000-0005-0000-0000-0000AA000000}"/>
    <cellStyle name="40% - 强调文字颜色 4 2 3 2 2" xfId="144" xr:uid="{00000000-0005-0000-0000-0000AB000000}"/>
    <cellStyle name="40% - 强调文字颜色 4 2 3 2 2 2" xfId="148" xr:uid="{00000000-0005-0000-0000-0000AC000000}"/>
    <cellStyle name="40% - 强调文字颜色 4 2 3 2 2 2 2" xfId="399" xr:uid="{00000000-0005-0000-0000-0000AD000000}"/>
    <cellStyle name="40% - 强调文字颜色 4 2 3 2 2 3" xfId="53" xr:uid="{00000000-0005-0000-0000-0000AE000000}"/>
    <cellStyle name="40% - 强调文字颜色 4 2 3 2 3" xfId="152" xr:uid="{00000000-0005-0000-0000-0000AF000000}"/>
    <cellStyle name="40% - 强调文字颜色 4 2 3 2 3 2" xfId="401" xr:uid="{00000000-0005-0000-0000-0000B0000000}"/>
    <cellStyle name="40% - 强调文字颜色 4 2 3 2 4" xfId="404" xr:uid="{00000000-0005-0000-0000-0000B1000000}"/>
    <cellStyle name="40% - 强调文字颜色 4 2 3 2 5" xfId="406" xr:uid="{00000000-0005-0000-0000-0000B2000000}"/>
    <cellStyle name="40% - 强调文字颜色 4 2 3 3" xfId="73" xr:uid="{00000000-0005-0000-0000-0000B3000000}"/>
    <cellStyle name="40% - 强调文字颜色 4 2 3 3 2" xfId="155" xr:uid="{00000000-0005-0000-0000-0000B4000000}"/>
    <cellStyle name="40% - 强调文字颜色 4 2 3 3 2 2" xfId="409" xr:uid="{00000000-0005-0000-0000-0000B5000000}"/>
    <cellStyle name="40% - 强调文字颜色 4 2 3 3 3" xfId="411" xr:uid="{00000000-0005-0000-0000-0000B6000000}"/>
    <cellStyle name="40% - 强调文字颜色 4 2 3 4" xfId="107" xr:uid="{00000000-0005-0000-0000-0000B7000000}"/>
    <cellStyle name="40% - 强调文字颜色 4 2 3 4 2" xfId="412" xr:uid="{00000000-0005-0000-0000-0000B8000000}"/>
    <cellStyle name="40% - 强调文字颜色 4 2 3 5" xfId="110" xr:uid="{00000000-0005-0000-0000-0000B9000000}"/>
    <cellStyle name="40% - 强调文字颜色 4 2 3 6" xfId="116" xr:uid="{00000000-0005-0000-0000-0000BA000000}"/>
    <cellStyle name="40% - 强调文字颜色 4 2 4" xfId="60" xr:uid="{00000000-0005-0000-0000-0000BB000000}"/>
    <cellStyle name="40% - 强调文字颜色 4 2 4 2" xfId="157" xr:uid="{00000000-0005-0000-0000-0000BC000000}"/>
    <cellStyle name="40% - 强调文字颜色 4 2 4 2 2" xfId="161" xr:uid="{00000000-0005-0000-0000-0000BD000000}"/>
    <cellStyle name="40% - 强调文字颜色 4 2 4 2 2 2" xfId="414" xr:uid="{00000000-0005-0000-0000-0000BE000000}"/>
    <cellStyle name="40% - 强调文字颜色 4 2 4 2 3" xfId="415" xr:uid="{00000000-0005-0000-0000-0000BF000000}"/>
    <cellStyle name="40% - 强调文字颜色 4 2 4 3" xfId="163" xr:uid="{00000000-0005-0000-0000-0000C0000000}"/>
    <cellStyle name="40% - 强调文字颜色 4 2 4 3 2" xfId="396" xr:uid="{00000000-0005-0000-0000-0000C1000000}"/>
    <cellStyle name="40% - 强调文字颜色 4 2 4 4" xfId="416" xr:uid="{00000000-0005-0000-0000-0000C2000000}"/>
    <cellStyle name="40% - 强调文字颜色 4 2 4 5" xfId="417" xr:uid="{00000000-0005-0000-0000-0000C3000000}"/>
    <cellStyle name="40% - 强调文字颜色 4 2 5" xfId="165" xr:uid="{00000000-0005-0000-0000-0000C4000000}"/>
    <cellStyle name="40% - 强调文字颜色 4 2 5 2" xfId="167" xr:uid="{00000000-0005-0000-0000-0000C5000000}"/>
    <cellStyle name="40% - 强调文字颜色 4 2 5 2 2" xfId="418" xr:uid="{00000000-0005-0000-0000-0000C6000000}"/>
    <cellStyle name="40% - 强调文字颜色 4 2 5 2 2 2" xfId="419" xr:uid="{00000000-0005-0000-0000-0000C7000000}"/>
    <cellStyle name="40% - 强调文字颜色 4 2 5 2 3" xfId="420" xr:uid="{00000000-0005-0000-0000-0000C8000000}"/>
    <cellStyle name="40% - 强调文字颜色 4 2 5 3" xfId="421" xr:uid="{00000000-0005-0000-0000-0000C9000000}"/>
    <cellStyle name="40% - 强调文字颜色 4 2 5 3 2" xfId="315" xr:uid="{00000000-0005-0000-0000-0000CA000000}"/>
    <cellStyle name="40% - 强调文字颜色 4 2 5 4" xfId="422" xr:uid="{00000000-0005-0000-0000-0000CB000000}"/>
    <cellStyle name="40% - 强调文字颜色 4 2 5 5" xfId="423" xr:uid="{00000000-0005-0000-0000-0000CC000000}"/>
    <cellStyle name="40% - 强调文字颜色 4 2 6" xfId="170" xr:uid="{00000000-0005-0000-0000-0000CD000000}"/>
    <cellStyle name="40% - 强调文字颜色 4 2 6 2" xfId="424" xr:uid="{00000000-0005-0000-0000-0000CE000000}"/>
    <cellStyle name="40% - 强调文字颜色 4 2 6 2 2" xfId="426" xr:uid="{00000000-0005-0000-0000-0000CF000000}"/>
    <cellStyle name="40% - 强调文字颜色 4 2 6 3" xfId="429" xr:uid="{00000000-0005-0000-0000-0000D0000000}"/>
    <cellStyle name="40% - 强调文字颜色 4 2 7" xfId="172" xr:uid="{00000000-0005-0000-0000-0000D1000000}"/>
    <cellStyle name="40% - 强调文字颜色 4 2 7 2" xfId="430" xr:uid="{00000000-0005-0000-0000-0000D2000000}"/>
    <cellStyle name="40% - 强调文字颜色 4 2 8" xfId="431" xr:uid="{00000000-0005-0000-0000-0000D3000000}"/>
    <cellStyle name="40% - 强调文字颜色 4 2 9" xfId="432" xr:uid="{00000000-0005-0000-0000-0000D4000000}"/>
    <cellStyle name="40% - 强调文字颜色 4 3" xfId="134" xr:uid="{00000000-0005-0000-0000-0000D5000000}"/>
    <cellStyle name="40% - 强调文字颜色 4 3 2" xfId="98" xr:uid="{00000000-0005-0000-0000-0000D6000000}"/>
    <cellStyle name="40% - 强调文字颜色 4 3 2 2" xfId="79" xr:uid="{00000000-0005-0000-0000-0000D7000000}"/>
    <cellStyle name="40% - 强调文字颜色 4 3 2 2 2" xfId="137" xr:uid="{00000000-0005-0000-0000-0000D8000000}"/>
    <cellStyle name="40% - 强调文字颜色 4 3 2 2 2 2" xfId="141" xr:uid="{00000000-0005-0000-0000-0000D9000000}"/>
    <cellStyle name="40% - 强调文字颜色 4 3 2 2 3" xfId="193" xr:uid="{00000000-0005-0000-0000-0000DA000000}"/>
    <cellStyle name="40% - 强调文字颜色 4 3 2 3" xfId="272" xr:uid="{00000000-0005-0000-0000-0000DB000000}"/>
    <cellStyle name="40% - 强调文字颜色 4 3 2 3 2" xfId="277" xr:uid="{00000000-0005-0000-0000-0000DC000000}"/>
    <cellStyle name="40% - 强调文字颜色 4 3 2 4" xfId="294" xr:uid="{00000000-0005-0000-0000-0000DD000000}"/>
    <cellStyle name="40% - 强调文字颜色 4 3 2 5" xfId="310" xr:uid="{00000000-0005-0000-0000-0000DE000000}"/>
    <cellStyle name="40% - 强调文字颜色 4 3 3" xfId="102" xr:uid="{00000000-0005-0000-0000-0000DF000000}"/>
    <cellStyle name="40% - 强调文字颜色 4 3 3 2" xfId="85" xr:uid="{00000000-0005-0000-0000-0000E0000000}"/>
    <cellStyle name="40% - 强调文字颜色 4 3 3 2 2" xfId="177" xr:uid="{00000000-0005-0000-0000-0000E1000000}"/>
    <cellStyle name="40% - 强调文字颜色 4 3 3 3" xfId="127" xr:uid="{00000000-0005-0000-0000-0000E2000000}"/>
    <cellStyle name="40% - 强调文字颜色 4 3 4" xfId="41" xr:uid="{00000000-0005-0000-0000-0000E3000000}"/>
    <cellStyle name="40% - 强调文字颜色 4 3 4 2" xfId="179" xr:uid="{00000000-0005-0000-0000-0000E4000000}"/>
    <cellStyle name="40% - 强调文字颜色 4 3 5" xfId="114" xr:uid="{00000000-0005-0000-0000-0000E5000000}"/>
    <cellStyle name="40% - 强调文字颜色 4 3 6" xfId="118" xr:uid="{00000000-0005-0000-0000-0000E6000000}"/>
    <cellStyle name="40% - 强调文字颜色 4 4" xfId="434" xr:uid="{00000000-0005-0000-0000-0000E7000000}"/>
    <cellStyle name="40% - 强调文字颜色 5 2" xfId="20" xr:uid="{00000000-0005-0000-0000-0000E9000000}"/>
    <cellStyle name="40% - 强调文字颜色 5 2 2" xfId="438" xr:uid="{00000000-0005-0000-0000-0000EA000000}"/>
    <cellStyle name="40% - 强调文字颜色 5 2 2 2" xfId="440" xr:uid="{00000000-0005-0000-0000-0000EB000000}"/>
    <cellStyle name="40% - 强调文字颜色 5 2 2 2 2" xfId="441" xr:uid="{00000000-0005-0000-0000-0000EC000000}"/>
    <cellStyle name="40% - 强调文字颜色 5 2 2 2 2 2" xfId="442" xr:uid="{00000000-0005-0000-0000-0000ED000000}"/>
    <cellStyle name="40% - 强调文字颜色 5 2 2 2 2 2 2" xfId="444" xr:uid="{00000000-0005-0000-0000-0000EE000000}"/>
    <cellStyle name="40% - 强调文字颜色 5 2 2 2 2 3" xfId="445" xr:uid="{00000000-0005-0000-0000-0000EF000000}"/>
    <cellStyle name="40% - 强调文字颜色 5 2 2 2 3" xfId="446" xr:uid="{00000000-0005-0000-0000-0000F0000000}"/>
    <cellStyle name="40% - 强调文字颜色 5 2 2 2 3 2" xfId="246" xr:uid="{00000000-0005-0000-0000-0000F1000000}"/>
    <cellStyle name="40% - 强调文字颜色 5 2 2 2 4" xfId="447" xr:uid="{00000000-0005-0000-0000-0000F2000000}"/>
    <cellStyle name="40% - 强调文字颜色 5 2 2 2 5" xfId="448" xr:uid="{00000000-0005-0000-0000-0000F3000000}"/>
    <cellStyle name="40% - 强调文字颜色 5 2 2 3" xfId="318" xr:uid="{00000000-0005-0000-0000-0000F4000000}"/>
    <cellStyle name="40% - 强调文字颜色 5 2 2 3 2" xfId="320" xr:uid="{00000000-0005-0000-0000-0000F5000000}"/>
    <cellStyle name="40% - 强调文字颜色 5 2 2 3 2 2" xfId="323" xr:uid="{00000000-0005-0000-0000-0000F6000000}"/>
    <cellStyle name="40% - 强调文字颜色 5 2 2 3 3" xfId="328" xr:uid="{00000000-0005-0000-0000-0000F7000000}"/>
    <cellStyle name="40% - 强调文字颜色 5 2 2 4" xfId="344" xr:uid="{00000000-0005-0000-0000-0000F8000000}"/>
    <cellStyle name="40% - 强调文字颜色 5 2 2 4 2" xfId="348" xr:uid="{00000000-0005-0000-0000-0000F9000000}"/>
    <cellStyle name="40% - 强调文字颜色 5 2 2 5" xfId="357" xr:uid="{00000000-0005-0000-0000-0000FA000000}"/>
    <cellStyle name="40% - 强调文字颜色 5 2 2 6" xfId="362" xr:uid="{00000000-0005-0000-0000-0000FB000000}"/>
    <cellStyle name="40% - 强调文字颜色 5 2 3" xfId="198" xr:uid="{00000000-0005-0000-0000-0000FC000000}"/>
    <cellStyle name="40% - 强调文字颜色 5 2 3 2" xfId="202" xr:uid="{00000000-0005-0000-0000-0000FD000000}"/>
    <cellStyle name="40% - 强调文字颜色 5 2 3 2 2" xfId="205" xr:uid="{00000000-0005-0000-0000-0000FE000000}"/>
    <cellStyle name="40% - 强调文字颜色 5 2 3 2 2 2" xfId="338" xr:uid="{00000000-0005-0000-0000-0000FF000000}"/>
    <cellStyle name="40% - 强调文字颜色 5 2 3 2 3" xfId="450" xr:uid="{00000000-0005-0000-0000-000000010000}"/>
    <cellStyle name="40% - 强调文字颜色 5 2 3 3" xfId="207" xr:uid="{00000000-0005-0000-0000-000001010000}"/>
    <cellStyle name="40% - 强调文字颜色 5 2 3 3 2" xfId="367" xr:uid="{00000000-0005-0000-0000-000002010000}"/>
    <cellStyle name="40% - 强调文字颜色 5 2 3 4" xfId="374" xr:uid="{00000000-0005-0000-0000-000003010000}"/>
    <cellStyle name="40% - 强调文字颜色 5 2 3 5" xfId="379" xr:uid="{00000000-0005-0000-0000-000004010000}"/>
    <cellStyle name="40% - 强调文字颜色 5 2 4" xfId="211" xr:uid="{00000000-0005-0000-0000-000005010000}"/>
    <cellStyle name="40% - 强调文字颜色 5 2 4 2" xfId="213" xr:uid="{00000000-0005-0000-0000-000006010000}"/>
    <cellStyle name="40% - 强调文字颜色 5 2 4 2 2" xfId="451" xr:uid="{00000000-0005-0000-0000-000007010000}"/>
    <cellStyle name="40% - 强调文字颜色 5 2 4 2 2 2" xfId="454" xr:uid="{00000000-0005-0000-0000-000008010000}"/>
    <cellStyle name="40% - 强调文字颜色 5 2 4 2 3" xfId="455" xr:uid="{00000000-0005-0000-0000-000009010000}"/>
    <cellStyle name="40% - 强调文字颜色 5 2 4 3" xfId="383" xr:uid="{00000000-0005-0000-0000-00000A010000}"/>
    <cellStyle name="40% - 强调文字颜色 5 2 4 3 2" xfId="385" xr:uid="{00000000-0005-0000-0000-00000B010000}"/>
    <cellStyle name="40% - 强调文字颜色 5 2 4 4" xfId="389" xr:uid="{00000000-0005-0000-0000-00000C010000}"/>
    <cellStyle name="40% - 强调文字颜色 5 2 4 5" xfId="457" xr:uid="{00000000-0005-0000-0000-00000D010000}"/>
    <cellStyle name="40% - 强调文字颜色 5 2 5" xfId="215" xr:uid="{00000000-0005-0000-0000-00000E010000}"/>
    <cellStyle name="40% - 强调文字颜色 5 2 5 2" xfId="458" xr:uid="{00000000-0005-0000-0000-00000F010000}"/>
    <cellStyle name="40% - 强调文字颜色 5 2 5 2 2" xfId="459" xr:uid="{00000000-0005-0000-0000-000010010000}"/>
    <cellStyle name="40% - 强调文字颜色 5 2 5 3" xfId="392" xr:uid="{00000000-0005-0000-0000-000011010000}"/>
    <cellStyle name="40% - 强调文字颜色 5 2 6" xfId="217" xr:uid="{00000000-0005-0000-0000-000012010000}"/>
    <cellStyle name="40% - 强调文字颜色 5 2 6 2" xfId="433" xr:uid="{00000000-0005-0000-0000-000013010000}"/>
    <cellStyle name="40% - 强调文字颜色 5 2 7" xfId="460" xr:uid="{00000000-0005-0000-0000-000014010000}"/>
    <cellStyle name="40% - 强调文字颜色 5 2 8" xfId="461" xr:uid="{00000000-0005-0000-0000-000015010000}"/>
    <cellStyle name="40% - 强调文字颜色 5 3" xfId="463" xr:uid="{00000000-0005-0000-0000-000016010000}"/>
    <cellStyle name="40% - 强调文字颜色 5 3 2" xfId="466" xr:uid="{00000000-0005-0000-0000-000017010000}"/>
    <cellStyle name="40% - 强调文字颜色 5 3 2 2" xfId="467" xr:uid="{00000000-0005-0000-0000-000018010000}"/>
    <cellStyle name="40% - 强调文字颜色 5 3 2 2 2" xfId="469" xr:uid="{00000000-0005-0000-0000-000019010000}"/>
    <cellStyle name="40% - 强调文字颜色 5 3 2 2 2 2" xfId="470" xr:uid="{00000000-0005-0000-0000-00001A010000}"/>
    <cellStyle name="40% - 强调文字颜色 5 3 2 2 3" xfId="471" xr:uid="{00000000-0005-0000-0000-00001B010000}"/>
    <cellStyle name="40% - 强调文字颜色 5 3 2 3" xfId="143" xr:uid="{00000000-0005-0000-0000-00001C010000}"/>
    <cellStyle name="40% - 强调文字颜色 5 3 2 3 2" xfId="146" xr:uid="{00000000-0005-0000-0000-00001D010000}"/>
    <cellStyle name="40% - 强调文字颜色 5 3 2 4" xfId="150" xr:uid="{00000000-0005-0000-0000-00001E010000}"/>
    <cellStyle name="40% - 强调文字颜色 5 3 2 5" xfId="402" xr:uid="{00000000-0005-0000-0000-00001F010000}"/>
    <cellStyle name="40% - 强调文字颜色 5 3 3" xfId="222" xr:uid="{00000000-0005-0000-0000-000020010000}"/>
    <cellStyle name="40% - 强调文字颜色 5 3 3 2" xfId="46" xr:uid="{00000000-0005-0000-0000-000021010000}"/>
    <cellStyle name="40% - 强调文字颜色 5 3 3 2 2" xfId="428" xr:uid="{00000000-0005-0000-0000-000022010000}"/>
    <cellStyle name="40% - 强调文字颜色 5 3 3 3" xfId="154" xr:uid="{00000000-0005-0000-0000-000023010000}"/>
    <cellStyle name="40% - 强调文字颜色 5 3 4" xfId="224" xr:uid="{00000000-0005-0000-0000-000024010000}"/>
    <cellStyle name="40% - 强调文字颜色 5 3 4 2" xfId="472" xr:uid="{00000000-0005-0000-0000-000025010000}"/>
    <cellStyle name="40% - 强调文字颜色 5 3 5" xfId="227" xr:uid="{00000000-0005-0000-0000-000026010000}"/>
    <cellStyle name="40% - 强调文字颜色 5 3 6" xfId="468" xr:uid="{00000000-0005-0000-0000-000027010000}"/>
    <cellStyle name="40% - 强调文字颜色 5 4" xfId="475" xr:uid="{00000000-0005-0000-0000-000028010000}"/>
    <cellStyle name="40% - 强调文字颜色 5 4 2" xfId="477" xr:uid="{00000000-0005-0000-0000-000029010000}"/>
    <cellStyle name="40% - 强调文字颜色 5 4 2 2" xfId="44" xr:uid="{00000000-0005-0000-0000-00002A010000}"/>
    <cellStyle name="40% - 强调文字颜色 5 4 2 2 2" xfId="479" xr:uid="{00000000-0005-0000-0000-00002B010000}"/>
    <cellStyle name="40% - 强调文字颜色 5 4 2 3" xfId="160" xr:uid="{00000000-0005-0000-0000-00002C010000}"/>
    <cellStyle name="40% - 强调文字颜色 5 4 3" xfId="230" xr:uid="{00000000-0005-0000-0000-00002D010000}"/>
    <cellStyle name="40% - 强调文字颜色 5 4 3 2" xfId="394" xr:uid="{00000000-0005-0000-0000-00002E010000}"/>
    <cellStyle name="40% - 强调文字颜色 5 4 4" xfId="480" xr:uid="{00000000-0005-0000-0000-00002F010000}"/>
    <cellStyle name="40% - 强调文字颜色 5 4 5" xfId="481" xr:uid="{00000000-0005-0000-0000-000030010000}"/>
    <cellStyle name="40% - 强调文字颜色 5 5" xfId="483" xr:uid="{00000000-0005-0000-0000-000031010000}"/>
    <cellStyle name="40% - 着色 1" xfId="6" builtinId="31"/>
    <cellStyle name="40% - 着色 1 2" xfId="314" xr:uid="{00000000-0005-0000-0000-000032010000}"/>
    <cellStyle name="40% - 着色 1 2 10" xfId="484" xr:uid="{00000000-0005-0000-0000-000033010000}"/>
    <cellStyle name="40% - 着色 1 2 2" xfId="485" xr:uid="{00000000-0005-0000-0000-000034010000}"/>
    <cellStyle name="40% - 着色 1 2 2 2" xfId="245" xr:uid="{00000000-0005-0000-0000-000035010000}"/>
    <cellStyle name="40% - 着色 1 2 2 2 2" xfId="487" xr:uid="{00000000-0005-0000-0000-000036010000}"/>
    <cellStyle name="40% - 着色 1 2 2 2 2 2" xfId="407" xr:uid="{00000000-0005-0000-0000-000037010000}"/>
    <cellStyle name="40% - 着色 1 2 2 2 2 2 2" xfId="113" xr:uid="{00000000-0005-0000-0000-000038010000}"/>
    <cellStyle name="40% - 着色 1 2 2 2 2 2 2 2" xfId="491" xr:uid="{00000000-0005-0000-0000-000039010000}"/>
    <cellStyle name="40% - 着色 1 2 2 2 2 2 3" xfId="90" xr:uid="{00000000-0005-0000-0000-00003A010000}"/>
    <cellStyle name="40% - 着色 1 2 2 2 2 3" xfId="97" xr:uid="{00000000-0005-0000-0000-00003B010000}"/>
    <cellStyle name="40% - 着色 1 2 2 2 2 3 2" xfId="78" xr:uid="{00000000-0005-0000-0000-00003C010000}"/>
    <cellStyle name="40% - 着色 1 2 2 2 2 4" xfId="101" xr:uid="{00000000-0005-0000-0000-00003D010000}"/>
    <cellStyle name="40% - 着色 1 2 2 2 2 5" xfId="37" xr:uid="{00000000-0005-0000-0000-00003E010000}"/>
    <cellStyle name="40% - 着色 1 2 2 2 3" xfId="493" xr:uid="{00000000-0005-0000-0000-00003F010000}"/>
    <cellStyle name="40% - 着色 1 2 2 2 3 2" xfId="495" xr:uid="{00000000-0005-0000-0000-000040010000}"/>
    <cellStyle name="40% - 着色 1 2 2 2 3 2 2" xfId="497" xr:uid="{00000000-0005-0000-0000-000041010000}"/>
    <cellStyle name="40% - 着色 1 2 2 2 3 3" xfId="499" xr:uid="{00000000-0005-0000-0000-000042010000}"/>
    <cellStyle name="40% - 着色 1 2 2 2 3 4" xfId="183" xr:uid="{00000000-0005-0000-0000-000043010000}"/>
    <cellStyle name="40% - 着色 1 2 2 2 4" xfId="501" xr:uid="{00000000-0005-0000-0000-000044010000}"/>
    <cellStyle name="40% - 着色 1 2 2 2 4 2" xfId="504" xr:uid="{00000000-0005-0000-0000-000045010000}"/>
    <cellStyle name="40% - 着色 1 2 2 2 5" xfId="28" xr:uid="{00000000-0005-0000-0000-000046010000}"/>
    <cellStyle name="40% - 着色 1 2 2 2 6" xfId="505" xr:uid="{00000000-0005-0000-0000-000047010000}"/>
    <cellStyle name="40% - 着色 1 2 2 3" xfId="506" xr:uid="{00000000-0005-0000-0000-000048010000}"/>
    <cellStyle name="40% - 着色 1 2 2 3 2" xfId="122" xr:uid="{00000000-0005-0000-0000-000049010000}"/>
    <cellStyle name="40% - 着色 1 2 2 3 2 2" xfId="507" xr:uid="{00000000-0005-0000-0000-00004A010000}"/>
    <cellStyle name="40% - 着色 1 2 2 3 2 2 2" xfId="510" xr:uid="{00000000-0005-0000-0000-00004B010000}"/>
    <cellStyle name="40% - 着色 1 2 2 3 2 3" xfId="464" xr:uid="{00000000-0005-0000-0000-00004C010000}"/>
    <cellStyle name="40% - 着色 1 2 2 3 2 4" xfId="220" xr:uid="{00000000-0005-0000-0000-00004D010000}"/>
    <cellStyle name="40% - 着色 1 2 2 3 3" xfId="124" xr:uid="{00000000-0005-0000-0000-00004E010000}"/>
    <cellStyle name="40% - 着色 1 2 2 3 3 2" xfId="511" xr:uid="{00000000-0005-0000-0000-00004F010000}"/>
    <cellStyle name="40% - 着色 1 2 2 3 4" xfId="512" xr:uid="{00000000-0005-0000-0000-000050010000}"/>
    <cellStyle name="40% - 着色 1 2 2 3 5" xfId="513" xr:uid="{00000000-0005-0000-0000-000051010000}"/>
    <cellStyle name="40% - 着色 1 2 2 4" xfId="514" xr:uid="{00000000-0005-0000-0000-000052010000}"/>
    <cellStyle name="40% - 着色 1 2 2 4 2" xfId="54" xr:uid="{00000000-0005-0000-0000-000053010000}"/>
    <cellStyle name="40% - 着色 1 2 2 4 2 2" xfId="515" xr:uid="{00000000-0005-0000-0000-000054010000}"/>
    <cellStyle name="40% - 着色 1 2 2 4 3" xfId="516" xr:uid="{00000000-0005-0000-0000-000055010000}"/>
    <cellStyle name="40% - 着色 1 2 2 4 4" xfId="517" xr:uid="{00000000-0005-0000-0000-000056010000}"/>
    <cellStyle name="40% - 着色 1 2 2 5" xfId="346" xr:uid="{00000000-0005-0000-0000-000057010000}"/>
    <cellStyle name="40% - 着色 1 2 2 5 2" xfId="350" xr:uid="{00000000-0005-0000-0000-000058010000}"/>
    <cellStyle name="40% - 着色 1 2 2 6" xfId="354" xr:uid="{00000000-0005-0000-0000-000059010000}"/>
    <cellStyle name="40% - 着色 1 2 2 7" xfId="520" xr:uid="{00000000-0005-0000-0000-00005A010000}"/>
    <cellStyle name="40% - 着色 1 2 3" xfId="521" xr:uid="{00000000-0005-0000-0000-00005B010000}"/>
    <cellStyle name="40% - 着色 1 2 3 2" xfId="260" xr:uid="{00000000-0005-0000-0000-00005C010000}"/>
    <cellStyle name="40% - 着色 1 2 3 2 2" xfId="329" xr:uid="{00000000-0005-0000-0000-00005D010000}"/>
    <cellStyle name="40% - 着色 1 2 3 2 2 2" xfId="332" xr:uid="{00000000-0005-0000-0000-00005E010000}"/>
    <cellStyle name="40% - 着色 1 2 3 2 2 2 2" xfId="522" xr:uid="{00000000-0005-0000-0000-00005F010000}"/>
    <cellStyle name="40% - 着色 1 2 3 2 2 3" xfId="523" xr:uid="{00000000-0005-0000-0000-000060010000}"/>
    <cellStyle name="40% - 着色 1 2 3 2 3" xfId="334" xr:uid="{00000000-0005-0000-0000-000061010000}"/>
    <cellStyle name="40% - 着色 1 2 3 2 3 2" xfId="524" xr:uid="{00000000-0005-0000-0000-000062010000}"/>
    <cellStyle name="40% - 着色 1 2 3 2 4" xfId="339" xr:uid="{00000000-0005-0000-0000-000063010000}"/>
    <cellStyle name="40% - 着色 1 2 3 2 5" xfId="525" xr:uid="{00000000-0005-0000-0000-000064010000}"/>
    <cellStyle name="40% - 着色 1 2 3 3" xfId="253" xr:uid="{00000000-0005-0000-0000-000065010000}"/>
    <cellStyle name="40% - 着色 1 2 3 3 2" xfId="353" xr:uid="{00000000-0005-0000-0000-000066010000}"/>
    <cellStyle name="40% - 着色 1 2 3 3 2 2" xfId="526" xr:uid="{00000000-0005-0000-0000-000067010000}"/>
    <cellStyle name="40% - 着色 1 2 3 3 3" xfId="519" xr:uid="{00000000-0005-0000-0000-000068010000}"/>
    <cellStyle name="40% - 着色 1 2 3 3 4" xfId="527" xr:uid="{00000000-0005-0000-0000-000069010000}"/>
    <cellStyle name="40% - 着色 1 2 3 4" xfId="528" xr:uid="{00000000-0005-0000-0000-00006A010000}"/>
    <cellStyle name="40% - 着色 1 2 3 4 2" xfId="530" xr:uid="{00000000-0005-0000-0000-00006B010000}"/>
    <cellStyle name="40% - 着色 1 2 3 5" xfId="359" xr:uid="{00000000-0005-0000-0000-00006C010000}"/>
    <cellStyle name="40% - 着色 1 2 3 6" xfId="529" xr:uid="{00000000-0005-0000-0000-00006D010000}"/>
    <cellStyle name="40% - 着色 1 2 4" xfId="531" xr:uid="{00000000-0005-0000-0000-00006E010000}"/>
    <cellStyle name="40% - 着色 1 2 4 2" xfId="532" xr:uid="{00000000-0005-0000-0000-00006F010000}"/>
    <cellStyle name="40% - 着色 1 2 4 2 2" xfId="371" xr:uid="{00000000-0005-0000-0000-000070010000}"/>
    <cellStyle name="40% - 着色 1 2 4 2 2 2" xfId="535" xr:uid="{00000000-0005-0000-0000-000071010000}"/>
    <cellStyle name="40% - 着色 1 2 4 2 2 2 2" xfId="72" xr:uid="{00000000-0005-0000-0000-000072010000}"/>
    <cellStyle name="40% - 着色 1 2 4 2 2 3" xfId="538" xr:uid="{00000000-0005-0000-0000-000073010000}"/>
    <cellStyle name="40% - 着色 1 2 4 2 3" xfId="369" xr:uid="{00000000-0005-0000-0000-000074010000}"/>
    <cellStyle name="40% - 着色 1 2 4 2 3 2" xfId="539" xr:uid="{00000000-0005-0000-0000-000075010000}"/>
    <cellStyle name="40% - 着色 1 2 4 2 4" xfId="540" xr:uid="{00000000-0005-0000-0000-000076010000}"/>
    <cellStyle name="40% - 着色 1 2 4 2 5" xfId="299" xr:uid="{00000000-0005-0000-0000-000077010000}"/>
    <cellStyle name="40% - 着色 1 2 4 3" xfId="542" xr:uid="{00000000-0005-0000-0000-000078010000}"/>
    <cellStyle name="40% - 着色 1 2 4 3 2" xfId="544" xr:uid="{00000000-0005-0000-0000-000079010000}"/>
    <cellStyle name="40% - 着色 1 2 4 3 2 2" xfId="366" xr:uid="{00000000-0005-0000-0000-00007A010000}"/>
    <cellStyle name="40% - 着色 1 2 4 3 3" xfId="534" xr:uid="{00000000-0005-0000-0000-00007B010000}"/>
    <cellStyle name="40% - 着色 1 2 4 3 4" xfId="536" xr:uid="{00000000-0005-0000-0000-00007C010000}"/>
    <cellStyle name="40% - 着色 1 2 4 4" xfId="545" xr:uid="{00000000-0005-0000-0000-00007D010000}"/>
    <cellStyle name="40% - 着色 1 2 4 4 2" xfId="546" xr:uid="{00000000-0005-0000-0000-00007E010000}"/>
    <cellStyle name="40% - 着色 1 2 4 5" xfId="547" xr:uid="{00000000-0005-0000-0000-00007F010000}"/>
    <cellStyle name="40% - 着色 1 2 4 6" xfId="548" xr:uid="{00000000-0005-0000-0000-000080010000}"/>
    <cellStyle name="40% - 着色 1 2 5" xfId="549" xr:uid="{00000000-0005-0000-0000-000081010000}"/>
    <cellStyle name="40% - 着色 1 2 5 2" xfId="550" xr:uid="{00000000-0005-0000-0000-000082010000}"/>
    <cellStyle name="40% - 着色 1 2 5 2 2" xfId="551" xr:uid="{00000000-0005-0000-0000-000083010000}"/>
    <cellStyle name="40% - 着色 1 2 5 2 2 2" xfId="554" xr:uid="{00000000-0005-0000-0000-000084010000}"/>
    <cellStyle name="40% - 着色 1 2 5 2 3" xfId="556" xr:uid="{00000000-0005-0000-0000-000085010000}"/>
    <cellStyle name="40% - 着色 1 2 5 3" xfId="130" xr:uid="{00000000-0005-0000-0000-000086010000}"/>
    <cellStyle name="40% - 着色 1 2 5 3 2" xfId="104" xr:uid="{00000000-0005-0000-0000-000087010000}"/>
    <cellStyle name="40% - 着色 1 2 5 4" xfId="55" xr:uid="{00000000-0005-0000-0000-000088010000}"/>
    <cellStyle name="40% - 着色 1 2 5 5" xfId="59" xr:uid="{00000000-0005-0000-0000-000089010000}"/>
    <cellStyle name="40% - 着色 1 2 6" xfId="486" xr:uid="{00000000-0005-0000-0000-00008A010000}"/>
    <cellStyle name="40% - 着色 1 2 6 2" xfId="405" xr:uid="{00000000-0005-0000-0000-00008B010000}"/>
    <cellStyle name="40% - 着色 1 2 6 2 2" xfId="112" xr:uid="{00000000-0005-0000-0000-00008C010000}"/>
    <cellStyle name="40% - 着色 1 2 6 2 2 2" xfId="490" xr:uid="{00000000-0005-0000-0000-00008D010000}"/>
    <cellStyle name="40% - 着色 1 2 6 2 3" xfId="89" xr:uid="{00000000-0005-0000-0000-00008E010000}"/>
    <cellStyle name="40% - 着色 1 2 6 3" xfId="95" xr:uid="{00000000-0005-0000-0000-00008F010000}"/>
    <cellStyle name="40% - 着色 1 2 6 3 2" xfId="76" xr:uid="{00000000-0005-0000-0000-000090010000}"/>
    <cellStyle name="40% - 着色 1 2 6 4" xfId="99" xr:uid="{00000000-0005-0000-0000-000091010000}"/>
    <cellStyle name="40% - 着色 1 2 6 5" xfId="29" xr:uid="{00000000-0005-0000-0000-000092010000}"/>
    <cellStyle name="40% - 着色 1 2 7" xfId="492" xr:uid="{00000000-0005-0000-0000-000093010000}"/>
    <cellStyle name="40% - 着色 1 2 7 2" xfId="494" xr:uid="{00000000-0005-0000-0000-000094010000}"/>
    <cellStyle name="40% - 着色 1 2 7 2 2" xfId="496" xr:uid="{00000000-0005-0000-0000-000095010000}"/>
    <cellStyle name="40% - 着色 1 2 7 3" xfId="498" xr:uid="{00000000-0005-0000-0000-000096010000}"/>
    <cellStyle name="40% - 着色 1 2 7 4" xfId="182" xr:uid="{00000000-0005-0000-0000-000097010000}"/>
    <cellStyle name="40% - 着色 1 2 8" xfId="500" xr:uid="{00000000-0005-0000-0000-000098010000}"/>
    <cellStyle name="40% - 着色 1 2 8 2" xfId="502" xr:uid="{00000000-0005-0000-0000-000099010000}"/>
    <cellStyle name="40% - 着色 1 2 8 3" xfId="557" xr:uid="{00000000-0005-0000-0000-00009A010000}"/>
    <cellStyle name="40% - 着色 1 2 9" xfId="38" xr:uid="{00000000-0005-0000-0000-00009B010000}"/>
    <cellStyle name="40% - 着色 1 3" xfId="559" xr:uid="{00000000-0005-0000-0000-00009C010000}"/>
    <cellStyle name="40% - 着色 1 3 10" xfId="275" xr:uid="{00000000-0005-0000-0000-00009D010000}"/>
    <cellStyle name="40% - 着色 1 3 2" xfId="64" xr:uid="{00000000-0005-0000-0000-00009E010000}"/>
    <cellStyle name="40% - 着色 1 3 2 2" xfId="560" xr:uid="{00000000-0005-0000-0000-00009F010000}"/>
    <cellStyle name="40% - 着色 1 3 2 2 2" xfId="561" xr:uid="{00000000-0005-0000-0000-0000A0010000}"/>
    <cellStyle name="40% - 着色 1 3 2 2 2 2" xfId="562" xr:uid="{00000000-0005-0000-0000-0000A1010000}"/>
    <cellStyle name="40% - 着色 1 3 2 2 2 2 2" xfId="563" xr:uid="{00000000-0005-0000-0000-0000A2010000}"/>
    <cellStyle name="40% - 着色 1 3 2 2 2 2 2 2" xfId="226" xr:uid="{00000000-0005-0000-0000-0000A3010000}"/>
    <cellStyle name="40% - 着色 1 3 2 2 2 2 3" xfId="564" xr:uid="{00000000-0005-0000-0000-0000A4010000}"/>
    <cellStyle name="40% - 着色 1 3 2 2 2 3" xfId="565" xr:uid="{00000000-0005-0000-0000-0000A5010000}"/>
    <cellStyle name="40% - 着色 1 3 2 2 2 3 2" xfId="169" xr:uid="{00000000-0005-0000-0000-0000A6010000}"/>
    <cellStyle name="40% - 着色 1 3 2 2 2 4" xfId="508" xr:uid="{00000000-0005-0000-0000-0000A7010000}"/>
    <cellStyle name="40% - 着色 1 3 2 2 2 5" xfId="271" xr:uid="{00000000-0005-0000-0000-0000A8010000}"/>
    <cellStyle name="40% - 着色 1 3 2 2 3" xfId="566" xr:uid="{00000000-0005-0000-0000-0000A9010000}"/>
    <cellStyle name="40% - 着色 1 3 2 2 3 2" xfId="541" xr:uid="{00000000-0005-0000-0000-0000AA010000}"/>
    <cellStyle name="40% - 着色 1 3 2 2 3 2 2" xfId="567" xr:uid="{00000000-0005-0000-0000-0000AB010000}"/>
    <cellStyle name="40% - 着色 1 3 2 2 3 3" xfId="300" xr:uid="{00000000-0005-0000-0000-0000AC010000}"/>
    <cellStyle name="40% - 着色 1 3 2 2 4" xfId="568" xr:uid="{00000000-0005-0000-0000-0000AD010000}"/>
    <cellStyle name="40% - 着色 1 3 2 2 4 2" xfId="537" xr:uid="{00000000-0005-0000-0000-0000AE010000}"/>
    <cellStyle name="40% - 着色 1 3 2 2 5" xfId="569" xr:uid="{00000000-0005-0000-0000-0000AF010000}"/>
    <cellStyle name="40% - 着色 1 3 2 2 6" xfId="570" xr:uid="{00000000-0005-0000-0000-0000B0010000}"/>
    <cellStyle name="40% - 着色 1 3 2 3" xfId="571" xr:uid="{00000000-0005-0000-0000-0000B1010000}"/>
    <cellStyle name="40% - 着色 1 3 2 3 2" xfId="572" xr:uid="{00000000-0005-0000-0000-0000B2010000}"/>
    <cellStyle name="40% - 着色 1 3 2 3 2 2" xfId="574" xr:uid="{00000000-0005-0000-0000-0000B3010000}"/>
    <cellStyle name="40% - 着色 1 3 2 3 2 2 2" xfId="71" xr:uid="{00000000-0005-0000-0000-0000B4010000}"/>
    <cellStyle name="40% - 着色 1 3 2 3 2 3" xfId="575" xr:uid="{00000000-0005-0000-0000-0000B5010000}"/>
    <cellStyle name="40% - 着色 1 3 2 3 3" xfId="576" xr:uid="{00000000-0005-0000-0000-0000B6010000}"/>
    <cellStyle name="40% - 着色 1 3 2 3 3 2" xfId="577" xr:uid="{00000000-0005-0000-0000-0000B7010000}"/>
    <cellStyle name="40% - 着色 1 3 2 3 4" xfId="578" xr:uid="{00000000-0005-0000-0000-0000B8010000}"/>
    <cellStyle name="40% - 着色 1 3 2 3 5" xfId="31" xr:uid="{00000000-0005-0000-0000-0000B9010000}"/>
    <cellStyle name="40% - 着色 1 3 2 4" xfId="579" xr:uid="{00000000-0005-0000-0000-0000BA010000}"/>
    <cellStyle name="40% - 着色 1 3 2 4 2" xfId="580" xr:uid="{00000000-0005-0000-0000-0000BB010000}"/>
    <cellStyle name="40% - 着色 1 3 2 4 2 2" xfId="40" xr:uid="{00000000-0005-0000-0000-0000BC010000}"/>
    <cellStyle name="40% - 着色 1 3 2 4 3" xfId="573" xr:uid="{00000000-0005-0000-0000-0000BD010000}"/>
    <cellStyle name="40% - 着色 1 3 2 5" xfId="376" xr:uid="{00000000-0005-0000-0000-0000BE010000}"/>
    <cellStyle name="40% - 着色 1 3 2 5 2" xfId="555" xr:uid="{00000000-0005-0000-0000-0000BF010000}"/>
    <cellStyle name="40% - 着色 1 3 2 6" xfId="543" xr:uid="{00000000-0005-0000-0000-0000C0010000}"/>
    <cellStyle name="40% - 着色 1 3 2 7" xfId="533" xr:uid="{00000000-0005-0000-0000-0000C1010000}"/>
    <cellStyle name="40% - 着色 1 3 3" xfId="50" xr:uid="{00000000-0005-0000-0000-0000C2010000}"/>
    <cellStyle name="40% - 着色 1 3 3 2" xfId="581" xr:uid="{00000000-0005-0000-0000-0000C3010000}"/>
    <cellStyle name="40% - 着色 1 3 3 2 2" xfId="51" xr:uid="{00000000-0005-0000-0000-0000C4010000}"/>
    <cellStyle name="40% - 着色 1 3 3 2 2 2" xfId="63" xr:uid="{00000000-0005-0000-0000-0000C5010000}"/>
    <cellStyle name="40% - 着色 1 3 3 2 2 2 2" xfId="257" xr:uid="{00000000-0005-0000-0000-0000C6010000}"/>
    <cellStyle name="40% - 着色 1 3 3 2 2 3" xfId="66" xr:uid="{00000000-0005-0000-0000-0000C7010000}"/>
    <cellStyle name="40% - 着色 1 3 3 2 3" xfId="452" xr:uid="{00000000-0005-0000-0000-0000C8010000}"/>
    <cellStyle name="40% - 着色 1 3 3 2 3 2" xfId="583" xr:uid="{00000000-0005-0000-0000-0000C9010000}"/>
    <cellStyle name="40% - 着色 1 3 3 2 4" xfId="584" xr:uid="{00000000-0005-0000-0000-0000CA010000}"/>
    <cellStyle name="40% - 着色 1 3 3 2 5" xfId="585" xr:uid="{00000000-0005-0000-0000-0000CB010000}"/>
    <cellStyle name="40% - 着色 1 3 3 3" xfId="49" xr:uid="{00000000-0005-0000-0000-0000CC010000}"/>
    <cellStyle name="40% - 着色 1 3 3 3 2" xfId="586" xr:uid="{00000000-0005-0000-0000-0000CD010000}"/>
    <cellStyle name="40% - 着色 1 3 3 3 2 2" xfId="587" xr:uid="{00000000-0005-0000-0000-0000CE010000}"/>
    <cellStyle name="40% - 着色 1 3 3 3 3" xfId="589" xr:uid="{00000000-0005-0000-0000-0000CF010000}"/>
    <cellStyle name="40% - 着色 1 3 3 4" xfId="590" xr:uid="{00000000-0005-0000-0000-0000D0010000}"/>
    <cellStyle name="40% - 着色 1 3 3 4 2" xfId="591" xr:uid="{00000000-0005-0000-0000-0000D1010000}"/>
    <cellStyle name="40% - 着色 1 3 3 5" xfId="592" xr:uid="{00000000-0005-0000-0000-0000D2010000}"/>
    <cellStyle name="40% - 着色 1 3 3 6" xfId="593" xr:uid="{00000000-0005-0000-0000-0000D3010000}"/>
    <cellStyle name="40% - 着色 1 3 4" xfId="594" xr:uid="{00000000-0005-0000-0000-0000D4010000}"/>
    <cellStyle name="40% - 着色 1 3 4 2" xfId="595" xr:uid="{00000000-0005-0000-0000-0000D5010000}"/>
    <cellStyle name="40% - 着色 1 3 4 2 2" xfId="596" xr:uid="{00000000-0005-0000-0000-0000D6010000}"/>
    <cellStyle name="40% - 着色 1 3 4 2 2 2" xfId="597" xr:uid="{00000000-0005-0000-0000-0000D7010000}"/>
    <cellStyle name="40% - 着色 1 3 4 2 2 2 2" xfId="598" xr:uid="{00000000-0005-0000-0000-0000D8010000}"/>
    <cellStyle name="40% - 着色 1 3 4 2 2 3" xfId="599" xr:uid="{00000000-0005-0000-0000-0000D9010000}"/>
    <cellStyle name="40% - 着色 1 3 4 2 3" xfId="600" xr:uid="{00000000-0005-0000-0000-0000DA010000}"/>
    <cellStyle name="40% - 着色 1 3 4 2 3 2" xfId="601" xr:uid="{00000000-0005-0000-0000-0000DB010000}"/>
    <cellStyle name="40% - 着色 1 3 4 2 4" xfId="582" xr:uid="{00000000-0005-0000-0000-0000DC010000}"/>
    <cellStyle name="40% - 着色 1 3 4 2 5" xfId="602" xr:uid="{00000000-0005-0000-0000-0000DD010000}"/>
    <cellStyle name="40% - 着色 1 3 4 3" xfId="603" xr:uid="{00000000-0005-0000-0000-0000DE010000}"/>
    <cellStyle name="40% - 着色 1 3 4 3 2" xfId="604" xr:uid="{00000000-0005-0000-0000-0000DF010000}"/>
    <cellStyle name="40% - 着色 1 3 4 3 2 2" xfId="605" xr:uid="{00000000-0005-0000-0000-0000E0010000}"/>
    <cellStyle name="40% - 着色 1 3 4 3 3" xfId="606" xr:uid="{00000000-0005-0000-0000-0000E1010000}"/>
    <cellStyle name="40% - 着色 1 3 4 4" xfId="607" xr:uid="{00000000-0005-0000-0000-0000E2010000}"/>
    <cellStyle name="40% - 着色 1 3 4 4 2" xfId="608" xr:uid="{00000000-0005-0000-0000-0000E3010000}"/>
    <cellStyle name="40% - 着色 1 3 4 5" xfId="609" xr:uid="{00000000-0005-0000-0000-0000E4010000}"/>
    <cellStyle name="40% - 着色 1 3 4 6" xfId="610" xr:uid="{00000000-0005-0000-0000-0000E5010000}"/>
    <cellStyle name="40% - 着色 1 3 5" xfId="611" xr:uid="{00000000-0005-0000-0000-0000E6010000}"/>
    <cellStyle name="40% - 着色 1 3 5 2" xfId="612" xr:uid="{00000000-0005-0000-0000-0000E7010000}"/>
    <cellStyle name="40% - 着色 1 3 5 2 2" xfId="613" xr:uid="{00000000-0005-0000-0000-0000E8010000}"/>
    <cellStyle name="40% - 着色 1 3 5 2 2 2" xfId="614" xr:uid="{00000000-0005-0000-0000-0000E9010000}"/>
    <cellStyle name="40% - 着色 1 3 5 2 3" xfId="82" xr:uid="{00000000-0005-0000-0000-0000EA010000}"/>
    <cellStyle name="40% - 着色 1 3 5 3" xfId="615" xr:uid="{00000000-0005-0000-0000-0000EB010000}"/>
    <cellStyle name="40% - 着色 1 3 5 3 2" xfId="616" xr:uid="{00000000-0005-0000-0000-0000EC010000}"/>
    <cellStyle name="40% - 着色 1 3 5 4" xfId="617" xr:uid="{00000000-0005-0000-0000-0000ED010000}"/>
    <cellStyle name="40% - 着色 1 3 5 5" xfId="619" xr:uid="{00000000-0005-0000-0000-0000EE010000}"/>
    <cellStyle name="40% - 着色 1 3 6" xfId="620" xr:uid="{00000000-0005-0000-0000-0000EF010000}"/>
    <cellStyle name="40% - 着色 1 3 6 2" xfId="621" xr:uid="{00000000-0005-0000-0000-0000F0010000}"/>
    <cellStyle name="40% - 着色 1 3 6 2 2" xfId="622" xr:uid="{00000000-0005-0000-0000-0000F1010000}"/>
    <cellStyle name="40% - 着色 1 3 6 2 2 2" xfId="117" xr:uid="{00000000-0005-0000-0000-0000F2010000}"/>
    <cellStyle name="40% - 着色 1 3 6 2 3" xfId="623" xr:uid="{00000000-0005-0000-0000-0000F3010000}"/>
    <cellStyle name="40% - 着色 1 3 6 3" xfId="624" xr:uid="{00000000-0005-0000-0000-0000F4010000}"/>
    <cellStyle name="40% - 着色 1 3 6 3 2" xfId="625" xr:uid="{00000000-0005-0000-0000-0000F5010000}"/>
    <cellStyle name="40% - 着色 1 3 6 4" xfId="626" xr:uid="{00000000-0005-0000-0000-0000F6010000}"/>
    <cellStyle name="40% - 着色 1 3 6 5" xfId="627" xr:uid="{00000000-0005-0000-0000-0000F7010000}"/>
    <cellStyle name="40% - 着色 1 3 7" xfId="628" xr:uid="{00000000-0005-0000-0000-0000F8010000}"/>
    <cellStyle name="40% - 着色 1 3 7 2" xfId="629" xr:uid="{00000000-0005-0000-0000-0000F9010000}"/>
    <cellStyle name="40% - 着色 1 3 7 2 2" xfId="630" xr:uid="{00000000-0005-0000-0000-0000FA010000}"/>
    <cellStyle name="40% - 着色 1 3 7 3" xfId="631" xr:uid="{00000000-0005-0000-0000-0000FB010000}"/>
    <cellStyle name="40% - 着色 1 3 7 4" xfId="632" xr:uid="{00000000-0005-0000-0000-0000FC010000}"/>
    <cellStyle name="40% - 着色 1 3 8" xfId="633" xr:uid="{00000000-0005-0000-0000-0000FD010000}"/>
    <cellStyle name="40% - 着色 1 3 8 2" xfId="634" xr:uid="{00000000-0005-0000-0000-0000FE010000}"/>
    <cellStyle name="40% - 着色 1 3 9" xfId="635" xr:uid="{00000000-0005-0000-0000-0000FF010000}"/>
    <cellStyle name="40% - 着色 5" xfId="7" builtinId="47"/>
    <cellStyle name="40% - 着色 5 2" xfId="636" xr:uid="{00000000-0005-0000-0000-000000020000}"/>
    <cellStyle name="40% - 着色 5 2 2" xfId="637" xr:uid="{00000000-0005-0000-0000-000001020000}"/>
    <cellStyle name="40% - 着色 5 2 2 2" xfId="456" xr:uid="{00000000-0005-0000-0000-000002020000}"/>
    <cellStyle name="40% - 着色 5 2 2 2 2" xfId="638" xr:uid="{00000000-0005-0000-0000-000003020000}"/>
    <cellStyle name="40% - 着色 5 2 2 3" xfId="639" xr:uid="{00000000-0005-0000-0000-000004020000}"/>
    <cellStyle name="40% - 着色 5 2 3" xfId="640" xr:uid="{00000000-0005-0000-0000-000005020000}"/>
    <cellStyle name="40% - 着色 5 2 3 2" xfId="641" xr:uid="{00000000-0005-0000-0000-000006020000}"/>
    <cellStyle name="40% - 着色 5 2 4" xfId="642" xr:uid="{00000000-0005-0000-0000-000007020000}"/>
    <cellStyle name="40% - 着色 5 2 5" xfId="643" xr:uid="{00000000-0005-0000-0000-000008020000}"/>
    <cellStyle name="40% - 着色 5 3" xfId="644" xr:uid="{00000000-0005-0000-0000-000009020000}"/>
    <cellStyle name="40% - 着色 5 3 2" xfId="645" xr:uid="{00000000-0005-0000-0000-00000A020000}"/>
    <cellStyle name="40% - 着色 5 3 2 2" xfId="646" xr:uid="{00000000-0005-0000-0000-00000B020000}"/>
    <cellStyle name="40% - 着色 5 3 2 2 2" xfId="647" xr:uid="{00000000-0005-0000-0000-00000C020000}"/>
    <cellStyle name="40% - 着色 5 3 2 3" xfId="648" xr:uid="{00000000-0005-0000-0000-00000D020000}"/>
    <cellStyle name="40% - 着色 5 3 3" xfId="324" xr:uid="{00000000-0005-0000-0000-00000E020000}"/>
    <cellStyle name="40% - 着色 5 3 3 2" xfId="301" xr:uid="{00000000-0005-0000-0000-00000F020000}"/>
    <cellStyle name="40% - 着色 5 3 4" xfId="326" xr:uid="{00000000-0005-0000-0000-000010020000}"/>
    <cellStyle name="40% - 着色 5 3 5" xfId="649" xr:uid="{00000000-0005-0000-0000-000011020000}"/>
    <cellStyle name="60% - 强调文字颜色 1 2" xfId="15" xr:uid="{00000000-0005-0000-0000-000013020000}"/>
    <cellStyle name="60% - 强调文字颜色 5 2" xfId="650" xr:uid="{00000000-0005-0000-0000-000014020000}"/>
    <cellStyle name="60% - 强调文字颜色 5 2 2" xfId="651" xr:uid="{00000000-0005-0000-0000-000015020000}"/>
    <cellStyle name="60% - 强调文字颜色 5 2 2 2" xfId="119" xr:uid="{00000000-0005-0000-0000-000016020000}"/>
    <cellStyle name="60% - 强调文字颜色 5 2 2 2 2" xfId="652" xr:uid="{00000000-0005-0000-0000-000017020000}"/>
    <cellStyle name="60% - 强调文字颜色 5 2 2 2 2 2" xfId="653" xr:uid="{00000000-0005-0000-0000-000018020000}"/>
    <cellStyle name="60% - 强调文字颜色 5 2 2 2 3" xfId="654" xr:uid="{00000000-0005-0000-0000-000019020000}"/>
    <cellStyle name="60% - 强调文字颜色 5 2 2 2 4" xfId="656" xr:uid="{00000000-0005-0000-0000-00001A020000}"/>
    <cellStyle name="60% - 强调文字颜色 5 2 2 3" xfId="658" xr:uid="{00000000-0005-0000-0000-00001B020000}"/>
    <cellStyle name="60% - 强调文字颜色 5 2 2 3 2" xfId="660" xr:uid="{00000000-0005-0000-0000-00001C020000}"/>
    <cellStyle name="60% - 强调文字颜色 5 2 2 4" xfId="662" xr:uid="{00000000-0005-0000-0000-00001D020000}"/>
    <cellStyle name="60% - 强调文字颜色 5 2 2 5" xfId="664" xr:uid="{00000000-0005-0000-0000-00001E020000}"/>
    <cellStyle name="60% - 强调文字颜色 5 2 3" xfId="665" xr:uid="{00000000-0005-0000-0000-00001F020000}"/>
    <cellStyle name="60% - 强调文字颜色 5 2 3 2" xfId="666" xr:uid="{00000000-0005-0000-0000-000020020000}"/>
    <cellStyle name="60% - 强调文字颜色 5 2 3 2 2" xfId="667" xr:uid="{00000000-0005-0000-0000-000021020000}"/>
    <cellStyle name="60% - 强调文字颜色 5 2 3 3" xfId="668" xr:uid="{00000000-0005-0000-0000-000022020000}"/>
    <cellStyle name="60% - 强调文字颜色 5 2 3 4" xfId="669" xr:uid="{00000000-0005-0000-0000-000023020000}"/>
    <cellStyle name="60% - 强调文字颜色 5 2 4" xfId="670" xr:uid="{00000000-0005-0000-0000-000024020000}"/>
    <cellStyle name="60% - 强调文字颜色 5 2 4 2" xfId="671" xr:uid="{00000000-0005-0000-0000-000025020000}"/>
    <cellStyle name="60% - 强调文字颜色 5 2 5" xfId="672" xr:uid="{00000000-0005-0000-0000-000026020000}"/>
    <cellStyle name="60% - 强调文字颜色 5 2 6" xfId="673" xr:uid="{00000000-0005-0000-0000-000027020000}"/>
    <cellStyle name="60% - 强调文字颜色 5 2 7" xfId="131" xr:uid="{00000000-0005-0000-0000-000028020000}"/>
    <cellStyle name="60% - 强调文字颜色 6 2" xfId="674" xr:uid="{00000000-0005-0000-0000-000029020000}"/>
    <cellStyle name="60% - 强调文字颜色 6 2 2" xfId="675" xr:uid="{00000000-0005-0000-0000-00002A020000}"/>
    <cellStyle name="60% - 强调文字颜色 6 2 2 2" xfId="676" xr:uid="{00000000-0005-0000-0000-00002B020000}"/>
    <cellStyle name="60% - 强调文字颜色 6 2 2 2 2" xfId="678" xr:uid="{00000000-0005-0000-0000-00002C020000}"/>
    <cellStyle name="60% - 强调文字颜色 6 2 2 2 2 2" xfId="679" xr:uid="{00000000-0005-0000-0000-00002D020000}"/>
    <cellStyle name="60% - 强调文字颜色 6 2 2 2 3" xfId="680" xr:uid="{00000000-0005-0000-0000-00002E020000}"/>
    <cellStyle name="60% - 强调文字颜色 6 2 2 2 4" xfId="681" xr:uid="{00000000-0005-0000-0000-00002F020000}"/>
    <cellStyle name="60% - 强调文字颜色 6 2 2 3" xfId="682" xr:uid="{00000000-0005-0000-0000-000030020000}"/>
    <cellStyle name="60% - 强调文字颜色 6 2 2 3 2" xfId="684" xr:uid="{00000000-0005-0000-0000-000031020000}"/>
    <cellStyle name="60% - 强调文字颜色 6 2 2 4" xfId="685" xr:uid="{00000000-0005-0000-0000-000032020000}"/>
    <cellStyle name="60% - 强调文字颜色 6 2 2 5" xfId="686" xr:uid="{00000000-0005-0000-0000-000033020000}"/>
    <cellStyle name="60% - 强调文字颜色 6 2 3" xfId="687" xr:uid="{00000000-0005-0000-0000-000034020000}"/>
    <cellStyle name="60% - 强调文字颜色 6 2 3 2" xfId="688" xr:uid="{00000000-0005-0000-0000-000035020000}"/>
    <cellStyle name="60% - 强调文字颜色 6 2 3 2 2" xfId="689" xr:uid="{00000000-0005-0000-0000-000036020000}"/>
    <cellStyle name="60% - 强调文字颜色 6 2 3 2 2 2" xfId="690" xr:uid="{00000000-0005-0000-0000-000037020000}"/>
    <cellStyle name="60% - 强调文字颜色 6 2 3 2 3" xfId="691" xr:uid="{00000000-0005-0000-0000-000038020000}"/>
    <cellStyle name="60% - 强调文字颜色 6 2 3 2 4" xfId="692" xr:uid="{00000000-0005-0000-0000-000039020000}"/>
    <cellStyle name="60% - 强调文字颜色 6 2 3 3" xfId="693" xr:uid="{00000000-0005-0000-0000-00003A020000}"/>
    <cellStyle name="60% - 强调文字颜色 6 2 3 3 2" xfId="694" xr:uid="{00000000-0005-0000-0000-00003B020000}"/>
    <cellStyle name="60% - 强调文字颜色 6 2 3 4" xfId="695" xr:uid="{00000000-0005-0000-0000-00003C020000}"/>
    <cellStyle name="60% - 强调文字颜色 6 2 3 5" xfId="697" xr:uid="{00000000-0005-0000-0000-00003D020000}"/>
    <cellStyle name="60% - 强调文字颜色 6 2 4" xfId="698" xr:uid="{00000000-0005-0000-0000-00003E020000}"/>
    <cellStyle name="60% - 强调文字颜色 6 2 4 2" xfId="699" xr:uid="{00000000-0005-0000-0000-00003F020000}"/>
    <cellStyle name="60% - 强调文字颜色 6 2 4 2 2" xfId="700" xr:uid="{00000000-0005-0000-0000-000040020000}"/>
    <cellStyle name="60% - 强调文字颜色 6 2 4 3" xfId="701" xr:uid="{00000000-0005-0000-0000-000041020000}"/>
    <cellStyle name="60% - 强调文字颜色 6 2 4 4" xfId="703" xr:uid="{00000000-0005-0000-0000-000042020000}"/>
    <cellStyle name="60% - 强调文字颜色 6 2 5" xfId="704" xr:uid="{00000000-0005-0000-0000-000043020000}"/>
    <cellStyle name="60% - 强调文字颜色 6 2 5 2" xfId="705" xr:uid="{00000000-0005-0000-0000-000044020000}"/>
    <cellStyle name="60% - 强调文字颜色 6 2 5 2 2" xfId="706" xr:uid="{00000000-0005-0000-0000-000045020000}"/>
    <cellStyle name="60% - 强调文字颜色 6 2 5 3" xfId="707" xr:uid="{00000000-0005-0000-0000-000046020000}"/>
    <cellStyle name="60% - 强调文字颜色 6 2 5 4" xfId="709" xr:uid="{00000000-0005-0000-0000-000047020000}"/>
    <cellStyle name="60% - 强调文字颜色 6 2 6" xfId="710" xr:uid="{00000000-0005-0000-0000-000048020000}"/>
    <cellStyle name="60% - 强调文字颜色 6 2 6 2" xfId="711" xr:uid="{00000000-0005-0000-0000-000049020000}"/>
    <cellStyle name="60% - 强调文字颜色 6 2 6 3" xfId="712" xr:uid="{00000000-0005-0000-0000-00004A020000}"/>
    <cellStyle name="60% - 强调文字颜色 6 2 7" xfId="437" xr:uid="{00000000-0005-0000-0000-00004B020000}"/>
    <cellStyle name="60% - 强调文字颜色 6 2 8" xfId="197" xr:uid="{00000000-0005-0000-0000-00004C020000}"/>
    <cellStyle name="60% - 强调文字颜色 6 3" xfId="713" xr:uid="{00000000-0005-0000-0000-00004D020000}"/>
    <cellStyle name="60% - 强调文字颜色 6 3 2" xfId="714" xr:uid="{00000000-0005-0000-0000-00004E020000}"/>
    <cellStyle name="60% - 强调文字颜色 6 3 2 2" xfId="715" xr:uid="{00000000-0005-0000-0000-00004F020000}"/>
    <cellStyle name="60% - 强调文字颜色 6 3 2 2 2" xfId="717" xr:uid="{00000000-0005-0000-0000-000050020000}"/>
    <cellStyle name="60% - 强调文字颜色 6 3 2 3" xfId="718" xr:uid="{00000000-0005-0000-0000-000051020000}"/>
    <cellStyle name="60% - 强调文字颜色 6 3 2 4" xfId="719" xr:uid="{00000000-0005-0000-0000-000052020000}"/>
    <cellStyle name="60% - 强调文字颜色 6 3 3" xfId="720" xr:uid="{00000000-0005-0000-0000-000053020000}"/>
    <cellStyle name="60% - 强调文字颜色 6 3 3 2" xfId="721" xr:uid="{00000000-0005-0000-0000-000054020000}"/>
    <cellStyle name="60% - 强调文字颜色 6 3 4" xfId="722" xr:uid="{00000000-0005-0000-0000-000055020000}"/>
    <cellStyle name="60% - 强调文字颜色 6 3 5" xfId="723" xr:uid="{00000000-0005-0000-0000-000056020000}"/>
    <cellStyle name="60% - 强调文字颜色 6 4" xfId="724" xr:uid="{00000000-0005-0000-0000-000057020000}"/>
    <cellStyle name="60% - 着色 1" xfId="2" builtinId="32"/>
    <cellStyle name="60% - 着色 5 2" xfId="726" xr:uid="{00000000-0005-0000-0000-000058020000}"/>
    <cellStyle name="60% - 着色 5 2 2" xfId="727" xr:uid="{00000000-0005-0000-0000-000059020000}"/>
    <cellStyle name="60% - 着色 5 2 2 2" xfId="728" xr:uid="{00000000-0005-0000-0000-00005A020000}"/>
    <cellStyle name="60% - 着色 5 2 2 2 2" xfId="729" xr:uid="{00000000-0005-0000-0000-00005B020000}"/>
    <cellStyle name="60% - 着色 5 2 2 2 2 2" xfId="730" xr:uid="{00000000-0005-0000-0000-00005C020000}"/>
    <cellStyle name="60% - 着色 5 2 2 2 3" xfId="731" xr:uid="{00000000-0005-0000-0000-00005D020000}"/>
    <cellStyle name="60% - 着色 5 2 2 3" xfId="732" xr:uid="{00000000-0005-0000-0000-00005E020000}"/>
    <cellStyle name="60% - 着色 5 2 2 3 2" xfId="733" xr:uid="{00000000-0005-0000-0000-00005F020000}"/>
    <cellStyle name="60% - 着色 5 2 2 4" xfId="734" xr:uid="{00000000-0005-0000-0000-000060020000}"/>
    <cellStyle name="60% - 着色 5 2 3" xfId="735" xr:uid="{00000000-0005-0000-0000-000061020000}"/>
    <cellStyle name="60% - 着色 5 2 3 2" xfId="736" xr:uid="{00000000-0005-0000-0000-000062020000}"/>
    <cellStyle name="60% - 着色 5 2 3 2 2" xfId="737" xr:uid="{00000000-0005-0000-0000-000063020000}"/>
    <cellStyle name="60% - 着色 5 2 3 3" xfId="738" xr:uid="{00000000-0005-0000-0000-000064020000}"/>
    <cellStyle name="60% - 着色 5 2 4" xfId="739" xr:uid="{00000000-0005-0000-0000-000065020000}"/>
    <cellStyle name="60% - 着色 5 2 4 2" xfId="740" xr:uid="{00000000-0005-0000-0000-000066020000}"/>
    <cellStyle name="60% - 着色 5 2 5" xfId="741" xr:uid="{00000000-0005-0000-0000-000067020000}"/>
    <cellStyle name="百分比" xfId="1" builtinId="5"/>
    <cellStyle name="百分比 2" xfId="14" xr:uid="{00000000-0005-0000-0000-000069020000}"/>
    <cellStyle name="百分比 3" xfId="1399" xr:uid="{00000000-0005-0000-0000-00006A020000}"/>
    <cellStyle name="常规" xfId="0" builtinId="0"/>
    <cellStyle name="常规 10" xfId="321" xr:uid="{00000000-0005-0000-0000-00006C020000}"/>
    <cellStyle name="常规 11" xfId="330" xr:uid="{00000000-0005-0000-0000-00006D020000}"/>
    <cellStyle name="常规 12" xfId="336" xr:uid="{00000000-0005-0000-0000-00006E020000}"/>
    <cellStyle name="常规 13" xfId="341" xr:uid="{00000000-0005-0000-0000-00006F020000}"/>
    <cellStyle name="常规 14" xfId="742" xr:uid="{00000000-0005-0000-0000-000070020000}"/>
    <cellStyle name="常规 15" xfId="743" xr:uid="{00000000-0005-0000-0000-000071020000}"/>
    <cellStyle name="常规 16" xfId="744" xr:uid="{00000000-0005-0000-0000-000072020000}"/>
    <cellStyle name="常规 17" xfId="745" xr:uid="{00000000-0005-0000-0000-000073020000}"/>
    <cellStyle name="常规 18" xfId="1402" xr:uid="{00000000-0005-0000-0000-000074020000}"/>
    <cellStyle name="常规 2" xfId="13" xr:uid="{00000000-0005-0000-0000-000075020000}"/>
    <cellStyle name="常规 2 10" xfId="1400" xr:uid="{00000000-0005-0000-0000-000076020000}"/>
    <cellStyle name="常规 2 11" xfId="1403" xr:uid="{00000000-0005-0000-0000-000077020000}"/>
    <cellStyle name="常规 2 2" xfId="33" xr:uid="{00000000-0005-0000-0000-000078020000}"/>
    <cellStyle name="常规 2 2 2" xfId="746" xr:uid="{00000000-0005-0000-0000-000079020000}"/>
    <cellStyle name="常规 2 2 2 2" xfId="747" xr:uid="{00000000-0005-0000-0000-00007A020000}"/>
    <cellStyle name="常规 2 2 2 2 2" xfId="748" xr:uid="{00000000-0005-0000-0000-00007B020000}"/>
    <cellStyle name="常规 2 2 2 2 3" xfId="749" xr:uid="{00000000-0005-0000-0000-00007C020000}"/>
    <cellStyle name="常规 2 2 2 3" xfId="751" xr:uid="{00000000-0005-0000-0000-00007D020000}"/>
    <cellStyle name="常规 2 2 2 3 2" xfId="752" xr:uid="{00000000-0005-0000-0000-00007E020000}"/>
    <cellStyle name="常规 2 2 2 4" xfId="91" xr:uid="{00000000-0005-0000-0000-00007F020000}"/>
    <cellStyle name="常规 2 2 3" xfId="413" xr:uid="{00000000-0005-0000-0000-000080020000}"/>
    <cellStyle name="常规 2 2 3 2" xfId="753" xr:uid="{00000000-0005-0000-0000-000081020000}"/>
    <cellStyle name="常规 2 2 3 2 2" xfId="754" xr:uid="{00000000-0005-0000-0000-000082020000}"/>
    <cellStyle name="常规 2 2 3 3" xfId="755" xr:uid="{00000000-0005-0000-0000-000083020000}"/>
    <cellStyle name="常规 2 2 4" xfId="756" xr:uid="{00000000-0005-0000-0000-000084020000}"/>
    <cellStyle name="常规 2 2 4 2" xfId="757" xr:uid="{00000000-0005-0000-0000-000085020000}"/>
    <cellStyle name="常规 2 2 5" xfId="758" xr:uid="{00000000-0005-0000-0000-000086020000}"/>
    <cellStyle name="常规 2 2 6" xfId="759" xr:uid="{00000000-0005-0000-0000-000087020000}"/>
    <cellStyle name="常规 2 3" xfId="760" xr:uid="{00000000-0005-0000-0000-000088020000}"/>
    <cellStyle name="常规 2 3 2" xfId="761" xr:uid="{00000000-0005-0000-0000-000089020000}"/>
    <cellStyle name="常规 2 3 2 2" xfId="762" xr:uid="{00000000-0005-0000-0000-00008A020000}"/>
    <cellStyle name="常规 2 3 2 2 2" xfId="763" xr:uid="{00000000-0005-0000-0000-00008B020000}"/>
    <cellStyle name="常规 2 3 2 2 3" xfId="764" xr:uid="{00000000-0005-0000-0000-00008C020000}"/>
    <cellStyle name="常规 2 3 2 3" xfId="765" xr:uid="{00000000-0005-0000-0000-00008D020000}"/>
    <cellStyle name="常规 2 3 2 4" xfId="84" xr:uid="{00000000-0005-0000-0000-00008E020000}"/>
    <cellStyle name="常规 2 3 3" xfId="766" xr:uid="{00000000-0005-0000-0000-00008F020000}"/>
    <cellStyle name="常规 2 3 3 2" xfId="767" xr:uid="{00000000-0005-0000-0000-000090020000}"/>
    <cellStyle name="常规 2 3 3 3" xfId="768" xr:uid="{00000000-0005-0000-0000-000091020000}"/>
    <cellStyle name="常规 2 3 4" xfId="769" xr:uid="{00000000-0005-0000-0000-000092020000}"/>
    <cellStyle name="常规 2 3 5" xfId="770" xr:uid="{00000000-0005-0000-0000-000093020000}"/>
    <cellStyle name="常规 2 4" xfId="771" xr:uid="{00000000-0005-0000-0000-000094020000}"/>
    <cellStyle name="常规 2 4 2" xfId="772" xr:uid="{00000000-0005-0000-0000-000095020000}"/>
    <cellStyle name="常规 2 4 2 2" xfId="773" xr:uid="{00000000-0005-0000-0000-000096020000}"/>
    <cellStyle name="常规 2 4 2 3" xfId="774" xr:uid="{00000000-0005-0000-0000-000097020000}"/>
    <cellStyle name="常规 2 4 3" xfId="775" xr:uid="{00000000-0005-0000-0000-000098020000}"/>
    <cellStyle name="常规 2 4 3 2" xfId="776" xr:uid="{00000000-0005-0000-0000-000099020000}"/>
    <cellStyle name="常规 2 4 4" xfId="777" xr:uid="{00000000-0005-0000-0000-00009A020000}"/>
    <cellStyle name="常规 2 5" xfId="778" xr:uid="{00000000-0005-0000-0000-00009B020000}"/>
    <cellStyle name="常规 2 5 2" xfId="779" xr:uid="{00000000-0005-0000-0000-00009C020000}"/>
    <cellStyle name="常规 2 5 2 2" xfId="780" xr:uid="{00000000-0005-0000-0000-00009D020000}"/>
    <cellStyle name="常规 2 5 2 3" xfId="781" xr:uid="{00000000-0005-0000-0000-00009E020000}"/>
    <cellStyle name="常规 2 5 3" xfId="509" xr:uid="{00000000-0005-0000-0000-00009F020000}"/>
    <cellStyle name="常规 2 5 4" xfId="782" xr:uid="{00000000-0005-0000-0000-0000A0020000}"/>
    <cellStyle name="常规 2 6" xfId="783" xr:uid="{00000000-0005-0000-0000-0000A1020000}"/>
    <cellStyle name="常规 2 6 2" xfId="784" xr:uid="{00000000-0005-0000-0000-0000A2020000}"/>
    <cellStyle name="常规 2 6 3" xfId="785" xr:uid="{00000000-0005-0000-0000-0000A3020000}"/>
    <cellStyle name="常规 2 7" xfId="786" xr:uid="{00000000-0005-0000-0000-0000A4020000}"/>
    <cellStyle name="常规 2 7 2" xfId="787" xr:uid="{00000000-0005-0000-0000-0000A5020000}"/>
    <cellStyle name="常规 2 8" xfId="789" xr:uid="{00000000-0005-0000-0000-0000A6020000}"/>
    <cellStyle name="常规 2 9" xfId="22" xr:uid="{00000000-0005-0000-0000-0000A7020000}"/>
    <cellStyle name="常规 2 9 2" xfId="1397" xr:uid="{00000000-0005-0000-0000-0000A8020000}"/>
    <cellStyle name="常规 3" xfId="12" xr:uid="{00000000-0005-0000-0000-0000A9020000}"/>
    <cellStyle name="常规 3 2" xfId="790" xr:uid="{00000000-0005-0000-0000-0000AA020000}"/>
    <cellStyle name="常规 3 2 2" xfId="791" xr:uid="{00000000-0005-0000-0000-0000AB020000}"/>
    <cellStyle name="常规 3 2 2 2" xfId="11" xr:uid="{00000000-0005-0000-0000-0000AC020000}"/>
    <cellStyle name="常规 3 2 2 2 2" xfId="792" xr:uid="{00000000-0005-0000-0000-0000AD020000}"/>
    <cellStyle name="常规 3 2 2 2 3" xfId="264" xr:uid="{00000000-0005-0000-0000-0000AE020000}"/>
    <cellStyle name="常规 3 2 2 2 4" xfId="1398" xr:uid="{00000000-0005-0000-0000-0000AF020000}"/>
    <cellStyle name="常规 3 2 2 2 5" xfId="1401" xr:uid="{00000000-0005-0000-0000-0000B0020000}"/>
    <cellStyle name="常规 3 2 2 3" xfId="794" xr:uid="{00000000-0005-0000-0000-0000B1020000}"/>
    <cellStyle name="常规 3 2 2 3 2" xfId="795" xr:uid="{00000000-0005-0000-0000-0000B2020000}"/>
    <cellStyle name="常规 3 2 2 4" xfId="201" xr:uid="{00000000-0005-0000-0000-0000B3020000}"/>
    <cellStyle name="常规 3 2 3" xfId="796" xr:uid="{00000000-0005-0000-0000-0000B4020000}"/>
    <cellStyle name="常规 3 2 3 2" xfId="797" xr:uid="{00000000-0005-0000-0000-0000B5020000}"/>
    <cellStyle name="常规 3 2 3 2 2" xfId="798" xr:uid="{00000000-0005-0000-0000-0000B6020000}"/>
    <cellStyle name="常规 3 2 3 3" xfId="799" xr:uid="{00000000-0005-0000-0000-0000B7020000}"/>
    <cellStyle name="常规 3 2 4" xfId="800" xr:uid="{00000000-0005-0000-0000-0000B8020000}"/>
    <cellStyle name="常规 3 2 4 2" xfId="801" xr:uid="{00000000-0005-0000-0000-0000B9020000}"/>
    <cellStyle name="常规 3 2 5" xfId="802" xr:uid="{00000000-0005-0000-0000-0000BA020000}"/>
    <cellStyle name="常规 3 2 6" xfId="804" xr:uid="{00000000-0005-0000-0000-0000BB020000}"/>
    <cellStyle name="常规 3 3" xfId="805" xr:uid="{00000000-0005-0000-0000-0000BC020000}"/>
    <cellStyle name="常规 3 3 2" xfId="806" xr:uid="{00000000-0005-0000-0000-0000BD020000}"/>
    <cellStyle name="常规 3 3 2 2" xfId="807" xr:uid="{00000000-0005-0000-0000-0000BE020000}"/>
    <cellStyle name="常规 3 3 2 2 2" xfId="808" xr:uid="{00000000-0005-0000-0000-0000BF020000}"/>
    <cellStyle name="常规 3 3 2 2 3" xfId="809" xr:uid="{00000000-0005-0000-0000-0000C0020000}"/>
    <cellStyle name="常规 3 3 2 3" xfId="810" xr:uid="{00000000-0005-0000-0000-0000C1020000}"/>
    <cellStyle name="常规 3 3 2 4" xfId="45" xr:uid="{00000000-0005-0000-0000-0000C2020000}"/>
    <cellStyle name="常规 3 3 3" xfId="811" xr:uid="{00000000-0005-0000-0000-0000C3020000}"/>
    <cellStyle name="常规 3 3 3 2" xfId="812" xr:uid="{00000000-0005-0000-0000-0000C4020000}"/>
    <cellStyle name="常规 3 3 3 3" xfId="813" xr:uid="{00000000-0005-0000-0000-0000C5020000}"/>
    <cellStyle name="常规 3 3 4" xfId="815" xr:uid="{00000000-0005-0000-0000-0000C6020000}"/>
    <cellStyle name="常规 3 3 5" xfId="489" xr:uid="{00000000-0005-0000-0000-0000C7020000}"/>
    <cellStyle name="常规 3 4" xfId="816" xr:uid="{00000000-0005-0000-0000-0000C8020000}"/>
    <cellStyle name="常规 3 4 2" xfId="817" xr:uid="{00000000-0005-0000-0000-0000C9020000}"/>
    <cellStyle name="常规 3 4 2 2" xfId="818" xr:uid="{00000000-0005-0000-0000-0000CA020000}"/>
    <cellStyle name="常规 3 4 2 3" xfId="819" xr:uid="{00000000-0005-0000-0000-0000CB020000}"/>
    <cellStyle name="常规 3 4 3" xfId="24" xr:uid="{00000000-0005-0000-0000-0000CC020000}"/>
    <cellStyle name="常规 3 4 3 2" xfId="108" xr:uid="{00000000-0005-0000-0000-0000CD020000}"/>
    <cellStyle name="常规 3 4 4" xfId="820" xr:uid="{00000000-0005-0000-0000-0000CE020000}"/>
    <cellStyle name="常规 3 5" xfId="821" xr:uid="{00000000-0005-0000-0000-0000CF020000}"/>
    <cellStyle name="常规 3 5 2" xfId="822" xr:uid="{00000000-0005-0000-0000-0000D0020000}"/>
    <cellStyle name="常规 3 5 2 2" xfId="823" xr:uid="{00000000-0005-0000-0000-0000D1020000}"/>
    <cellStyle name="常规 3 5 2 3" xfId="824" xr:uid="{00000000-0005-0000-0000-0000D2020000}"/>
    <cellStyle name="常规 3 5 3" xfId="825" xr:uid="{00000000-0005-0000-0000-0000D3020000}"/>
    <cellStyle name="常规 3 5 4" xfId="826" xr:uid="{00000000-0005-0000-0000-0000D4020000}"/>
    <cellStyle name="常规 3 6" xfId="827" xr:uid="{00000000-0005-0000-0000-0000D5020000}"/>
    <cellStyle name="常规 3 6 2" xfId="828" xr:uid="{00000000-0005-0000-0000-0000D6020000}"/>
    <cellStyle name="常规 3 6 3" xfId="829" xr:uid="{00000000-0005-0000-0000-0000D7020000}"/>
    <cellStyle name="常规 3 7" xfId="830" xr:uid="{00000000-0005-0000-0000-0000D8020000}"/>
    <cellStyle name="常规 3 7 2" xfId="831" xr:uid="{00000000-0005-0000-0000-0000D9020000}"/>
    <cellStyle name="常规 3 8" xfId="834" xr:uid="{00000000-0005-0000-0000-0000DA020000}"/>
    <cellStyle name="常规 4" xfId="835" xr:uid="{00000000-0005-0000-0000-0000DB020000}"/>
    <cellStyle name="常规 4 2" xfId="836" xr:uid="{00000000-0005-0000-0000-0000DC020000}"/>
    <cellStyle name="常规 5" xfId="837" xr:uid="{00000000-0005-0000-0000-0000DD020000}"/>
    <cellStyle name="常规 6" xfId="838" xr:uid="{00000000-0005-0000-0000-0000DE020000}"/>
    <cellStyle name="常规 7" xfId="839" xr:uid="{00000000-0005-0000-0000-0000DF020000}"/>
    <cellStyle name="常规 8" xfId="840" xr:uid="{00000000-0005-0000-0000-0000E0020000}"/>
    <cellStyle name="常规 9" xfId="841" xr:uid="{00000000-0005-0000-0000-0000E1020000}"/>
    <cellStyle name="好" xfId="3" builtinId="26"/>
    <cellStyle name="好 2" xfId="16" xr:uid="{00000000-0005-0000-0000-0000E3020000}"/>
    <cellStyle name="好 2 2" xfId="843" xr:uid="{00000000-0005-0000-0000-0000E4020000}"/>
    <cellStyle name="好 2 2 2" xfId="844" xr:uid="{00000000-0005-0000-0000-0000E5020000}"/>
    <cellStyle name="好 2 2 2 2" xfId="846" xr:uid="{00000000-0005-0000-0000-0000E6020000}"/>
    <cellStyle name="好 2 2 2 2 2" xfId="833" xr:uid="{00000000-0005-0000-0000-0000E7020000}"/>
    <cellStyle name="好 2 2 2 3" xfId="553" xr:uid="{00000000-0005-0000-0000-0000E8020000}"/>
    <cellStyle name="好 2 2 3" xfId="847" xr:uid="{00000000-0005-0000-0000-0000E9020000}"/>
    <cellStyle name="好 2 2 3 2" xfId="848" xr:uid="{00000000-0005-0000-0000-0000EA020000}"/>
    <cellStyle name="好 2 2 4" xfId="849" xr:uid="{00000000-0005-0000-0000-0000EB020000}"/>
    <cellStyle name="好 2 2 5" xfId="850" xr:uid="{00000000-0005-0000-0000-0000EC020000}"/>
    <cellStyle name="好 2 3" xfId="435" xr:uid="{00000000-0005-0000-0000-0000ED020000}"/>
    <cellStyle name="好 2 3 2" xfId="436" xr:uid="{00000000-0005-0000-0000-0000EE020000}"/>
    <cellStyle name="好 2 3 2 2" xfId="439" xr:uid="{00000000-0005-0000-0000-0000EF020000}"/>
    <cellStyle name="好 2 3 2 3" xfId="317" xr:uid="{00000000-0005-0000-0000-0000F0020000}"/>
    <cellStyle name="好 2 3 3" xfId="196" xr:uid="{00000000-0005-0000-0000-0000F1020000}"/>
    <cellStyle name="好 2 3 3 2" xfId="200" xr:uid="{00000000-0005-0000-0000-0000F2020000}"/>
    <cellStyle name="好 2 3 4" xfId="210" xr:uid="{00000000-0005-0000-0000-0000F3020000}"/>
    <cellStyle name="好 2 4" xfId="462" xr:uid="{00000000-0005-0000-0000-0000F4020000}"/>
    <cellStyle name="好 2 4 2" xfId="465" xr:uid="{00000000-0005-0000-0000-0000F5020000}"/>
    <cellStyle name="好 2 4 3" xfId="221" xr:uid="{00000000-0005-0000-0000-0000F6020000}"/>
    <cellStyle name="好 2 5" xfId="474" xr:uid="{00000000-0005-0000-0000-0000F7020000}"/>
    <cellStyle name="好 2 5 2" xfId="476" xr:uid="{00000000-0005-0000-0000-0000F8020000}"/>
    <cellStyle name="好 2 6" xfId="482" xr:uid="{00000000-0005-0000-0000-0000F9020000}"/>
    <cellStyle name="好 2 7" xfId="842" xr:uid="{00000000-0005-0000-0000-0000FA020000}"/>
    <cellStyle name="好 3" xfId="851" xr:uid="{00000000-0005-0000-0000-0000FB020000}"/>
    <cellStyle name="好 3 2" xfId="852" xr:uid="{00000000-0005-0000-0000-0000FC020000}"/>
    <cellStyle name="好 3 2 2" xfId="853" xr:uid="{00000000-0005-0000-0000-0000FD020000}"/>
    <cellStyle name="好 3 2 2 2" xfId="814" xr:uid="{00000000-0005-0000-0000-0000FE020000}"/>
    <cellStyle name="好 3 2 2 3" xfId="488" xr:uid="{00000000-0005-0000-0000-0000FF020000}"/>
    <cellStyle name="好 3 2 3" xfId="854" xr:uid="{00000000-0005-0000-0000-000000030000}"/>
    <cellStyle name="好 3 2 4" xfId="855" xr:uid="{00000000-0005-0000-0000-000001030000}"/>
    <cellStyle name="好 3 3" xfId="856" xr:uid="{00000000-0005-0000-0000-000002030000}"/>
    <cellStyle name="好 3 3 2" xfId="857" xr:uid="{00000000-0005-0000-0000-000003030000}"/>
    <cellStyle name="好 3 3 3" xfId="858" xr:uid="{00000000-0005-0000-0000-000004030000}"/>
    <cellStyle name="好 3 4" xfId="859" xr:uid="{00000000-0005-0000-0000-000005030000}"/>
    <cellStyle name="好 3 5" xfId="860" xr:uid="{00000000-0005-0000-0000-000006030000}"/>
    <cellStyle name="好 3 6" xfId="861" xr:uid="{00000000-0005-0000-0000-000007030000}"/>
    <cellStyle name="好 4" xfId="204" xr:uid="{00000000-0005-0000-0000-000008030000}"/>
    <cellStyle name="好 4 2" xfId="335" xr:uid="{00000000-0005-0000-0000-000009030000}"/>
    <cellStyle name="好 4 3" xfId="340" xr:uid="{00000000-0005-0000-0000-00000A030000}"/>
    <cellStyle name="好 5" xfId="449" xr:uid="{00000000-0005-0000-0000-00000B030000}"/>
    <cellStyle name="好 6" xfId="83" xr:uid="{00000000-0005-0000-0000-00000C030000}"/>
    <cellStyle name="强调文字颜色 1 2" xfId="18" xr:uid="{00000000-0005-0000-0000-00000E030000}"/>
    <cellStyle name="强调文字颜色 1 2 10" xfId="862" xr:uid="{00000000-0005-0000-0000-00000F030000}"/>
    <cellStyle name="强调文字颜色 1 2 11" xfId="863" xr:uid="{00000000-0005-0000-0000-000010030000}"/>
    <cellStyle name="强调文字颜色 1 2 2" xfId="147" xr:uid="{00000000-0005-0000-0000-000011030000}"/>
    <cellStyle name="强调文字颜色 1 2 2 2" xfId="398" xr:uid="{00000000-0005-0000-0000-000012030000}"/>
    <cellStyle name="强调文字颜色 1 2 2 2 2" xfId="864" xr:uid="{00000000-0005-0000-0000-000013030000}"/>
    <cellStyle name="强调文字颜色 1 2 2 2 2 2" xfId="865" xr:uid="{00000000-0005-0000-0000-000014030000}"/>
    <cellStyle name="强调文字颜色 1 2 2 2 2 2 2" xfId="866" xr:uid="{00000000-0005-0000-0000-000015030000}"/>
    <cellStyle name="强调文字颜色 1 2 2 2 2 2 2 2" xfId="867" xr:uid="{00000000-0005-0000-0000-000016030000}"/>
    <cellStyle name="强调文字颜色 1 2 2 2 2 2 2 2 2" xfId="868" xr:uid="{00000000-0005-0000-0000-000017030000}"/>
    <cellStyle name="强调文字颜色 1 2 2 2 2 2 2 3" xfId="869" xr:uid="{00000000-0005-0000-0000-000018030000}"/>
    <cellStyle name="强调文字颜色 1 2 2 2 2 2 3" xfId="870" xr:uid="{00000000-0005-0000-0000-000019030000}"/>
    <cellStyle name="强调文字颜色 1 2 2 2 2 2 3 2" xfId="872" xr:uid="{00000000-0005-0000-0000-00001A030000}"/>
    <cellStyle name="强调文字颜色 1 2 2 2 2 2 4" xfId="874" xr:uid="{00000000-0005-0000-0000-00001B030000}"/>
    <cellStyle name="强调文字颜色 1 2 2 2 2 2 5" xfId="876" xr:uid="{00000000-0005-0000-0000-00001C030000}"/>
    <cellStyle name="强调文字颜色 1 2 2 2 2 3" xfId="877" xr:uid="{00000000-0005-0000-0000-00001D030000}"/>
    <cellStyle name="强调文字颜色 1 2 2 2 2 3 2" xfId="878" xr:uid="{00000000-0005-0000-0000-00001E030000}"/>
    <cellStyle name="强调文字颜色 1 2 2 2 2 3 2 2" xfId="696" xr:uid="{00000000-0005-0000-0000-00001F030000}"/>
    <cellStyle name="强调文字颜色 1 2 2 2 2 3 2 2 2" xfId="879" xr:uid="{00000000-0005-0000-0000-000020030000}"/>
    <cellStyle name="强调文字颜色 1 2 2 2 2 3 2 3" xfId="65" xr:uid="{00000000-0005-0000-0000-000021030000}"/>
    <cellStyle name="强调文字颜色 1 2 2 2 2 3 3" xfId="880" xr:uid="{00000000-0005-0000-0000-000022030000}"/>
    <cellStyle name="强调文字颜色 1 2 2 2 2 3 3 2" xfId="882" xr:uid="{00000000-0005-0000-0000-000023030000}"/>
    <cellStyle name="强调文字颜色 1 2 2 2 2 3 4" xfId="883" xr:uid="{00000000-0005-0000-0000-000024030000}"/>
    <cellStyle name="强调文字颜色 1 2 2 2 2 3 5" xfId="884" xr:uid="{00000000-0005-0000-0000-000025030000}"/>
    <cellStyle name="强调文字颜色 1 2 2 2 2 4" xfId="886" xr:uid="{00000000-0005-0000-0000-000026030000}"/>
    <cellStyle name="强调文字颜色 1 2 2 2 2 4 2" xfId="887" xr:uid="{00000000-0005-0000-0000-000027030000}"/>
    <cellStyle name="强调文字颜色 1 2 2 2 2 4 2 2" xfId="888" xr:uid="{00000000-0005-0000-0000-000028030000}"/>
    <cellStyle name="强调文字颜色 1 2 2 2 2 4 3" xfId="889" xr:uid="{00000000-0005-0000-0000-000029030000}"/>
    <cellStyle name="强调文字颜色 1 2 2 2 2 5" xfId="890" xr:uid="{00000000-0005-0000-0000-00002A030000}"/>
    <cellStyle name="强调文字颜色 1 2 2 2 2 5 2" xfId="891" xr:uid="{00000000-0005-0000-0000-00002B030000}"/>
    <cellStyle name="强调文字颜色 1 2 2 2 2 6" xfId="892" xr:uid="{00000000-0005-0000-0000-00002C030000}"/>
    <cellStyle name="强调文字颜色 1 2 2 2 2 7" xfId="893" xr:uid="{00000000-0005-0000-0000-00002D030000}"/>
    <cellStyle name="强调文字颜色 1 2 2 2 3" xfId="894" xr:uid="{00000000-0005-0000-0000-00002E030000}"/>
    <cellStyle name="强调文字颜色 1 2 2 2 3 2" xfId="895" xr:uid="{00000000-0005-0000-0000-00002F030000}"/>
    <cellStyle name="强调文字颜色 1 2 2 2 3 2 2" xfId="896" xr:uid="{00000000-0005-0000-0000-000030030000}"/>
    <cellStyle name="强调文字颜色 1 2 2 2 3 2 2 2" xfId="897" xr:uid="{00000000-0005-0000-0000-000031030000}"/>
    <cellStyle name="强调文字颜色 1 2 2 2 3 2 3" xfId="898" xr:uid="{00000000-0005-0000-0000-000032030000}"/>
    <cellStyle name="强调文字颜色 1 2 2 2 3 3" xfId="900" xr:uid="{00000000-0005-0000-0000-000033030000}"/>
    <cellStyle name="强调文字颜色 1 2 2 2 3 3 2" xfId="901" xr:uid="{00000000-0005-0000-0000-000034030000}"/>
    <cellStyle name="强调文字颜色 1 2 2 2 3 4" xfId="902" xr:uid="{00000000-0005-0000-0000-000035030000}"/>
    <cellStyle name="强调文字颜色 1 2 2 2 3 5" xfId="903" xr:uid="{00000000-0005-0000-0000-000036030000}"/>
    <cellStyle name="强调文字颜色 1 2 2 2 4" xfId="904" xr:uid="{00000000-0005-0000-0000-000037030000}"/>
    <cellStyle name="强调文字颜色 1 2 2 2 4 2" xfId="234" xr:uid="{00000000-0005-0000-0000-000038030000}"/>
    <cellStyle name="强调文字颜色 1 2 2 2 4 2 2" xfId="25" xr:uid="{00000000-0005-0000-0000-000039030000}"/>
    <cellStyle name="强调文字颜色 1 2 2 2 4 2 2 2" xfId="236" xr:uid="{00000000-0005-0000-0000-00003A030000}"/>
    <cellStyle name="强调文字颜色 1 2 2 2 4 2 3" xfId="240" xr:uid="{00000000-0005-0000-0000-00003B030000}"/>
    <cellStyle name="强调文字颜色 1 2 2 2 4 3" xfId="247" xr:uid="{00000000-0005-0000-0000-00003C030000}"/>
    <cellStyle name="强调文字颜色 1 2 2 2 4 3 2" xfId="249" xr:uid="{00000000-0005-0000-0000-00003D030000}"/>
    <cellStyle name="强调文字颜色 1 2 2 2 4 4" xfId="261" xr:uid="{00000000-0005-0000-0000-00003E030000}"/>
    <cellStyle name="强调文字颜色 1 2 2 2 4 5" xfId="268" xr:uid="{00000000-0005-0000-0000-00003F030000}"/>
    <cellStyle name="强调文字颜色 1 2 2 2 5" xfId="905" xr:uid="{00000000-0005-0000-0000-000040030000}"/>
    <cellStyle name="强调文字颜色 1 2 2 2 5 2" xfId="289" xr:uid="{00000000-0005-0000-0000-000041030000}"/>
    <cellStyle name="强调文字颜色 1 2 2 2 5 2 2" xfId="291" xr:uid="{00000000-0005-0000-0000-000042030000}"/>
    <cellStyle name="强调文字颜色 1 2 2 2 5 3" xfId="23" xr:uid="{00000000-0005-0000-0000-000043030000}"/>
    <cellStyle name="强调文字颜色 1 2 2 2 6" xfId="906" xr:uid="{00000000-0005-0000-0000-000044030000}"/>
    <cellStyle name="强调文字颜色 1 2 2 2 6 2" xfId="306" xr:uid="{00000000-0005-0000-0000-000045030000}"/>
    <cellStyle name="强调文字颜色 1 2 2 2 7" xfId="907" xr:uid="{00000000-0005-0000-0000-000046030000}"/>
    <cellStyle name="强调文字颜色 1 2 2 2 8" xfId="908" xr:uid="{00000000-0005-0000-0000-000047030000}"/>
    <cellStyle name="强调文字颜色 1 2 2 3" xfId="871" xr:uid="{00000000-0005-0000-0000-000048030000}"/>
    <cellStyle name="强调文字颜色 1 2 2 3 2" xfId="909" xr:uid="{00000000-0005-0000-0000-000049030000}"/>
    <cellStyle name="强调文字颜色 1 2 2 3 2 2" xfId="910" xr:uid="{00000000-0005-0000-0000-00004A030000}"/>
    <cellStyle name="强调文字颜色 1 2 2 3 2 2 2" xfId="911" xr:uid="{00000000-0005-0000-0000-00004B030000}"/>
    <cellStyle name="强调文字颜色 1 2 2 3 2 2 2 2" xfId="750" xr:uid="{00000000-0005-0000-0000-00004C030000}"/>
    <cellStyle name="强调文字颜色 1 2 2 3 2 2 3" xfId="912" xr:uid="{00000000-0005-0000-0000-00004D030000}"/>
    <cellStyle name="强调文字颜色 1 2 2 3 2 3" xfId="913" xr:uid="{00000000-0005-0000-0000-00004E030000}"/>
    <cellStyle name="强调文字颜色 1 2 2 3 2 3 2" xfId="914" xr:uid="{00000000-0005-0000-0000-00004F030000}"/>
    <cellStyle name="强调文字颜色 1 2 2 3 2 4" xfId="915" xr:uid="{00000000-0005-0000-0000-000050030000}"/>
    <cellStyle name="强调文字颜色 1 2 2 3 2 5" xfId="916" xr:uid="{00000000-0005-0000-0000-000051030000}"/>
    <cellStyle name="强调文字颜色 1 2 2 3 3" xfId="917" xr:uid="{00000000-0005-0000-0000-000052030000}"/>
    <cellStyle name="强调文字颜色 1 2 2 3 3 2" xfId="918" xr:uid="{00000000-0005-0000-0000-000053030000}"/>
    <cellStyle name="强调文字颜色 1 2 2 3 3 2 2" xfId="919" xr:uid="{00000000-0005-0000-0000-000054030000}"/>
    <cellStyle name="强调文字颜色 1 2 2 3 3 2 2 2" xfId="793" xr:uid="{00000000-0005-0000-0000-000055030000}"/>
    <cellStyle name="强调文字颜色 1 2 2 3 3 2 3" xfId="503" xr:uid="{00000000-0005-0000-0000-000056030000}"/>
    <cellStyle name="强调文字颜色 1 2 2 3 3 3" xfId="920" xr:uid="{00000000-0005-0000-0000-000057030000}"/>
    <cellStyle name="强调文字颜色 1 2 2 3 3 3 2" xfId="921" xr:uid="{00000000-0005-0000-0000-000058030000}"/>
    <cellStyle name="强调文字颜色 1 2 2 3 3 4" xfId="922" xr:uid="{00000000-0005-0000-0000-000059030000}"/>
    <cellStyle name="强调文字颜色 1 2 2 3 3 5" xfId="923" xr:uid="{00000000-0005-0000-0000-00005A030000}"/>
    <cellStyle name="强调文字颜色 1 2 2 3 4" xfId="924" xr:uid="{00000000-0005-0000-0000-00005B030000}"/>
    <cellStyle name="强调文字颜色 1 2 2 3 4 2" xfId="925" xr:uid="{00000000-0005-0000-0000-00005C030000}"/>
    <cellStyle name="强调文字颜色 1 2 2 3 4 2 2" xfId="926" xr:uid="{00000000-0005-0000-0000-00005D030000}"/>
    <cellStyle name="强调文字颜色 1 2 2 3 4 3" xfId="927" xr:uid="{00000000-0005-0000-0000-00005E030000}"/>
    <cellStyle name="强调文字颜色 1 2 2 3 5" xfId="928" xr:uid="{00000000-0005-0000-0000-00005F030000}"/>
    <cellStyle name="强调文字颜色 1 2 2 3 5 2" xfId="929" xr:uid="{00000000-0005-0000-0000-000060030000}"/>
    <cellStyle name="强调文字颜色 1 2 2 3 6" xfId="930" xr:uid="{00000000-0005-0000-0000-000061030000}"/>
    <cellStyle name="强调文字颜色 1 2 2 3 7" xfId="932" xr:uid="{00000000-0005-0000-0000-000062030000}"/>
    <cellStyle name="强调文字颜色 1 2 2 4" xfId="933" xr:uid="{00000000-0005-0000-0000-000063030000}"/>
    <cellStyle name="强调文字颜色 1 2 2 4 2" xfId="934" xr:uid="{00000000-0005-0000-0000-000064030000}"/>
    <cellStyle name="强调文字颜色 1 2 2 4 2 2" xfId="935" xr:uid="{00000000-0005-0000-0000-000065030000}"/>
    <cellStyle name="强调文字颜色 1 2 2 4 2 2 2" xfId="936" xr:uid="{00000000-0005-0000-0000-000066030000}"/>
    <cellStyle name="强调文字颜色 1 2 2 4 2 3" xfId="937" xr:uid="{00000000-0005-0000-0000-000067030000}"/>
    <cellStyle name="强调文字颜色 1 2 2 4 3" xfId="939" xr:uid="{00000000-0005-0000-0000-000068030000}"/>
    <cellStyle name="强调文字颜色 1 2 2 4 3 2" xfId="941" xr:uid="{00000000-0005-0000-0000-000069030000}"/>
    <cellStyle name="强调文字颜色 1 2 2 4 4" xfId="943" xr:uid="{00000000-0005-0000-0000-00006A030000}"/>
    <cellStyle name="强调文字颜色 1 2 2 4 5" xfId="944" xr:uid="{00000000-0005-0000-0000-00006B030000}"/>
    <cellStyle name="强调文字颜色 1 2 2 5" xfId="945" xr:uid="{00000000-0005-0000-0000-00006C030000}"/>
    <cellStyle name="强调文字颜色 1 2 2 5 2" xfId="946" xr:uid="{00000000-0005-0000-0000-00006D030000}"/>
    <cellStyle name="强调文字颜色 1 2 2 5 2 2" xfId="947" xr:uid="{00000000-0005-0000-0000-00006E030000}"/>
    <cellStyle name="强调文字颜色 1 2 2 5 2 2 2" xfId="948" xr:uid="{00000000-0005-0000-0000-00006F030000}"/>
    <cellStyle name="强调文字颜色 1 2 2 5 2 3" xfId="949" xr:uid="{00000000-0005-0000-0000-000070030000}"/>
    <cellStyle name="强调文字颜色 1 2 2 5 3" xfId="951" xr:uid="{00000000-0005-0000-0000-000071030000}"/>
    <cellStyle name="强调文字颜色 1 2 2 5 3 2" xfId="952" xr:uid="{00000000-0005-0000-0000-000072030000}"/>
    <cellStyle name="强调文字颜色 1 2 2 5 4" xfId="953" xr:uid="{00000000-0005-0000-0000-000073030000}"/>
    <cellStyle name="强调文字颜色 1 2 2 5 5" xfId="954" xr:uid="{00000000-0005-0000-0000-000074030000}"/>
    <cellStyle name="强调文字颜色 1 2 2 6" xfId="955" xr:uid="{00000000-0005-0000-0000-000075030000}"/>
    <cellStyle name="强调文字颜色 1 2 2 6 2" xfId="956" xr:uid="{00000000-0005-0000-0000-000076030000}"/>
    <cellStyle name="强调文字颜色 1 2 2 6 2 2" xfId="957" xr:uid="{00000000-0005-0000-0000-000077030000}"/>
    <cellStyle name="强调文字颜色 1 2 2 6 3" xfId="958" xr:uid="{00000000-0005-0000-0000-000078030000}"/>
    <cellStyle name="强调文字颜色 1 2 2 7" xfId="959" xr:uid="{00000000-0005-0000-0000-000079030000}"/>
    <cellStyle name="强调文字颜色 1 2 2 7 2" xfId="960" xr:uid="{00000000-0005-0000-0000-00007A030000}"/>
    <cellStyle name="强调文字颜色 1 2 2 8" xfId="961" xr:uid="{00000000-0005-0000-0000-00007B030000}"/>
    <cellStyle name="强调文字颜色 1 2 2 9" xfId="962" xr:uid="{00000000-0005-0000-0000-00007C030000}"/>
    <cellStyle name="强调文字颜色 1 2 3" xfId="52" xr:uid="{00000000-0005-0000-0000-00007D030000}"/>
    <cellStyle name="强调文字颜色 1 2 3 2" xfId="963" xr:uid="{00000000-0005-0000-0000-00007E030000}"/>
    <cellStyle name="强调文字颜色 1 2 3 2 2" xfId="964" xr:uid="{00000000-0005-0000-0000-00007F030000}"/>
    <cellStyle name="强调文字颜色 1 2 3 2 2 2" xfId="965" xr:uid="{00000000-0005-0000-0000-000080030000}"/>
    <cellStyle name="强调文字颜色 1 2 3 2 2 2 2" xfId="967" xr:uid="{00000000-0005-0000-0000-000081030000}"/>
    <cellStyle name="强调文字颜色 1 2 3 2 2 2 2 2" xfId="968" xr:uid="{00000000-0005-0000-0000-000082030000}"/>
    <cellStyle name="强调文字颜色 1 2 3 2 2 2 3" xfId="970" xr:uid="{00000000-0005-0000-0000-000083030000}"/>
    <cellStyle name="强调文字颜色 1 2 3 2 2 3" xfId="971" xr:uid="{00000000-0005-0000-0000-000084030000}"/>
    <cellStyle name="强调文字颜色 1 2 3 2 2 3 2" xfId="973" xr:uid="{00000000-0005-0000-0000-000085030000}"/>
    <cellStyle name="强调文字颜色 1 2 3 2 2 4" xfId="975" xr:uid="{00000000-0005-0000-0000-000086030000}"/>
    <cellStyle name="强调文字颜色 1 2 3 2 2 5" xfId="976" xr:uid="{00000000-0005-0000-0000-000087030000}"/>
    <cellStyle name="强调文字颜色 1 2 3 2 3" xfId="977" xr:uid="{00000000-0005-0000-0000-000088030000}"/>
    <cellStyle name="强调文字颜色 1 2 3 2 3 2" xfId="978" xr:uid="{00000000-0005-0000-0000-000089030000}"/>
    <cellStyle name="强调文字颜色 1 2 3 2 3 2 2" xfId="979" xr:uid="{00000000-0005-0000-0000-00008A030000}"/>
    <cellStyle name="强调文字颜色 1 2 3 2 3 2 2 2" xfId="980" xr:uid="{00000000-0005-0000-0000-00008B030000}"/>
    <cellStyle name="强调文字颜色 1 2 3 2 3 2 3" xfId="981" xr:uid="{00000000-0005-0000-0000-00008C030000}"/>
    <cellStyle name="强调文字颜色 1 2 3 2 3 3" xfId="982" xr:uid="{00000000-0005-0000-0000-00008D030000}"/>
    <cellStyle name="强调文字颜色 1 2 3 2 3 3 2" xfId="983" xr:uid="{00000000-0005-0000-0000-00008E030000}"/>
    <cellStyle name="强调文字颜色 1 2 3 2 3 4" xfId="984" xr:uid="{00000000-0005-0000-0000-00008F030000}"/>
    <cellStyle name="强调文字颜色 1 2 3 2 3 5" xfId="985" xr:uid="{00000000-0005-0000-0000-000090030000}"/>
    <cellStyle name="强调文字颜色 1 2 3 2 4" xfId="986" xr:uid="{00000000-0005-0000-0000-000091030000}"/>
    <cellStyle name="强调文字颜色 1 2 3 2 4 2" xfId="987" xr:uid="{00000000-0005-0000-0000-000092030000}"/>
    <cellStyle name="强调文字颜色 1 2 3 2 4 2 2" xfId="988" xr:uid="{00000000-0005-0000-0000-000093030000}"/>
    <cellStyle name="强调文字颜色 1 2 3 2 4 3" xfId="989" xr:uid="{00000000-0005-0000-0000-000094030000}"/>
    <cellStyle name="强调文字颜色 1 2 3 2 5" xfId="990" xr:uid="{00000000-0005-0000-0000-000095030000}"/>
    <cellStyle name="强调文字颜色 1 2 3 2 5 2" xfId="991" xr:uid="{00000000-0005-0000-0000-000096030000}"/>
    <cellStyle name="强调文字颜色 1 2 3 2 6" xfId="992" xr:uid="{00000000-0005-0000-0000-000097030000}"/>
    <cellStyle name="强调文字颜色 1 2 3 2 7" xfId="993" xr:uid="{00000000-0005-0000-0000-000098030000}"/>
    <cellStyle name="强调文字颜色 1 2 3 3" xfId="994" xr:uid="{00000000-0005-0000-0000-000099030000}"/>
    <cellStyle name="强调文字颜色 1 2 3 3 2" xfId="995" xr:uid="{00000000-0005-0000-0000-00009A030000}"/>
    <cellStyle name="强调文字颜色 1 2 3 3 2 2" xfId="996" xr:uid="{00000000-0005-0000-0000-00009B030000}"/>
    <cellStyle name="强调文字颜色 1 2 3 3 2 2 2" xfId="518" xr:uid="{00000000-0005-0000-0000-00009C030000}"/>
    <cellStyle name="强调文字颜色 1 2 3 3 2 3" xfId="997" xr:uid="{00000000-0005-0000-0000-00009D030000}"/>
    <cellStyle name="强调文字颜色 1 2 3 3 3" xfId="998" xr:uid="{00000000-0005-0000-0000-00009E030000}"/>
    <cellStyle name="强调文字颜色 1 2 3 3 3 2" xfId="999" xr:uid="{00000000-0005-0000-0000-00009F030000}"/>
    <cellStyle name="强调文字颜色 1 2 3 3 4" xfId="1000" xr:uid="{00000000-0005-0000-0000-0000A0030000}"/>
    <cellStyle name="强调文字颜色 1 2 3 3 5" xfId="1001" xr:uid="{00000000-0005-0000-0000-0000A1030000}"/>
    <cellStyle name="强调文字颜色 1 2 3 4" xfId="1002" xr:uid="{00000000-0005-0000-0000-0000A2030000}"/>
    <cellStyle name="强调文字颜色 1 2 3 4 2" xfId="1003" xr:uid="{00000000-0005-0000-0000-0000A3030000}"/>
    <cellStyle name="强调文字颜色 1 2 3 4 2 2" xfId="1004" xr:uid="{00000000-0005-0000-0000-0000A4030000}"/>
    <cellStyle name="强调文字颜色 1 2 3 4 2 2 2" xfId="588" xr:uid="{00000000-0005-0000-0000-0000A5030000}"/>
    <cellStyle name="强调文字颜色 1 2 3 4 2 3" xfId="1005" xr:uid="{00000000-0005-0000-0000-0000A6030000}"/>
    <cellStyle name="强调文字颜色 1 2 3 4 3" xfId="1007" xr:uid="{00000000-0005-0000-0000-0000A7030000}"/>
    <cellStyle name="强调文字颜色 1 2 3 4 3 2" xfId="1009" xr:uid="{00000000-0005-0000-0000-0000A8030000}"/>
    <cellStyle name="强调文字颜色 1 2 3 4 4" xfId="1011" xr:uid="{00000000-0005-0000-0000-0000A9030000}"/>
    <cellStyle name="强调文字颜色 1 2 3 4 5" xfId="1012" xr:uid="{00000000-0005-0000-0000-0000AA030000}"/>
    <cellStyle name="强调文字颜色 1 2 3 5" xfId="1013" xr:uid="{00000000-0005-0000-0000-0000AB030000}"/>
    <cellStyle name="强调文字颜色 1 2 3 5 2" xfId="1014" xr:uid="{00000000-0005-0000-0000-0000AC030000}"/>
    <cellStyle name="强调文字颜色 1 2 3 5 2 2" xfId="1015" xr:uid="{00000000-0005-0000-0000-0000AD030000}"/>
    <cellStyle name="强调文字颜色 1 2 3 5 3" xfId="1017" xr:uid="{00000000-0005-0000-0000-0000AE030000}"/>
    <cellStyle name="强调文字颜色 1 2 3 6" xfId="1018" xr:uid="{00000000-0005-0000-0000-0000AF030000}"/>
    <cellStyle name="强调文字颜色 1 2 3 6 2" xfId="1019" xr:uid="{00000000-0005-0000-0000-0000B0030000}"/>
    <cellStyle name="强调文字颜色 1 2 3 7" xfId="1020" xr:uid="{00000000-0005-0000-0000-0000B1030000}"/>
    <cellStyle name="强调文字颜色 1 2 3 8" xfId="1021" xr:uid="{00000000-0005-0000-0000-0000B2030000}"/>
    <cellStyle name="强调文字颜色 1 2 4" xfId="453" xr:uid="{00000000-0005-0000-0000-0000B3030000}"/>
    <cellStyle name="强调文字颜色 1 2 4 2" xfId="1023" xr:uid="{00000000-0005-0000-0000-0000B4030000}"/>
    <cellStyle name="强调文字颜色 1 2 4 2 2" xfId="1025" xr:uid="{00000000-0005-0000-0000-0000B5030000}"/>
    <cellStyle name="强调文字颜色 1 2 4 2 2 2" xfId="1027" xr:uid="{00000000-0005-0000-0000-0000B6030000}"/>
    <cellStyle name="强调文字颜色 1 2 4 2 2 2 2" xfId="1028" xr:uid="{00000000-0005-0000-0000-0000B7030000}"/>
    <cellStyle name="强调文字颜色 1 2 4 2 2 3" xfId="1029" xr:uid="{00000000-0005-0000-0000-0000B8030000}"/>
    <cellStyle name="强调文字颜色 1 2 4 2 3" xfId="1031" xr:uid="{00000000-0005-0000-0000-0000B9030000}"/>
    <cellStyle name="强调文字颜色 1 2 4 2 3 2" xfId="1032" xr:uid="{00000000-0005-0000-0000-0000BA030000}"/>
    <cellStyle name="强调文字颜色 1 2 4 2 4" xfId="1033" xr:uid="{00000000-0005-0000-0000-0000BB030000}"/>
    <cellStyle name="强调文字颜色 1 2 4 2 5" xfId="1034" xr:uid="{00000000-0005-0000-0000-0000BC030000}"/>
    <cellStyle name="强调文字颜色 1 2 4 3" xfId="1036" xr:uid="{00000000-0005-0000-0000-0000BD030000}"/>
    <cellStyle name="强调文字颜色 1 2 4 3 2" xfId="1038" xr:uid="{00000000-0005-0000-0000-0000BE030000}"/>
    <cellStyle name="强调文字颜色 1 2 4 3 2 2" xfId="1039" xr:uid="{00000000-0005-0000-0000-0000BF030000}"/>
    <cellStyle name="强调文字颜色 1 2 4 3 2 2 2" xfId="1040" xr:uid="{00000000-0005-0000-0000-0000C0030000}"/>
    <cellStyle name="强调文字颜色 1 2 4 3 2 3" xfId="1041" xr:uid="{00000000-0005-0000-0000-0000C1030000}"/>
    <cellStyle name="强调文字颜色 1 2 4 3 3" xfId="1042" xr:uid="{00000000-0005-0000-0000-0000C2030000}"/>
    <cellStyle name="强调文字颜色 1 2 4 3 3 2" xfId="1043" xr:uid="{00000000-0005-0000-0000-0000C3030000}"/>
    <cellStyle name="强调文字颜色 1 2 4 3 4" xfId="1044" xr:uid="{00000000-0005-0000-0000-0000C4030000}"/>
    <cellStyle name="强调文字颜色 1 2 4 3 5" xfId="716" xr:uid="{00000000-0005-0000-0000-0000C5030000}"/>
    <cellStyle name="强调文字颜色 1 2 4 4" xfId="1046" xr:uid="{00000000-0005-0000-0000-0000C6030000}"/>
    <cellStyle name="强调文字颜色 1 2 4 4 2" xfId="1047" xr:uid="{00000000-0005-0000-0000-0000C7030000}"/>
    <cellStyle name="强调文字颜色 1 2 4 4 2 2" xfId="655" xr:uid="{00000000-0005-0000-0000-0000C8030000}"/>
    <cellStyle name="强调文字颜色 1 2 4 4 3" xfId="1049" xr:uid="{00000000-0005-0000-0000-0000C9030000}"/>
    <cellStyle name="强调文字颜色 1 2 4 5" xfId="1050" xr:uid="{00000000-0005-0000-0000-0000CA030000}"/>
    <cellStyle name="强调文字颜色 1 2 4 5 2" xfId="1051" xr:uid="{00000000-0005-0000-0000-0000CB030000}"/>
    <cellStyle name="强调文字颜色 1 2 4 6" xfId="1053" xr:uid="{00000000-0005-0000-0000-0000CC030000}"/>
    <cellStyle name="强调文字颜色 1 2 4 7" xfId="1054" xr:uid="{00000000-0005-0000-0000-0000CD030000}"/>
    <cellStyle name="强调文字颜色 1 2 5" xfId="1055" xr:uid="{00000000-0005-0000-0000-0000CE030000}"/>
    <cellStyle name="强调文字颜色 1 2 5 2" xfId="1057" xr:uid="{00000000-0005-0000-0000-0000CF030000}"/>
    <cellStyle name="强调文字颜色 1 2 5 2 2" xfId="1058" xr:uid="{00000000-0005-0000-0000-0000D0030000}"/>
    <cellStyle name="强调文字颜色 1 2 5 2 2 2" xfId="1059" xr:uid="{00000000-0005-0000-0000-0000D1030000}"/>
    <cellStyle name="强调文字颜色 1 2 5 2 2 2 2" xfId="1060" xr:uid="{00000000-0005-0000-0000-0000D2030000}"/>
    <cellStyle name="强调文字颜色 1 2 5 2 2 3" xfId="1061" xr:uid="{00000000-0005-0000-0000-0000D3030000}"/>
    <cellStyle name="强调文字颜色 1 2 5 2 3" xfId="1062" xr:uid="{00000000-0005-0000-0000-0000D4030000}"/>
    <cellStyle name="强调文字颜色 1 2 5 2 3 2" xfId="1063" xr:uid="{00000000-0005-0000-0000-0000D5030000}"/>
    <cellStyle name="强调文字颜色 1 2 5 2 4" xfId="966" xr:uid="{00000000-0005-0000-0000-0000D6030000}"/>
    <cellStyle name="强调文字颜色 1 2 5 2 5" xfId="969" xr:uid="{00000000-0005-0000-0000-0000D7030000}"/>
    <cellStyle name="强调文字颜色 1 2 5 3" xfId="1065" xr:uid="{00000000-0005-0000-0000-0000D8030000}"/>
    <cellStyle name="强调文字颜色 1 2 5 3 2" xfId="1066" xr:uid="{00000000-0005-0000-0000-0000D9030000}"/>
    <cellStyle name="强调文字颜色 1 2 5 3 2 2" xfId="1067" xr:uid="{00000000-0005-0000-0000-0000DA030000}"/>
    <cellStyle name="强调文字颜色 1 2 5 3 2 2 2" xfId="1068" xr:uid="{00000000-0005-0000-0000-0000DB030000}"/>
    <cellStyle name="强调文字颜色 1 2 5 3 2 3" xfId="1069" xr:uid="{00000000-0005-0000-0000-0000DC030000}"/>
    <cellStyle name="强调文字颜色 1 2 5 3 3" xfId="1070" xr:uid="{00000000-0005-0000-0000-0000DD030000}"/>
    <cellStyle name="强调文字颜色 1 2 5 3 3 2" xfId="1071" xr:uid="{00000000-0005-0000-0000-0000DE030000}"/>
    <cellStyle name="强调文字颜色 1 2 5 3 4" xfId="972" xr:uid="{00000000-0005-0000-0000-0000DF030000}"/>
    <cellStyle name="强调文字颜色 1 2 5 3 5" xfId="1072" xr:uid="{00000000-0005-0000-0000-0000E0030000}"/>
    <cellStyle name="强调文字颜色 1 2 5 4" xfId="1073" xr:uid="{00000000-0005-0000-0000-0000E1030000}"/>
    <cellStyle name="强调文字颜色 1 2 5 4 2" xfId="1075" xr:uid="{00000000-0005-0000-0000-0000E2030000}"/>
    <cellStyle name="强调文字颜色 1 2 5 4 2 2" xfId="1077" xr:uid="{00000000-0005-0000-0000-0000E3030000}"/>
    <cellStyle name="强调文字颜色 1 2 5 4 3" xfId="1079" xr:uid="{00000000-0005-0000-0000-0000E4030000}"/>
    <cellStyle name="强调文字颜色 1 2 5 5" xfId="1080" xr:uid="{00000000-0005-0000-0000-0000E5030000}"/>
    <cellStyle name="强调文字颜色 1 2 5 5 2" xfId="1082" xr:uid="{00000000-0005-0000-0000-0000E6030000}"/>
    <cellStyle name="强调文字颜色 1 2 5 6" xfId="1083" xr:uid="{00000000-0005-0000-0000-0000E7030000}"/>
    <cellStyle name="强调文字颜色 1 2 5 7" xfId="1084" xr:uid="{00000000-0005-0000-0000-0000E8030000}"/>
    <cellStyle name="强调文字颜色 1 2 6" xfId="1085" xr:uid="{00000000-0005-0000-0000-0000E9030000}"/>
    <cellStyle name="强调文字颜色 1 2 6 2" xfId="1086" xr:uid="{00000000-0005-0000-0000-0000EA030000}"/>
    <cellStyle name="强调文字颜色 1 2 6 2 2" xfId="1087" xr:uid="{00000000-0005-0000-0000-0000EB030000}"/>
    <cellStyle name="强调文字颜色 1 2 6 2 2 2" xfId="1088" xr:uid="{00000000-0005-0000-0000-0000EC030000}"/>
    <cellStyle name="强调文字颜色 1 2 6 2 3" xfId="1089" xr:uid="{00000000-0005-0000-0000-0000ED030000}"/>
    <cellStyle name="强调文字颜色 1 2 6 3" xfId="1090" xr:uid="{00000000-0005-0000-0000-0000EE030000}"/>
    <cellStyle name="强调文字颜色 1 2 6 3 2" xfId="1091" xr:uid="{00000000-0005-0000-0000-0000EF030000}"/>
    <cellStyle name="强调文字颜色 1 2 6 4" xfId="1092" xr:uid="{00000000-0005-0000-0000-0000F0030000}"/>
    <cellStyle name="强调文字颜色 1 2 6 5" xfId="677" xr:uid="{00000000-0005-0000-0000-0000F1030000}"/>
    <cellStyle name="强调文字颜色 1 2 7" xfId="1093" xr:uid="{00000000-0005-0000-0000-0000F2030000}"/>
    <cellStyle name="强调文字颜色 1 2 7 2" xfId="1094" xr:uid="{00000000-0005-0000-0000-0000F3030000}"/>
    <cellStyle name="强调文字颜色 1 2 7 2 2" xfId="1095" xr:uid="{00000000-0005-0000-0000-0000F4030000}"/>
    <cellStyle name="强调文字颜色 1 2 7 2 2 2" xfId="1096" xr:uid="{00000000-0005-0000-0000-0000F5030000}"/>
    <cellStyle name="强调文字颜色 1 2 7 2 3" xfId="1097" xr:uid="{00000000-0005-0000-0000-0000F6030000}"/>
    <cellStyle name="强调文字颜色 1 2 7 3" xfId="1098" xr:uid="{00000000-0005-0000-0000-0000F7030000}"/>
    <cellStyle name="强调文字颜色 1 2 7 3 2" xfId="1099" xr:uid="{00000000-0005-0000-0000-0000F8030000}"/>
    <cellStyle name="强调文字颜色 1 2 7 4" xfId="425" xr:uid="{00000000-0005-0000-0000-0000F9030000}"/>
    <cellStyle name="强调文字颜色 1 2 7 5" xfId="683" xr:uid="{00000000-0005-0000-0000-0000FA030000}"/>
    <cellStyle name="强调文字颜色 1 2 8" xfId="1100" xr:uid="{00000000-0005-0000-0000-0000FB030000}"/>
    <cellStyle name="强调文字颜色 1 2 8 2" xfId="1101" xr:uid="{00000000-0005-0000-0000-0000FC030000}"/>
    <cellStyle name="强调文字颜色 1 2 8 2 2" xfId="1102" xr:uid="{00000000-0005-0000-0000-0000FD030000}"/>
    <cellStyle name="强调文字颜色 1 2 8 3" xfId="1103" xr:uid="{00000000-0005-0000-0000-0000FE030000}"/>
    <cellStyle name="强调文字颜色 1 2 9" xfId="1104" xr:uid="{00000000-0005-0000-0000-0000FF030000}"/>
    <cellStyle name="强调文字颜色 1 2 9 2" xfId="1105" xr:uid="{00000000-0005-0000-0000-000000040000}"/>
    <cellStyle name="强调文字颜色 1 3" xfId="151" xr:uid="{00000000-0005-0000-0000-000001040000}"/>
    <cellStyle name="强调文字颜色 1 3 2" xfId="400" xr:uid="{00000000-0005-0000-0000-000002040000}"/>
    <cellStyle name="强调文字颜色 1 3 2 2" xfId="702" xr:uid="{00000000-0005-0000-0000-000003040000}"/>
    <cellStyle name="强调文字颜色 1 3 2 2 2" xfId="1106" xr:uid="{00000000-0005-0000-0000-000004040000}"/>
    <cellStyle name="强调文字颜色 1 3 2 2 2 2" xfId="1107" xr:uid="{00000000-0005-0000-0000-000005040000}"/>
    <cellStyle name="强调文字颜色 1 3 2 2 2 2 2" xfId="1108" xr:uid="{00000000-0005-0000-0000-000006040000}"/>
    <cellStyle name="强调文字颜色 1 3 2 2 2 2 2 2" xfId="1109" xr:uid="{00000000-0005-0000-0000-000007040000}"/>
    <cellStyle name="强调文字颜色 1 3 2 2 2 2 3" xfId="1110" xr:uid="{00000000-0005-0000-0000-000008040000}"/>
    <cellStyle name="强调文字颜色 1 3 2 2 2 3" xfId="1111" xr:uid="{00000000-0005-0000-0000-000009040000}"/>
    <cellStyle name="强调文字颜色 1 3 2 2 2 3 2" xfId="1112" xr:uid="{00000000-0005-0000-0000-00000A040000}"/>
    <cellStyle name="强调文字颜色 1 3 2 2 2 4" xfId="1113" xr:uid="{00000000-0005-0000-0000-00000B040000}"/>
    <cellStyle name="强调文字颜色 1 3 2 2 2 5" xfId="1114" xr:uid="{00000000-0005-0000-0000-00000C040000}"/>
    <cellStyle name="强调文字颜色 1 3 2 2 3" xfId="1115" xr:uid="{00000000-0005-0000-0000-00000D040000}"/>
    <cellStyle name="强调文字颜色 1 3 2 2 3 2" xfId="1116" xr:uid="{00000000-0005-0000-0000-00000E040000}"/>
    <cellStyle name="强调文字颜色 1 3 2 2 3 2 2" xfId="1117" xr:uid="{00000000-0005-0000-0000-00000F040000}"/>
    <cellStyle name="强调文字颜色 1 3 2 2 3 2 2 2" xfId="1118" xr:uid="{00000000-0005-0000-0000-000010040000}"/>
    <cellStyle name="强调文字颜色 1 3 2 2 3 2 3" xfId="1119" xr:uid="{00000000-0005-0000-0000-000011040000}"/>
    <cellStyle name="强调文字颜色 1 3 2 2 3 3" xfId="1120" xr:uid="{00000000-0005-0000-0000-000012040000}"/>
    <cellStyle name="强调文字颜色 1 3 2 2 3 3 2" xfId="1121" xr:uid="{00000000-0005-0000-0000-000013040000}"/>
    <cellStyle name="强调文字颜色 1 3 2 2 3 4" xfId="1122" xr:uid="{00000000-0005-0000-0000-000014040000}"/>
    <cellStyle name="强调文字颜色 1 3 2 2 3 5" xfId="1123" xr:uid="{00000000-0005-0000-0000-000015040000}"/>
    <cellStyle name="强调文字颜色 1 3 2 2 4" xfId="1124" xr:uid="{00000000-0005-0000-0000-000016040000}"/>
    <cellStyle name="强调文字颜色 1 3 2 2 4 2" xfId="1125" xr:uid="{00000000-0005-0000-0000-000017040000}"/>
    <cellStyle name="强调文字颜色 1 3 2 2 4 2 2" xfId="1126" xr:uid="{00000000-0005-0000-0000-000018040000}"/>
    <cellStyle name="强调文字颜色 1 3 2 2 4 3" xfId="1127" xr:uid="{00000000-0005-0000-0000-000019040000}"/>
    <cellStyle name="强调文字颜色 1 3 2 2 5" xfId="1128" xr:uid="{00000000-0005-0000-0000-00001A040000}"/>
    <cellStyle name="强调文字颜色 1 3 2 2 5 2" xfId="1129" xr:uid="{00000000-0005-0000-0000-00001B040000}"/>
    <cellStyle name="强调文字颜色 1 3 2 2 6" xfId="1130" xr:uid="{00000000-0005-0000-0000-00001C040000}"/>
    <cellStyle name="强调文字颜色 1 3 2 2 7" xfId="1131" xr:uid="{00000000-0005-0000-0000-00001D040000}"/>
    <cellStyle name="强调文字颜色 1 3 2 3" xfId="881" xr:uid="{00000000-0005-0000-0000-00001E040000}"/>
    <cellStyle name="强调文字颜色 1 3 2 3 2" xfId="1132" xr:uid="{00000000-0005-0000-0000-00001F040000}"/>
    <cellStyle name="强调文字颜色 1 3 2 3 2 2" xfId="1133" xr:uid="{00000000-0005-0000-0000-000020040000}"/>
    <cellStyle name="强调文字颜色 1 3 2 3 2 2 2" xfId="873" xr:uid="{00000000-0005-0000-0000-000021040000}"/>
    <cellStyle name="强调文字颜色 1 3 2 3 2 3" xfId="1134" xr:uid="{00000000-0005-0000-0000-000022040000}"/>
    <cellStyle name="强调文字颜色 1 3 2 3 3" xfId="1135" xr:uid="{00000000-0005-0000-0000-000023040000}"/>
    <cellStyle name="强调文字颜色 1 3 2 3 3 2" xfId="1136" xr:uid="{00000000-0005-0000-0000-000024040000}"/>
    <cellStyle name="强调文字颜色 1 3 2 3 4" xfId="1137" xr:uid="{00000000-0005-0000-0000-000025040000}"/>
    <cellStyle name="强调文字颜色 1 3 2 3 5" xfId="386" xr:uid="{00000000-0005-0000-0000-000026040000}"/>
    <cellStyle name="强调文字颜色 1 3 2 4" xfId="1138" xr:uid="{00000000-0005-0000-0000-000027040000}"/>
    <cellStyle name="强调文字颜色 1 3 2 4 2" xfId="1139" xr:uid="{00000000-0005-0000-0000-000028040000}"/>
    <cellStyle name="强调文字颜色 1 3 2 4 2 2" xfId="1140" xr:uid="{00000000-0005-0000-0000-000029040000}"/>
    <cellStyle name="强调文字颜色 1 3 2 4 2 2 2" xfId="1141" xr:uid="{00000000-0005-0000-0000-00002A040000}"/>
    <cellStyle name="强调文字颜色 1 3 2 4 2 3" xfId="1142" xr:uid="{00000000-0005-0000-0000-00002B040000}"/>
    <cellStyle name="强调文字颜色 1 3 2 4 3" xfId="1143" xr:uid="{00000000-0005-0000-0000-00002C040000}"/>
    <cellStyle name="强调文字颜色 1 3 2 4 3 2" xfId="1144" xr:uid="{00000000-0005-0000-0000-00002D040000}"/>
    <cellStyle name="强调文字颜色 1 3 2 4 4" xfId="1145" xr:uid="{00000000-0005-0000-0000-00002E040000}"/>
    <cellStyle name="强调文字颜色 1 3 2 4 5" xfId="1146" xr:uid="{00000000-0005-0000-0000-00002F040000}"/>
    <cellStyle name="强调文字颜色 1 3 2 5" xfId="1147" xr:uid="{00000000-0005-0000-0000-000030040000}"/>
    <cellStyle name="强调文字颜色 1 3 2 5 2" xfId="1148" xr:uid="{00000000-0005-0000-0000-000031040000}"/>
    <cellStyle name="强调文字颜色 1 3 2 5 2 2" xfId="1149" xr:uid="{00000000-0005-0000-0000-000032040000}"/>
    <cellStyle name="强调文字颜色 1 3 2 5 3" xfId="1150" xr:uid="{00000000-0005-0000-0000-000033040000}"/>
    <cellStyle name="强调文字颜色 1 3 2 6" xfId="1151" xr:uid="{00000000-0005-0000-0000-000034040000}"/>
    <cellStyle name="强调文字颜色 1 3 2 6 2" xfId="1152" xr:uid="{00000000-0005-0000-0000-000035040000}"/>
    <cellStyle name="强调文字颜色 1 3 2 7" xfId="1153" xr:uid="{00000000-0005-0000-0000-000036040000}"/>
    <cellStyle name="强调文字颜色 1 3 2 8" xfId="1154" xr:uid="{00000000-0005-0000-0000-000037040000}"/>
    <cellStyle name="强调文字颜色 1 3 3" xfId="1155" xr:uid="{00000000-0005-0000-0000-000038040000}"/>
    <cellStyle name="强调文字颜色 1 3 3 2" xfId="708" xr:uid="{00000000-0005-0000-0000-000039040000}"/>
    <cellStyle name="强调文字颜色 1 3 3 2 2" xfId="1156" xr:uid="{00000000-0005-0000-0000-00003A040000}"/>
    <cellStyle name="强调文字颜色 1 3 3 2 2 2" xfId="1157" xr:uid="{00000000-0005-0000-0000-00003B040000}"/>
    <cellStyle name="强调文字颜色 1 3 3 2 2 2 2" xfId="1158" xr:uid="{00000000-0005-0000-0000-00003C040000}"/>
    <cellStyle name="强调文字颜色 1 3 3 2 2 3" xfId="1159" xr:uid="{00000000-0005-0000-0000-00003D040000}"/>
    <cellStyle name="强调文字颜色 1 3 3 2 3" xfId="1160" xr:uid="{00000000-0005-0000-0000-00003E040000}"/>
    <cellStyle name="强调文字颜色 1 3 3 2 3 2" xfId="174" xr:uid="{00000000-0005-0000-0000-00003F040000}"/>
    <cellStyle name="强调文字颜色 1 3 3 2 4" xfId="1161" xr:uid="{00000000-0005-0000-0000-000040040000}"/>
    <cellStyle name="强调文字颜色 1 3 3 2 5" xfId="1162" xr:uid="{00000000-0005-0000-0000-000041040000}"/>
    <cellStyle name="强调文字颜色 1 3 3 3" xfId="1163" xr:uid="{00000000-0005-0000-0000-000042040000}"/>
    <cellStyle name="强调文字颜色 1 3 3 3 2" xfId="1164" xr:uid="{00000000-0005-0000-0000-000043040000}"/>
    <cellStyle name="强调文字颜色 1 3 3 3 2 2" xfId="1165" xr:uid="{00000000-0005-0000-0000-000044040000}"/>
    <cellStyle name="强调文字颜色 1 3 3 3 2 2 2" xfId="1166" xr:uid="{00000000-0005-0000-0000-000045040000}"/>
    <cellStyle name="强调文字颜色 1 3 3 3 2 3" xfId="1167" xr:uid="{00000000-0005-0000-0000-000046040000}"/>
    <cellStyle name="强调文字颜色 1 3 3 3 3" xfId="1168" xr:uid="{00000000-0005-0000-0000-000047040000}"/>
    <cellStyle name="强调文字颜色 1 3 3 3 3 2" xfId="30" xr:uid="{00000000-0005-0000-0000-000048040000}"/>
    <cellStyle name="强调文字颜色 1 3 3 3 4" xfId="1169" xr:uid="{00000000-0005-0000-0000-000049040000}"/>
    <cellStyle name="强调文字颜色 1 3 3 3 5" xfId="1170" xr:uid="{00000000-0005-0000-0000-00004A040000}"/>
    <cellStyle name="强调文字颜色 1 3 3 4" xfId="1171" xr:uid="{00000000-0005-0000-0000-00004B040000}"/>
    <cellStyle name="强调文字颜色 1 3 3 4 2" xfId="1172" xr:uid="{00000000-0005-0000-0000-00004C040000}"/>
    <cellStyle name="强调文字颜色 1 3 3 4 2 2" xfId="1173" xr:uid="{00000000-0005-0000-0000-00004D040000}"/>
    <cellStyle name="强调文字颜色 1 3 3 4 3" xfId="1174" xr:uid="{00000000-0005-0000-0000-00004E040000}"/>
    <cellStyle name="强调文字颜色 1 3 3 5" xfId="1175" xr:uid="{00000000-0005-0000-0000-00004F040000}"/>
    <cellStyle name="强调文字颜色 1 3 3 5 2" xfId="1176" xr:uid="{00000000-0005-0000-0000-000050040000}"/>
    <cellStyle name="强调文字颜色 1 3 3 6" xfId="1177" xr:uid="{00000000-0005-0000-0000-000051040000}"/>
    <cellStyle name="强调文字颜色 1 3 3 7" xfId="1178" xr:uid="{00000000-0005-0000-0000-000052040000}"/>
    <cellStyle name="强调文字颜色 1 3 4" xfId="1179" xr:uid="{00000000-0005-0000-0000-000053040000}"/>
    <cellStyle name="强调文字颜色 1 3 4 2" xfId="1180" xr:uid="{00000000-0005-0000-0000-000054040000}"/>
    <cellStyle name="强调文字颜色 1 3 4 2 2" xfId="1181" xr:uid="{00000000-0005-0000-0000-000055040000}"/>
    <cellStyle name="强调文字颜色 1 3 4 2 2 2" xfId="1182" xr:uid="{00000000-0005-0000-0000-000056040000}"/>
    <cellStyle name="强调文字颜色 1 3 4 2 3" xfId="121" xr:uid="{00000000-0005-0000-0000-000057040000}"/>
    <cellStyle name="强调文字颜色 1 3 4 3" xfId="1183" xr:uid="{00000000-0005-0000-0000-000058040000}"/>
    <cellStyle name="强调文字颜色 1 3 4 3 2" xfId="1184" xr:uid="{00000000-0005-0000-0000-000059040000}"/>
    <cellStyle name="强调文字颜色 1 3 4 4" xfId="1185" xr:uid="{00000000-0005-0000-0000-00005A040000}"/>
    <cellStyle name="强调文字颜色 1 3 4 5" xfId="1186" xr:uid="{00000000-0005-0000-0000-00005B040000}"/>
    <cellStyle name="强调文字颜色 1 3 5" xfId="1187" xr:uid="{00000000-0005-0000-0000-00005C040000}"/>
    <cellStyle name="强调文字颜色 1 3 5 2" xfId="343" xr:uid="{00000000-0005-0000-0000-00005D040000}"/>
    <cellStyle name="强调文字颜色 1 3 5 2 2" xfId="347" xr:uid="{00000000-0005-0000-0000-00005E040000}"/>
    <cellStyle name="强调文字颜色 1 3 5 2 2 2" xfId="931" xr:uid="{00000000-0005-0000-0000-00005F040000}"/>
    <cellStyle name="强调文字颜色 1 3 5 2 3" xfId="352" xr:uid="{00000000-0005-0000-0000-000060040000}"/>
    <cellStyle name="强调文字颜色 1 3 5 3" xfId="356" xr:uid="{00000000-0005-0000-0000-000061040000}"/>
    <cellStyle name="强调文字颜色 1 3 5 3 2" xfId="1188" xr:uid="{00000000-0005-0000-0000-000062040000}"/>
    <cellStyle name="强调文字颜色 1 3 5 4" xfId="361" xr:uid="{00000000-0005-0000-0000-000063040000}"/>
    <cellStyle name="强调文字颜色 1 3 5 5" xfId="1189" xr:uid="{00000000-0005-0000-0000-000064040000}"/>
    <cellStyle name="强调文字颜色 1 3 6" xfId="1190" xr:uid="{00000000-0005-0000-0000-000065040000}"/>
    <cellStyle name="强调文字颜色 1 3 6 2" xfId="373" xr:uid="{00000000-0005-0000-0000-000066040000}"/>
    <cellStyle name="强调文字颜色 1 3 6 2 2" xfId="1191" xr:uid="{00000000-0005-0000-0000-000067040000}"/>
    <cellStyle name="强调文字颜色 1 3 6 3" xfId="378" xr:uid="{00000000-0005-0000-0000-000068040000}"/>
    <cellStyle name="强调文字颜色 1 3 7" xfId="1192" xr:uid="{00000000-0005-0000-0000-000069040000}"/>
    <cellStyle name="强调文字颜色 1 3 7 2" xfId="388" xr:uid="{00000000-0005-0000-0000-00006A040000}"/>
    <cellStyle name="强调文字颜色 1 3 8" xfId="274" xr:uid="{00000000-0005-0000-0000-00006B040000}"/>
    <cellStyle name="强调文字颜色 1 3 9" xfId="1193" xr:uid="{00000000-0005-0000-0000-00006C040000}"/>
    <cellStyle name="强调文字颜色 1 4" xfId="403" xr:uid="{00000000-0005-0000-0000-00006D040000}"/>
    <cellStyle name="强调文字颜色 2 2" xfId="9" xr:uid="{00000000-0005-0000-0000-00006E040000}"/>
    <cellStyle name="强调文字颜色 2 2 2" xfId="408" xr:uid="{00000000-0005-0000-0000-00006F040000}"/>
    <cellStyle name="强调文字颜色 2 2 2 2" xfId="1194" xr:uid="{00000000-0005-0000-0000-000070040000}"/>
    <cellStyle name="强调文字颜色 2 2 2 2 2" xfId="1195" xr:uid="{00000000-0005-0000-0000-000071040000}"/>
    <cellStyle name="强调文字颜色 2 2 2 2 2 2" xfId="1196" xr:uid="{00000000-0005-0000-0000-000072040000}"/>
    <cellStyle name="强调文字颜色 2 2 2 2 2 2 2" xfId="1197" xr:uid="{00000000-0005-0000-0000-000073040000}"/>
    <cellStyle name="强调文字颜色 2 2 2 2 2 2 3" xfId="1198" xr:uid="{00000000-0005-0000-0000-000074040000}"/>
    <cellStyle name="强调文字颜色 2 2 2 2 2 3" xfId="1199" xr:uid="{00000000-0005-0000-0000-000075040000}"/>
    <cellStyle name="强调文字颜色 2 2 2 2 3" xfId="1200" xr:uid="{00000000-0005-0000-0000-000076040000}"/>
    <cellStyle name="强调文字颜色 2 2 2 2 3 2" xfId="1201" xr:uid="{00000000-0005-0000-0000-000077040000}"/>
    <cellStyle name="强调文字颜色 2 2 2 2 4" xfId="1202" xr:uid="{00000000-0005-0000-0000-000078040000}"/>
    <cellStyle name="强调文字颜色 2 2 2 2 5" xfId="1203" xr:uid="{00000000-0005-0000-0000-000079040000}"/>
    <cellStyle name="强调文字颜色 2 2 2 3" xfId="1204" xr:uid="{00000000-0005-0000-0000-00007A040000}"/>
    <cellStyle name="强调文字颜色 2 2 2 3 2" xfId="1205" xr:uid="{00000000-0005-0000-0000-00007B040000}"/>
    <cellStyle name="强调文字颜色 2 2 2 3 2 2" xfId="1206" xr:uid="{00000000-0005-0000-0000-00007C040000}"/>
    <cellStyle name="强调文字颜色 2 2 2 3 3" xfId="1207" xr:uid="{00000000-0005-0000-0000-00007D040000}"/>
    <cellStyle name="强调文字颜色 2 2 2 4" xfId="1208" xr:uid="{00000000-0005-0000-0000-00007E040000}"/>
    <cellStyle name="强调文字颜色 2 2 2 4 2" xfId="1209" xr:uid="{00000000-0005-0000-0000-00007F040000}"/>
    <cellStyle name="强调文字颜色 2 2 2 5" xfId="1210" xr:uid="{00000000-0005-0000-0000-000080040000}"/>
    <cellStyle name="强调文字颜色 2 2 2 6" xfId="1211" xr:uid="{00000000-0005-0000-0000-000081040000}"/>
    <cellStyle name="强调文字颜色 2 2 3" xfId="1212" xr:uid="{00000000-0005-0000-0000-000082040000}"/>
    <cellStyle name="强调文字颜色 2 2 3 2" xfId="1213" xr:uid="{00000000-0005-0000-0000-000083040000}"/>
    <cellStyle name="强调文字颜色 2 2 3 2 2" xfId="1214" xr:uid="{00000000-0005-0000-0000-000084040000}"/>
    <cellStyle name="强调文字颜色 2 2 3 2 2 2" xfId="885" xr:uid="{00000000-0005-0000-0000-000085040000}"/>
    <cellStyle name="强调文字颜色 2 2 3 2 3" xfId="1215" xr:uid="{00000000-0005-0000-0000-000086040000}"/>
    <cellStyle name="强调文字颜色 2 2 3 3" xfId="1216" xr:uid="{00000000-0005-0000-0000-000087040000}"/>
    <cellStyle name="强调文字颜色 2 2 3 3 2" xfId="68" xr:uid="{00000000-0005-0000-0000-000088040000}"/>
    <cellStyle name="强调文字颜色 2 2 3 4" xfId="1217" xr:uid="{00000000-0005-0000-0000-000089040000}"/>
    <cellStyle name="强调文字颜色 2 2 3 5" xfId="1218" xr:uid="{00000000-0005-0000-0000-00008A040000}"/>
    <cellStyle name="强调文字颜色 2 2 4" xfId="1219" xr:uid="{00000000-0005-0000-0000-00008B040000}"/>
    <cellStyle name="强调文字颜色 2 2 4 2" xfId="803" xr:uid="{00000000-0005-0000-0000-00008C040000}"/>
    <cellStyle name="强调文字颜色 2 2 4 2 2" xfId="1220" xr:uid="{00000000-0005-0000-0000-00008D040000}"/>
    <cellStyle name="强调文字颜色 2 2 4 2 2 2" xfId="974" xr:uid="{00000000-0005-0000-0000-00008E040000}"/>
    <cellStyle name="强调文字颜色 2 2 4 2 3" xfId="1222" xr:uid="{00000000-0005-0000-0000-00008F040000}"/>
    <cellStyle name="强调文字颜色 2 2 4 3" xfId="1223" xr:uid="{00000000-0005-0000-0000-000090040000}"/>
    <cellStyle name="强调文字颜色 2 2 4 3 2" xfId="1224" xr:uid="{00000000-0005-0000-0000-000091040000}"/>
    <cellStyle name="强调文字颜色 2 2 4 4" xfId="1225" xr:uid="{00000000-0005-0000-0000-000092040000}"/>
    <cellStyle name="强调文字颜色 2 2 4 5" xfId="1226" xr:uid="{00000000-0005-0000-0000-000093040000}"/>
    <cellStyle name="强调文字颜色 2 2 5" xfId="1022" xr:uid="{00000000-0005-0000-0000-000094040000}"/>
    <cellStyle name="强调文字颜色 2 2 5 2" xfId="1024" xr:uid="{00000000-0005-0000-0000-000095040000}"/>
    <cellStyle name="强调文字颜色 2 2 5 2 2" xfId="1026" xr:uid="{00000000-0005-0000-0000-000096040000}"/>
    <cellStyle name="强调文字颜色 2 2 5 3" xfId="1030" xr:uid="{00000000-0005-0000-0000-000097040000}"/>
    <cellStyle name="强调文字颜色 2 2 6" xfId="1035" xr:uid="{00000000-0005-0000-0000-000098040000}"/>
    <cellStyle name="强调文字颜色 2 2 6 2" xfId="1037" xr:uid="{00000000-0005-0000-0000-000099040000}"/>
    <cellStyle name="强调文字颜色 2 2 7" xfId="1045" xr:uid="{00000000-0005-0000-0000-00009A040000}"/>
    <cellStyle name="强调文字颜色 2 2 8" xfId="21" xr:uid="{00000000-0005-0000-0000-00009B040000}"/>
    <cellStyle name="强调文字颜色 2 2 9" xfId="1052" xr:uid="{00000000-0005-0000-0000-00009C040000}"/>
    <cellStyle name="强调文字颜色 2 3" xfId="410" xr:uid="{00000000-0005-0000-0000-00009D040000}"/>
    <cellStyle name="强调文字颜色 2 3 2" xfId="27" xr:uid="{00000000-0005-0000-0000-00009E040000}"/>
    <cellStyle name="强调文字颜色 2 3 2 2" xfId="788" xr:uid="{00000000-0005-0000-0000-00009F040000}"/>
    <cellStyle name="强调文字颜色 2 3 2 2 2" xfId="1227" xr:uid="{00000000-0005-0000-0000-0000A0040000}"/>
    <cellStyle name="强调文字颜色 2 3 2 2 2 2" xfId="1228" xr:uid="{00000000-0005-0000-0000-0000A1040000}"/>
    <cellStyle name="强调文字颜色 2 3 2 2 3" xfId="1229" xr:uid="{00000000-0005-0000-0000-0000A2040000}"/>
    <cellStyle name="强调文字颜色 2 3 2 3" xfId="1230" xr:uid="{00000000-0005-0000-0000-0000A3040000}"/>
    <cellStyle name="强调文字颜色 2 3 2 3 2" xfId="1231" xr:uid="{00000000-0005-0000-0000-0000A4040000}"/>
    <cellStyle name="强调文字颜色 2 3 2 4" xfId="1232" xr:uid="{00000000-0005-0000-0000-0000A5040000}"/>
    <cellStyle name="强调文字颜色 2 3 2 5" xfId="1233" xr:uid="{00000000-0005-0000-0000-0000A6040000}"/>
    <cellStyle name="强调文字颜色 2 3 3" xfId="845" xr:uid="{00000000-0005-0000-0000-0000A7040000}"/>
    <cellStyle name="强调文字颜色 2 3 3 2" xfId="832" xr:uid="{00000000-0005-0000-0000-0000A8040000}"/>
    <cellStyle name="强调文字颜色 2 3 3 2 2" xfId="1234" xr:uid="{00000000-0005-0000-0000-0000A9040000}"/>
    <cellStyle name="强调文字颜色 2 3 3 3" xfId="1235" xr:uid="{00000000-0005-0000-0000-0000AA040000}"/>
    <cellStyle name="强调文字颜色 2 3 4" xfId="552" xr:uid="{00000000-0005-0000-0000-0000AB040000}"/>
    <cellStyle name="强调文字颜色 2 3 4 2" xfId="1236" xr:uid="{00000000-0005-0000-0000-0000AC040000}"/>
    <cellStyle name="强调文字颜色 2 3 5" xfId="1056" xr:uid="{00000000-0005-0000-0000-0000AD040000}"/>
    <cellStyle name="强调文字颜色 2 3 6" xfId="1064" xr:uid="{00000000-0005-0000-0000-0000AE040000}"/>
    <cellStyle name="强调文字颜色 2 4" xfId="1237" xr:uid="{00000000-0005-0000-0000-0000AF040000}"/>
    <cellStyle name="强调文字颜色 5 2" xfId="1238" xr:uid="{00000000-0005-0000-0000-0000B0040000}"/>
    <cellStyle name="强调文字颜色 5 2 2" xfId="1239" xr:uid="{00000000-0005-0000-0000-0000B1040000}"/>
    <cellStyle name="强调文字颜色 5 2 2 2" xfId="1240" xr:uid="{00000000-0005-0000-0000-0000B2040000}"/>
    <cellStyle name="强调文字颜色 5 2 2 2 2" xfId="1241" xr:uid="{00000000-0005-0000-0000-0000B3040000}"/>
    <cellStyle name="强调文字颜色 5 2 2 2 2 2" xfId="1242" xr:uid="{00000000-0005-0000-0000-0000B4040000}"/>
    <cellStyle name="强调文字颜色 5 2 2 2 2 2 2" xfId="1243" xr:uid="{00000000-0005-0000-0000-0000B5040000}"/>
    <cellStyle name="强调文字颜色 5 2 2 2 2 3" xfId="1244" xr:uid="{00000000-0005-0000-0000-0000B6040000}"/>
    <cellStyle name="强调文字颜色 5 2 2 2 3" xfId="1074" xr:uid="{00000000-0005-0000-0000-0000B7040000}"/>
    <cellStyle name="强调文字颜色 5 2 2 2 3 2" xfId="1076" xr:uid="{00000000-0005-0000-0000-0000B8040000}"/>
    <cellStyle name="强调文字颜色 5 2 2 2 4" xfId="1078" xr:uid="{00000000-0005-0000-0000-0000B9040000}"/>
    <cellStyle name="强调文字颜色 5 2 2 2 5" xfId="1245" xr:uid="{00000000-0005-0000-0000-0000BA040000}"/>
    <cellStyle name="强调文字颜色 5 2 2 3" xfId="1246" xr:uid="{00000000-0005-0000-0000-0000BB040000}"/>
    <cellStyle name="强调文字颜色 5 2 2 3 2" xfId="1247" xr:uid="{00000000-0005-0000-0000-0000BC040000}"/>
    <cellStyle name="强调文字颜色 5 2 2 3 2 2" xfId="875" xr:uid="{00000000-0005-0000-0000-0000BD040000}"/>
    <cellStyle name="强调文字颜色 5 2 2 3 3" xfId="1081" xr:uid="{00000000-0005-0000-0000-0000BE040000}"/>
    <cellStyle name="强调文字颜色 5 2 2 4" xfId="1248" xr:uid="{00000000-0005-0000-0000-0000BF040000}"/>
    <cellStyle name="强调文字颜色 5 2 2 4 2" xfId="1249" xr:uid="{00000000-0005-0000-0000-0000C0040000}"/>
    <cellStyle name="强调文字颜色 5 2 2 5" xfId="313" xr:uid="{00000000-0005-0000-0000-0000C1040000}"/>
    <cellStyle name="强调文字颜色 5 2 2 6" xfId="558" xr:uid="{00000000-0005-0000-0000-0000C2040000}"/>
    <cellStyle name="强调文字颜色 5 2 3" xfId="1250" xr:uid="{00000000-0005-0000-0000-0000C3040000}"/>
    <cellStyle name="强调文字颜色 5 2 3 2" xfId="1251" xr:uid="{00000000-0005-0000-0000-0000C4040000}"/>
    <cellStyle name="强调文字颜色 5 2 3 2 2" xfId="1252" xr:uid="{00000000-0005-0000-0000-0000C5040000}"/>
    <cellStyle name="强调文字颜色 5 2 3 2 2 2" xfId="1253" xr:uid="{00000000-0005-0000-0000-0000C6040000}"/>
    <cellStyle name="强调文字颜色 5 2 3 2 3" xfId="1254" xr:uid="{00000000-0005-0000-0000-0000C7040000}"/>
    <cellStyle name="强调文字颜色 5 2 3 3" xfId="1255" xr:uid="{00000000-0005-0000-0000-0000C8040000}"/>
    <cellStyle name="强调文字颜色 5 2 3 3 2" xfId="1256" xr:uid="{00000000-0005-0000-0000-0000C9040000}"/>
    <cellStyle name="强调文字颜色 5 2 3 4" xfId="1257" xr:uid="{00000000-0005-0000-0000-0000CA040000}"/>
    <cellStyle name="强调文字颜色 5 2 3 5" xfId="1258" xr:uid="{00000000-0005-0000-0000-0000CB040000}"/>
    <cellStyle name="强调文字颜色 5 2 4" xfId="1259" xr:uid="{00000000-0005-0000-0000-0000CC040000}"/>
    <cellStyle name="强调文字颜色 5 2 4 2" xfId="1260" xr:uid="{00000000-0005-0000-0000-0000CD040000}"/>
    <cellStyle name="强调文字颜色 5 2 4 2 2" xfId="1261" xr:uid="{00000000-0005-0000-0000-0000CE040000}"/>
    <cellStyle name="强调文字颜色 5 2 4 2 2 2" xfId="618" xr:uid="{00000000-0005-0000-0000-0000CF040000}"/>
    <cellStyle name="强调文字颜色 5 2 4 2 3" xfId="1262" xr:uid="{00000000-0005-0000-0000-0000D0040000}"/>
    <cellStyle name="强调文字颜色 5 2 4 3" xfId="1263" xr:uid="{00000000-0005-0000-0000-0000D1040000}"/>
    <cellStyle name="强调文字颜色 5 2 4 3 2" xfId="1264" xr:uid="{00000000-0005-0000-0000-0000D2040000}"/>
    <cellStyle name="强调文字颜色 5 2 4 4" xfId="1265" xr:uid="{00000000-0005-0000-0000-0000D3040000}"/>
    <cellStyle name="强调文字颜色 5 2 4 5" xfId="1266" xr:uid="{00000000-0005-0000-0000-0000D4040000}"/>
    <cellStyle name="强调文字颜色 5 2 5" xfId="1267" xr:uid="{00000000-0005-0000-0000-0000D5040000}"/>
    <cellStyle name="强调文字颜色 5 2 5 2" xfId="1268" xr:uid="{00000000-0005-0000-0000-0000D6040000}"/>
    <cellStyle name="强调文字颜色 5 2 5 2 2" xfId="1269" xr:uid="{00000000-0005-0000-0000-0000D7040000}"/>
    <cellStyle name="强调文字颜色 5 2 5 3" xfId="443" xr:uid="{00000000-0005-0000-0000-0000D8040000}"/>
    <cellStyle name="强调文字颜色 5 2 6" xfId="1270" xr:uid="{00000000-0005-0000-0000-0000D9040000}"/>
    <cellStyle name="强调文字颜色 5 2 6 2" xfId="1271" xr:uid="{00000000-0005-0000-0000-0000DA040000}"/>
    <cellStyle name="强调文字颜色 5 2 7" xfId="1272" xr:uid="{00000000-0005-0000-0000-0000DB040000}"/>
    <cellStyle name="强调文字颜色 5 2 8" xfId="1273" xr:uid="{00000000-0005-0000-0000-0000DC040000}"/>
    <cellStyle name="强调文字颜色 5 3" xfId="1274" xr:uid="{00000000-0005-0000-0000-0000DD040000}"/>
    <cellStyle name="强调文字颜色 5 3 2" xfId="1275" xr:uid="{00000000-0005-0000-0000-0000DE040000}"/>
    <cellStyle name="强调文字颜色 5 3 2 2" xfId="1276" xr:uid="{00000000-0005-0000-0000-0000DF040000}"/>
    <cellStyle name="强调文字颜色 5 3 2 2 2" xfId="1277" xr:uid="{00000000-0005-0000-0000-0000E0040000}"/>
    <cellStyle name="强调文字颜色 5 3 2 2 2 2" xfId="1278" xr:uid="{00000000-0005-0000-0000-0000E1040000}"/>
    <cellStyle name="强调文字颜色 5 3 2 2 3" xfId="1279" xr:uid="{00000000-0005-0000-0000-0000E2040000}"/>
    <cellStyle name="强调文字颜色 5 3 2 3" xfId="140" xr:uid="{00000000-0005-0000-0000-0000E3040000}"/>
    <cellStyle name="强调文字颜色 5 3 2 3 2" xfId="1280" xr:uid="{00000000-0005-0000-0000-0000E4040000}"/>
    <cellStyle name="强调文字颜色 5 3 2 4" xfId="1281" xr:uid="{00000000-0005-0000-0000-0000E5040000}"/>
    <cellStyle name="强调文字颜色 5 3 2 5" xfId="1282" xr:uid="{00000000-0005-0000-0000-0000E6040000}"/>
    <cellStyle name="强调文字颜色 5 3 3" xfId="43" xr:uid="{00000000-0005-0000-0000-0000E7040000}"/>
    <cellStyle name="强调文字颜色 5 3 3 2" xfId="478" xr:uid="{00000000-0005-0000-0000-0000E8040000}"/>
    <cellStyle name="强调文字颜色 5 3 3 2 2" xfId="1283" xr:uid="{00000000-0005-0000-0000-0000E9040000}"/>
    <cellStyle name="强调文字颜色 5 3 3 3" xfId="1284" xr:uid="{00000000-0005-0000-0000-0000EA040000}"/>
    <cellStyle name="强调文字颜色 5 3 4" xfId="159" xr:uid="{00000000-0005-0000-0000-0000EB040000}"/>
    <cellStyle name="强调文字颜色 5 3 4 2" xfId="1285" xr:uid="{00000000-0005-0000-0000-0000EC040000}"/>
    <cellStyle name="强调文字颜色 5 3 5" xfId="1286" xr:uid="{00000000-0005-0000-0000-0000ED040000}"/>
    <cellStyle name="强调文字颜色 5 3 6" xfId="1287" xr:uid="{00000000-0005-0000-0000-0000EE040000}"/>
    <cellStyle name="强调文字颜色 5 4" xfId="1288" xr:uid="{00000000-0005-0000-0000-0000EF040000}"/>
    <cellStyle name="适中" xfId="4" builtinId="28"/>
    <cellStyle name="适中 2" xfId="17" xr:uid="{00000000-0005-0000-0000-0000F1040000}"/>
    <cellStyle name="适中 2 2" xfId="659" xr:uid="{00000000-0005-0000-0000-0000F2040000}"/>
    <cellStyle name="适中 2 2 2" xfId="1289" xr:uid="{00000000-0005-0000-0000-0000F3040000}"/>
    <cellStyle name="适中 2 2 2 2" xfId="1290" xr:uid="{00000000-0005-0000-0000-0000F4040000}"/>
    <cellStyle name="适中 2 2 2 2 2" xfId="1291" xr:uid="{00000000-0005-0000-0000-0000F5040000}"/>
    <cellStyle name="适中 2 2 2 3" xfId="1292" xr:uid="{00000000-0005-0000-0000-0000F6040000}"/>
    <cellStyle name="适中 2 2 2 4" xfId="1293" xr:uid="{00000000-0005-0000-0000-0000F7040000}"/>
    <cellStyle name="适中 2 2 3" xfId="1294" xr:uid="{00000000-0005-0000-0000-0000F8040000}"/>
    <cellStyle name="适中 2 2 3 2" xfId="1295" xr:uid="{00000000-0005-0000-0000-0000F9040000}"/>
    <cellStyle name="适中 2 2 4" xfId="1296" xr:uid="{00000000-0005-0000-0000-0000FA040000}"/>
    <cellStyle name="适中 2 2 5" xfId="1297" xr:uid="{00000000-0005-0000-0000-0000FB040000}"/>
    <cellStyle name="适中 2 3" xfId="1298" xr:uid="{00000000-0005-0000-0000-0000FC040000}"/>
    <cellStyle name="适中 2 3 2" xfId="1299" xr:uid="{00000000-0005-0000-0000-0000FD040000}"/>
    <cellStyle name="适中 2 3 2 2" xfId="1300" xr:uid="{00000000-0005-0000-0000-0000FE040000}"/>
    <cellStyle name="适中 2 3 2 2 2" xfId="1301" xr:uid="{00000000-0005-0000-0000-0000FF040000}"/>
    <cellStyle name="适中 2 3 2 3" xfId="1302" xr:uid="{00000000-0005-0000-0000-000000050000}"/>
    <cellStyle name="适中 2 3 2 4" xfId="1303" xr:uid="{00000000-0005-0000-0000-000001050000}"/>
    <cellStyle name="适中 2 3 3" xfId="1304" xr:uid="{00000000-0005-0000-0000-000002050000}"/>
    <cellStyle name="适中 2 3 3 2" xfId="1305" xr:uid="{00000000-0005-0000-0000-000003050000}"/>
    <cellStyle name="适中 2 3 4" xfId="1306" xr:uid="{00000000-0005-0000-0000-000004050000}"/>
    <cellStyle name="适中 2 3 5" xfId="1307" xr:uid="{00000000-0005-0000-0000-000005050000}"/>
    <cellStyle name="适中 2 4" xfId="1308" xr:uid="{00000000-0005-0000-0000-000006050000}"/>
    <cellStyle name="适中 2 4 2" xfId="48" xr:uid="{00000000-0005-0000-0000-000007050000}"/>
    <cellStyle name="适中 2 4 2 2" xfId="1309" xr:uid="{00000000-0005-0000-0000-000008050000}"/>
    <cellStyle name="适中 2 4 3" xfId="1310" xr:uid="{00000000-0005-0000-0000-000009050000}"/>
    <cellStyle name="适中 2 4 4" xfId="1311" xr:uid="{00000000-0005-0000-0000-00000A050000}"/>
    <cellStyle name="适中 2 5" xfId="1312" xr:uid="{00000000-0005-0000-0000-00000B050000}"/>
    <cellStyle name="适中 2 5 2" xfId="1313" xr:uid="{00000000-0005-0000-0000-00000C050000}"/>
    <cellStyle name="适中 2 5 2 2" xfId="1314" xr:uid="{00000000-0005-0000-0000-00000D050000}"/>
    <cellStyle name="适中 2 5 3" xfId="725" xr:uid="{00000000-0005-0000-0000-00000E050000}"/>
    <cellStyle name="适中 2 5 4" xfId="1315" xr:uid="{00000000-0005-0000-0000-00000F050000}"/>
    <cellStyle name="适中 2 6" xfId="1316" xr:uid="{00000000-0005-0000-0000-000010050000}"/>
    <cellStyle name="适中 2 6 2" xfId="67" xr:uid="{00000000-0005-0000-0000-000011050000}"/>
    <cellStyle name="适中 2 7" xfId="1317" xr:uid="{00000000-0005-0000-0000-000012050000}"/>
    <cellStyle name="适中 2 8" xfId="1318" xr:uid="{00000000-0005-0000-0000-000013050000}"/>
    <cellStyle name="适中 2 9" xfId="657" xr:uid="{00000000-0005-0000-0000-000014050000}"/>
    <cellStyle name="适中 3" xfId="661" xr:uid="{00000000-0005-0000-0000-000015050000}"/>
    <cellStyle name="适中 3 2" xfId="1319" xr:uid="{00000000-0005-0000-0000-000016050000}"/>
    <cellStyle name="适中 3 2 2" xfId="1320" xr:uid="{00000000-0005-0000-0000-000017050000}"/>
    <cellStyle name="适中 3 2 2 2" xfId="1321" xr:uid="{00000000-0005-0000-0000-000018050000}"/>
    <cellStyle name="适中 3 2 2 2 2" xfId="123" xr:uid="{00000000-0005-0000-0000-000019050000}"/>
    <cellStyle name="适中 3 2 2 3" xfId="1322" xr:uid="{00000000-0005-0000-0000-00001A050000}"/>
    <cellStyle name="适中 3 2 2 4" xfId="1323" xr:uid="{00000000-0005-0000-0000-00001B050000}"/>
    <cellStyle name="适中 3 2 3" xfId="1324" xr:uid="{00000000-0005-0000-0000-00001C050000}"/>
    <cellStyle name="适中 3 2 3 2" xfId="1325" xr:uid="{00000000-0005-0000-0000-00001D050000}"/>
    <cellStyle name="适中 3 2 4" xfId="1326" xr:uid="{00000000-0005-0000-0000-00001E050000}"/>
    <cellStyle name="适中 3 2 5" xfId="1327" xr:uid="{00000000-0005-0000-0000-00001F050000}"/>
    <cellStyle name="适中 3 3" xfId="1328" xr:uid="{00000000-0005-0000-0000-000020050000}"/>
    <cellStyle name="适中 3 3 2" xfId="1329" xr:uid="{00000000-0005-0000-0000-000021050000}"/>
    <cellStyle name="适中 3 3 2 2" xfId="1330" xr:uid="{00000000-0005-0000-0000-000022050000}"/>
    <cellStyle name="适中 3 3 3" xfId="1331" xr:uid="{00000000-0005-0000-0000-000023050000}"/>
    <cellStyle name="适中 3 3 4" xfId="1332" xr:uid="{00000000-0005-0000-0000-000024050000}"/>
    <cellStyle name="适中 3 4" xfId="1333" xr:uid="{00000000-0005-0000-0000-000025050000}"/>
    <cellStyle name="适中 3 4 2" xfId="1334" xr:uid="{00000000-0005-0000-0000-000026050000}"/>
    <cellStyle name="适中 3 4 2 2" xfId="899" xr:uid="{00000000-0005-0000-0000-000027050000}"/>
    <cellStyle name="适中 3 4 3" xfId="1335" xr:uid="{00000000-0005-0000-0000-000028050000}"/>
    <cellStyle name="适中 3 4 4" xfId="1336" xr:uid="{00000000-0005-0000-0000-000029050000}"/>
    <cellStyle name="适中 3 5" xfId="1337" xr:uid="{00000000-0005-0000-0000-00002A050000}"/>
    <cellStyle name="适中 3 5 2" xfId="1338" xr:uid="{00000000-0005-0000-0000-00002B050000}"/>
    <cellStyle name="适中 3 6" xfId="1339" xr:uid="{00000000-0005-0000-0000-00002C050000}"/>
    <cellStyle name="适中 3 7" xfId="1340" xr:uid="{00000000-0005-0000-0000-00002D050000}"/>
    <cellStyle name="适中 4" xfId="663" xr:uid="{00000000-0005-0000-0000-00002E050000}"/>
    <cellStyle name="适中 4 2" xfId="1341" xr:uid="{00000000-0005-0000-0000-00002F050000}"/>
    <cellStyle name="适中 4 2 2" xfId="1342" xr:uid="{00000000-0005-0000-0000-000030050000}"/>
    <cellStyle name="适中 4 2 2 2" xfId="1343" xr:uid="{00000000-0005-0000-0000-000031050000}"/>
    <cellStyle name="适中 4 2 3" xfId="1344" xr:uid="{00000000-0005-0000-0000-000032050000}"/>
    <cellStyle name="适中 4 2 4" xfId="1345" xr:uid="{00000000-0005-0000-0000-000033050000}"/>
    <cellStyle name="适中 4 3" xfId="1346" xr:uid="{00000000-0005-0000-0000-000034050000}"/>
    <cellStyle name="适中 4 3 2" xfId="1347" xr:uid="{00000000-0005-0000-0000-000035050000}"/>
    <cellStyle name="适中 4 4" xfId="1348" xr:uid="{00000000-0005-0000-0000-000036050000}"/>
    <cellStyle name="适中 4 5" xfId="1349" xr:uid="{00000000-0005-0000-0000-000037050000}"/>
    <cellStyle name="适中 5" xfId="1350" xr:uid="{00000000-0005-0000-0000-000038050000}"/>
    <cellStyle name="适中 6" xfId="88" xr:uid="{00000000-0005-0000-0000-000039050000}"/>
    <cellStyle name="着色 1" xfId="5" builtinId="29"/>
    <cellStyle name="着色 5 2" xfId="8" xr:uid="{00000000-0005-0000-0000-00003A050000}"/>
    <cellStyle name="着色 5 2 10" xfId="1221" xr:uid="{00000000-0005-0000-0000-00003B050000}"/>
    <cellStyle name="着色 5 2 2" xfId="1351" xr:uid="{00000000-0005-0000-0000-00003C050000}"/>
    <cellStyle name="着色 5 2 2 2" xfId="308" xr:uid="{00000000-0005-0000-0000-00003D050000}"/>
    <cellStyle name="着色 5 2 2 2 2" xfId="1352" xr:uid="{00000000-0005-0000-0000-00003E050000}"/>
    <cellStyle name="着色 5 2 2 2 2 2" xfId="1353" xr:uid="{00000000-0005-0000-0000-00003F050000}"/>
    <cellStyle name="着色 5 2 2 2 2 2 2" xfId="1354" xr:uid="{00000000-0005-0000-0000-000040050000}"/>
    <cellStyle name="着色 5 2 2 2 2 2 3" xfId="1355" xr:uid="{00000000-0005-0000-0000-000041050000}"/>
    <cellStyle name="着色 5 2 2 2 2 3" xfId="1356" xr:uid="{00000000-0005-0000-0000-000042050000}"/>
    <cellStyle name="着色 5 2 2 2 3" xfId="136" xr:uid="{00000000-0005-0000-0000-000043050000}"/>
    <cellStyle name="着色 5 2 2 2 3 2" xfId="139" xr:uid="{00000000-0005-0000-0000-000044050000}"/>
    <cellStyle name="着色 5 2 2 2 4" xfId="192" xr:uid="{00000000-0005-0000-0000-000045050000}"/>
    <cellStyle name="着色 5 2 2 2 5" xfId="1357" xr:uid="{00000000-0005-0000-0000-000046050000}"/>
    <cellStyle name="着色 5 2 2 3" xfId="1358" xr:uid="{00000000-0005-0000-0000-000047050000}"/>
    <cellStyle name="着色 5 2 2 3 2" xfId="1359" xr:uid="{00000000-0005-0000-0000-000048050000}"/>
    <cellStyle name="着色 5 2 2 3 2 2" xfId="1360" xr:uid="{00000000-0005-0000-0000-000049050000}"/>
    <cellStyle name="着色 5 2 2 3 3" xfId="276" xr:uid="{00000000-0005-0000-0000-00004A050000}"/>
    <cellStyle name="着色 5 2 2 4" xfId="1361" xr:uid="{00000000-0005-0000-0000-00004B050000}"/>
    <cellStyle name="着色 5 2 2 4 2" xfId="1362" xr:uid="{00000000-0005-0000-0000-00004C050000}"/>
    <cellStyle name="着色 5 2 2 5" xfId="1363" xr:uid="{00000000-0005-0000-0000-00004D050000}"/>
    <cellStyle name="着色 5 2 2 6" xfId="1364" xr:uid="{00000000-0005-0000-0000-00004E050000}"/>
    <cellStyle name="着色 5 2 3" xfId="1365" xr:uid="{00000000-0005-0000-0000-00004F050000}"/>
    <cellStyle name="着色 5 2 3 2" xfId="1366" xr:uid="{00000000-0005-0000-0000-000050050000}"/>
    <cellStyle name="着色 5 2 3 2 2" xfId="1367" xr:uid="{00000000-0005-0000-0000-000051050000}"/>
    <cellStyle name="着色 5 2 3 2 2 2" xfId="1368" xr:uid="{00000000-0005-0000-0000-000052050000}"/>
    <cellStyle name="着色 5 2 3 2 2 2 2" xfId="473" xr:uid="{00000000-0005-0000-0000-000053050000}"/>
    <cellStyle name="着色 5 2 3 2 2 3" xfId="1369" xr:uid="{00000000-0005-0000-0000-000054050000}"/>
    <cellStyle name="着色 5 2 3 2 3" xfId="176" xr:uid="{00000000-0005-0000-0000-000055050000}"/>
    <cellStyle name="着色 5 2 3 2 3 2" xfId="1370" xr:uid="{00000000-0005-0000-0000-000056050000}"/>
    <cellStyle name="着色 5 2 3 2 4" xfId="1371" xr:uid="{00000000-0005-0000-0000-000057050000}"/>
    <cellStyle name="着色 5 2 3 2 5" xfId="1372" xr:uid="{00000000-0005-0000-0000-000058050000}"/>
    <cellStyle name="着色 5 2 3 3" xfId="1373" xr:uid="{00000000-0005-0000-0000-000059050000}"/>
    <cellStyle name="着色 5 2 3 3 2" xfId="1374" xr:uid="{00000000-0005-0000-0000-00005A050000}"/>
    <cellStyle name="着色 5 2 3 3 2 2" xfId="1375" xr:uid="{00000000-0005-0000-0000-00005B050000}"/>
    <cellStyle name="着色 5 2 3 3 3" xfId="1376" xr:uid="{00000000-0005-0000-0000-00005C050000}"/>
    <cellStyle name="着色 5 2 3 4" xfId="1377" xr:uid="{00000000-0005-0000-0000-00005D050000}"/>
    <cellStyle name="着色 5 2 3 4 2" xfId="1378" xr:uid="{00000000-0005-0000-0000-00005E050000}"/>
    <cellStyle name="着色 5 2 3 5" xfId="1379" xr:uid="{00000000-0005-0000-0000-00005F050000}"/>
    <cellStyle name="着色 5 2 3 6" xfId="427" xr:uid="{00000000-0005-0000-0000-000060050000}"/>
    <cellStyle name="着色 5 2 3 7" xfId="1380" xr:uid="{00000000-0005-0000-0000-000061050000}"/>
    <cellStyle name="着色 5 2 4" xfId="1381" xr:uid="{00000000-0005-0000-0000-000062050000}"/>
    <cellStyle name="着色 5 2 4 2" xfId="1382" xr:uid="{00000000-0005-0000-0000-000063050000}"/>
    <cellStyle name="着色 5 2 4 2 2" xfId="938" xr:uid="{00000000-0005-0000-0000-000064050000}"/>
    <cellStyle name="着色 5 2 4 2 2 2" xfId="940" xr:uid="{00000000-0005-0000-0000-000065050000}"/>
    <cellStyle name="着色 5 2 4 2 3" xfId="942" xr:uid="{00000000-0005-0000-0000-000066050000}"/>
    <cellStyle name="着色 5 2 4 3" xfId="1383" xr:uid="{00000000-0005-0000-0000-000067050000}"/>
    <cellStyle name="着色 5 2 4 3 2" xfId="950" xr:uid="{00000000-0005-0000-0000-000068050000}"/>
    <cellStyle name="着色 5 2 4 4" xfId="1384" xr:uid="{00000000-0005-0000-0000-000069050000}"/>
    <cellStyle name="着色 5 2 4 5" xfId="1385" xr:uid="{00000000-0005-0000-0000-00006A050000}"/>
    <cellStyle name="着色 5 2 5" xfId="1386" xr:uid="{00000000-0005-0000-0000-00006B050000}"/>
    <cellStyle name="着色 5 2 5 2" xfId="1387" xr:uid="{00000000-0005-0000-0000-00006C050000}"/>
    <cellStyle name="着色 5 2 5 2 2" xfId="1006" xr:uid="{00000000-0005-0000-0000-00006D050000}"/>
    <cellStyle name="着色 5 2 5 2 2 2" xfId="1008" xr:uid="{00000000-0005-0000-0000-00006E050000}"/>
    <cellStyle name="着色 5 2 5 2 3" xfId="1010" xr:uid="{00000000-0005-0000-0000-00006F050000}"/>
    <cellStyle name="着色 5 2 5 3" xfId="1388" xr:uid="{00000000-0005-0000-0000-000070050000}"/>
    <cellStyle name="着色 5 2 5 3 2" xfId="1016" xr:uid="{00000000-0005-0000-0000-000071050000}"/>
    <cellStyle name="着色 5 2 5 4" xfId="1389" xr:uid="{00000000-0005-0000-0000-000072050000}"/>
    <cellStyle name="着色 5 2 5 5" xfId="1390" xr:uid="{00000000-0005-0000-0000-000073050000}"/>
    <cellStyle name="着色 5 2 6" xfId="1391" xr:uid="{00000000-0005-0000-0000-000074050000}"/>
    <cellStyle name="着色 5 2 6 2" xfId="1392" xr:uid="{00000000-0005-0000-0000-000075050000}"/>
    <cellStyle name="着色 5 2 6 2 2" xfId="1048" xr:uid="{00000000-0005-0000-0000-000076050000}"/>
    <cellStyle name="着色 5 2 6 3" xfId="1393" xr:uid="{00000000-0005-0000-0000-000077050000}"/>
    <cellStyle name="着色 5 2 7" xfId="10" xr:uid="{00000000-0005-0000-0000-000078050000}"/>
    <cellStyle name="着色 5 2 7 2" xfId="1394" xr:uid="{00000000-0005-0000-0000-000079050000}"/>
    <cellStyle name="着色 5 2 8" xfId="1395" xr:uid="{00000000-0005-0000-0000-00007A050000}"/>
    <cellStyle name="着色 5 2 9" xfId="1396" xr:uid="{00000000-0005-0000-0000-00007B050000}"/>
  </cellStyles>
  <dxfs count="157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bk068\Desktop\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j035\Desktop\Analysis\HUOTIANFUNCS.xla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Item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6">
          <cell r="B6">
            <v>1</v>
          </cell>
        </row>
        <row r="7">
          <cell r="B7">
            <v>2</v>
          </cell>
        </row>
        <row r="8">
          <cell r="B8">
            <v>3</v>
          </cell>
        </row>
        <row r="9">
          <cell r="B9">
            <v>4</v>
          </cell>
        </row>
        <row r="10">
          <cell r="B10">
            <v>5</v>
          </cell>
        </row>
        <row r="11">
          <cell r="B11">
            <v>6</v>
          </cell>
        </row>
        <row r="12">
          <cell r="B12">
            <v>7</v>
          </cell>
        </row>
        <row r="13">
          <cell r="B13">
            <v>8</v>
          </cell>
        </row>
        <row r="14">
          <cell r="B14">
            <v>9</v>
          </cell>
        </row>
        <row r="15">
          <cell r="B15">
            <v>10</v>
          </cell>
        </row>
        <row r="16">
          <cell r="B16">
            <v>11</v>
          </cell>
        </row>
        <row r="17">
          <cell r="B17">
            <v>12</v>
          </cell>
        </row>
        <row r="18">
          <cell r="B18">
            <v>13</v>
          </cell>
        </row>
        <row r="19">
          <cell r="B19">
            <v>14</v>
          </cell>
        </row>
        <row r="20">
          <cell r="B20">
            <v>15</v>
          </cell>
        </row>
        <row r="21">
          <cell r="B21">
            <v>16</v>
          </cell>
        </row>
        <row r="22">
          <cell r="B22">
            <v>19</v>
          </cell>
        </row>
        <row r="23">
          <cell r="B23">
            <v>20</v>
          </cell>
        </row>
        <row r="24">
          <cell r="B24">
            <v>22</v>
          </cell>
        </row>
        <row r="25">
          <cell r="B25">
            <v>24</v>
          </cell>
        </row>
        <row r="26">
          <cell r="B26">
            <v>25</v>
          </cell>
        </row>
        <row r="27">
          <cell r="B27">
            <v>45</v>
          </cell>
        </row>
        <row r="28">
          <cell r="B28">
            <v>58</v>
          </cell>
        </row>
        <row r="29">
          <cell r="B29">
            <v>60</v>
          </cell>
        </row>
        <row r="30">
          <cell r="B30">
            <v>61</v>
          </cell>
        </row>
        <row r="31">
          <cell r="B31">
            <v>89</v>
          </cell>
        </row>
        <row r="32">
          <cell r="B32">
            <v>90</v>
          </cell>
        </row>
        <row r="33">
          <cell r="B33">
            <v>35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HUOTIANFUNCS"/>
    </sheetNames>
    <definedNames>
      <definedName name="SUMSTRING"/>
    </defined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emConfig"/>
      <sheetName val="Sheet1"/>
      <sheetName val="Sheet2"/>
    </sheetNames>
    <sheetDataSet>
      <sheetData sheetId="0">
        <row r="1">
          <cell r="B1" t="str">
            <v>Id</v>
          </cell>
          <cell r="C1" t="str">
            <v>Name</v>
          </cell>
        </row>
        <row r="2">
          <cell r="B2" t="str">
            <v>int</v>
          </cell>
          <cell r="C2" t="str">
            <v>string</v>
          </cell>
        </row>
        <row r="3">
          <cell r="B3">
            <v>2</v>
          </cell>
          <cell r="C3">
            <v>2</v>
          </cell>
        </row>
        <row r="4">
          <cell r="B4" t="str">
            <v>道具id</v>
          </cell>
          <cell r="C4" t="str">
            <v>道具名</v>
          </cell>
        </row>
        <row r="5">
          <cell r="B5">
            <v>0</v>
          </cell>
          <cell r="C5" t="str">
            <v/>
          </cell>
        </row>
        <row r="8">
          <cell r="B8">
            <v>1</v>
          </cell>
          <cell r="C8" t="str">
            <v>行动力</v>
          </cell>
        </row>
        <row r="9">
          <cell r="B9">
            <v>3</v>
          </cell>
          <cell r="C9" t="str">
            <v>成长护符</v>
          </cell>
        </row>
        <row r="10">
          <cell r="B10">
            <v>4</v>
          </cell>
          <cell r="C10" t="str">
            <v>九转金丹</v>
          </cell>
        </row>
        <row r="11">
          <cell r="B11">
            <v>5</v>
          </cell>
          <cell r="C11" t="str">
            <v>灵丹</v>
          </cell>
        </row>
        <row r="12">
          <cell r="B12">
            <v>6</v>
          </cell>
          <cell r="C12" t="str">
            <v>归元髓液</v>
          </cell>
        </row>
        <row r="13">
          <cell r="B13">
            <v>14</v>
          </cell>
          <cell r="C13" t="str">
            <v>金币</v>
          </cell>
        </row>
        <row r="14">
          <cell r="B14">
            <v>15</v>
          </cell>
          <cell r="C14" t="str">
            <v>魂晶</v>
          </cell>
        </row>
        <row r="15">
          <cell r="B15">
            <v>16</v>
          </cell>
          <cell r="C15" t="str">
            <v>妖晶</v>
          </cell>
        </row>
        <row r="16">
          <cell r="B16">
            <v>17</v>
          </cell>
          <cell r="C16" t="str">
            <v>经验</v>
          </cell>
        </row>
        <row r="17">
          <cell r="B17">
            <v>18</v>
          </cell>
          <cell r="C17" t="str">
            <v>特权经验</v>
          </cell>
        </row>
        <row r="18">
          <cell r="B18">
            <v>19</v>
          </cell>
          <cell r="C18" t="str">
            <v>点将神符</v>
          </cell>
        </row>
        <row r="19">
          <cell r="B19">
            <v>20</v>
          </cell>
          <cell r="C19" t="str">
            <v>唤元神符</v>
          </cell>
        </row>
        <row r="20">
          <cell r="B20">
            <v>21</v>
          </cell>
          <cell r="C20" t="str">
            <v>妖魂魔符</v>
          </cell>
        </row>
        <row r="21">
          <cell r="B21">
            <v>22</v>
          </cell>
          <cell r="C21" t="str">
            <v>妖灵玉</v>
          </cell>
        </row>
        <row r="22">
          <cell r="B22">
            <v>23</v>
          </cell>
          <cell r="C22" t="str">
            <v>挑战券</v>
          </cell>
        </row>
        <row r="23">
          <cell r="B23">
            <v>24</v>
          </cell>
          <cell r="C23" t="str">
            <v>逐胜徽章</v>
          </cell>
        </row>
        <row r="24">
          <cell r="B24">
            <v>26</v>
          </cell>
          <cell r="C24" t="str">
            <v>仙缘余尘</v>
          </cell>
        </row>
        <row r="25">
          <cell r="B25">
            <v>27</v>
          </cell>
          <cell r="C25" t="str">
            <v>普通入场券</v>
          </cell>
        </row>
        <row r="26">
          <cell r="B26">
            <v>28</v>
          </cell>
          <cell r="C26" t="str">
            <v>精英入场券</v>
          </cell>
        </row>
        <row r="27">
          <cell r="B27">
            <v>29</v>
          </cell>
          <cell r="C27" t="str">
            <v>宝魂</v>
          </cell>
        </row>
        <row r="28">
          <cell r="B28">
            <v>30</v>
          </cell>
          <cell r="C28" t="str">
            <v>活跃度</v>
          </cell>
        </row>
        <row r="29">
          <cell r="B29">
            <v>31</v>
          </cell>
          <cell r="C29" t="str">
            <v>回春散</v>
          </cell>
        </row>
        <row r="30">
          <cell r="B30">
            <v>32</v>
          </cell>
          <cell r="C30" t="str">
            <v>夜明珠</v>
          </cell>
        </row>
        <row r="31">
          <cell r="B31">
            <v>43</v>
          </cell>
          <cell r="C31" t="str">
            <v>次元炸弹</v>
          </cell>
        </row>
        <row r="32">
          <cell r="B32">
            <v>44</v>
          </cell>
          <cell r="C32" t="str">
            <v>外敌挑战券</v>
          </cell>
        </row>
        <row r="33">
          <cell r="B33">
            <v>45</v>
          </cell>
          <cell r="C33" t="str">
            <v>试炼币</v>
          </cell>
        </row>
        <row r="34">
          <cell r="B34">
            <v>46</v>
          </cell>
          <cell r="C34" t="str">
            <v>云梦华羽</v>
          </cell>
        </row>
        <row r="35">
          <cell r="B35">
            <v>47</v>
          </cell>
          <cell r="C35" t="str">
            <v>时光沙漏</v>
          </cell>
        </row>
        <row r="36">
          <cell r="B36">
            <v>48</v>
          </cell>
          <cell r="C36" t="str">
            <v>判官笔</v>
          </cell>
        </row>
        <row r="37">
          <cell r="B37">
            <v>53</v>
          </cell>
          <cell r="C37" t="str">
            <v>试炼令</v>
          </cell>
        </row>
        <row r="38">
          <cell r="B38">
            <v>54</v>
          </cell>
          <cell r="C38" t="str">
            <v>秘境外敌召唤道具</v>
          </cell>
        </row>
        <row r="39">
          <cell r="B39">
            <v>55</v>
          </cell>
          <cell r="C39" t="str">
            <v>圣物</v>
          </cell>
        </row>
        <row r="40">
          <cell r="B40">
            <v>56</v>
          </cell>
          <cell r="C40" t="str">
            <v>天宫秘宝积分</v>
          </cell>
        </row>
        <row r="41">
          <cell r="B41">
            <v>60</v>
          </cell>
          <cell r="C41" t="str">
            <v>幸运探宝券</v>
          </cell>
        </row>
        <row r="42">
          <cell r="B42">
            <v>61</v>
          </cell>
          <cell r="C42" t="str">
            <v>高级探宝券</v>
          </cell>
        </row>
        <row r="43">
          <cell r="B43">
            <v>62</v>
          </cell>
          <cell r="C43" t="str">
            <v>幸运探宝刷新次数</v>
          </cell>
        </row>
        <row r="44">
          <cell r="B44">
            <v>63</v>
          </cell>
          <cell r="C44" t="str">
            <v>高级探宝刷新次数</v>
          </cell>
        </row>
        <row r="45">
          <cell r="B45">
            <v>64</v>
          </cell>
          <cell r="C45" t="str">
            <v>改名卡</v>
          </cell>
        </row>
        <row r="46">
          <cell r="B46">
            <v>65</v>
          </cell>
          <cell r="C46" t="str">
            <v>公会御令</v>
          </cell>
        </row>
        <row r="47">
          <cell r="B47">
            <v>66</v>
          </cell>
          <cell r="C47" t="str">
            <v>星魂</v>
          </cell>
        </row>
        <row r="48">
          <cell r="B48">
            <v>67</v>
          </cell>
          <cell r="C48" t="str">
            <v>神州令</v>
          </cell>
        </row>
        <row r="49">
          <cell r="B49">
            <v>68</v>
          </cell>
          <cell r="C49" t="str">
            <v>仙谕积分</v>
          </cell>
        </row>
        <row r="50">
          <cell r="B50">
            <v>69</v>
          </cell>
          <cell r="C50" t="str">
            <v>友情点</v>
          </cell>
        </row>
        <row r="51">
          <cell r="B51">
            <v>70</v>
          </cell>
          <cell r="C51" t="str">
            <v>返元露</v>
          </cell>
        </row>
        <row r="52">
          <cell r="B52">
            <v>71</v>
          </cell>
          <cell r="C52" t="str">
            <v>轩辕宝境次数</v>
          </cell>
        </row>
        <row r="53">
          <cell r="B53">
            <v>73</v>
          </cell>
          <cell r="C53" t="str">
            <v>剧情星级额外奖励</v>
          </cell>
        </row>
        <row r="54">
          <cell r="B54">
            <v>74</v>
          </cell>
          <cell r="C54" t="str">
            <v>元神玉</v>
          </cell>
        </row>
        <row r="55">
          <cell r="B55">
            <v>77</v>
          </cell>
          <cell r="C55" t="str">
            <v>竞猜币</v>
          </cell>
        </row>
        <row r="56">
          <cell r="B56">
            <v>78</v>
          </cell>
          <cell r="C56" t="str">
            <v>东海寻仙免费抽奖次数</v>
          </cell>
        </row>
        <row r="57">
          <cell r="B57">
            <v>79</v>
          </cell>
          <cell r="C57" t="str">
            <v>寻龙珏</v>
          </cell>
        </row>
        <row r="58">
          <cell r="B58">
            <v>80</v>
          </cell>
          <cell r="C58" t="str">
            <v>藏宝图</v>
          </cell>
        </row>
        <row r="59">
          <cell r="B59">
            <v>81</v>
          </cell>
          <cell r="C59" t="str">
            <v>高级寻宝</v>
          </cell>
        </row>
        <row r="60">
          <cell r="B60">
            <v>82</v>
          </cell>
          <cell r="C60" t="str">
            <v>豪华寻宝</v>
          </cell>
        </row>
        <row r="61">
          <cell r="B61">
            <v>83</v>
          </cell>
          <cell r="C61" t="str">
            <v>天宫寻宝免费刷新次数</v>
          </cell>
        </row>
        <row r="62">
          <cell r="B62">
            <v>86</v>
          </cell>
          <cell r="C62" t="str">
            <v>巅峰之证</v>
          </cell>
        </row>
        <row r="63">
          <cell r="B63">
            <v>87</v>
          </cell>
          <cell r="C63" t="str">
            <v>寻仙玉</v>
          </cell>
        </row>
        <row r="64">
          <cell r="B64">
            <v>88</v>
          </cell>
          <cell r="C64" t="str">
            <v>极速探索</v>
          </cell>
        </row>
        <row r="65">
          <cell r="B65">
            <v>89</v>
          </cell>
          <cell r="C65" t="str">
            <v>挂机收益</v>
          </cell>
        </row>
        <row r="66">
          <cell r="B66">
            <v>90</v>
          </cell>
          <cell r="C66" t="str">
            <v>日常副本次数</v>
          </cell>
        </row>
        <row r="67">
          <cell r="B67">
            <v>91</v>
          </cell>
          <cell r="C67" t="str">
            <v>召唤神符</v>
          </cell>
        </row>
        <row r="68">
          <cell r="B68">
            <v>92</v>
          </cell>
          <cell r="C68" t="str">
            <v>置换玉</v>
          </cell>
        </row>
        <row r="69">
          <cell r="B69">
            <v>93</v>
          </cell>
          <cell r="C69" t="str">
            <v>战功</v>
          </cell>
        </row>
        <row r="70">
          <cell r="B70">
            <v>94</v>
          </cell>
          <cell r="C70" t="str">
            <v>仙缘积分</v>
          </cell>
        </row>
        <row r="71">
          <cell r="B71">
            <v>1001</v>
          </cell>
          <cell r="C71" t="str">
            <v>陨铁</v>
          </cell>
        </row>
        <row r="72">
          <cell r="B72">
            <v>1002</v>
          </cell>
          <cell r="C72" t="str">
            <v>乾坤宝匙</v>
          </cell>
        </row>
        <row r="73">
          <cell r="B73">
            <v>1003</v>
          </cell>
          <cell r="C73" t="str">
            <v>乾坤令</v>
          </cell>
        </row>
        <row r="74">
          <cell r="B74">
            <v>1201</v>
          </cell>
          <cell r="C74" t="str">
            <v>上古钱币</v>
          </cell>
        </row>
        <row r="75">
          <cell r="B75">
            <v>1508</v>
          </cell>
          <cell r="C75" t="str">
            <v>绿色装备</v>
          </cell>
        </row>
        <row r="76">
          <cell r="B76">
            <v>1509</v>
          </cell>
          <cell r="C76" t="str">
            <v>蓝色装备</v>
          </cell>
        </row>
        <row r="77">
          <cell r="B77">
            <v>1510</v>
          </cell>
          <cell r="C77" t="str">
            <v>紫色装备</v>
          </cell>
        </row>
        <row r="78">
          <cell r="B78">
            <v>1511</v>
          </cell>
          <cell r="C78" t="str">
            <v>金色装备</v>
          </cell>
        </row>
        <row r="79">
          <cell r="B79">
            <v>1512</v>
          </cell>
          <cell r="C79" t="str">
            <v>红色装备</v>
          </cell>
        </row>
        <row r="80">
          <cell r="B80">
            <v>1518</v>
          </cell>
          <cell r="C80" t="str">
            <v>解锁进阶奖励</v>
          </cell>
        </row>
        <row r="81">
          <cell r="B81">
            <v>1519</v>
          </cell>
          <cell r="C81" t="str">
            <v>解锁每日积分包</v>
          </cell>
        </row>
        <row r="82">
          <cell r="B82">
            <v>1520</v>
          </cell>
          <cell r="C82" t="str">
            <v>迷魂之心</v>
          </cell>
        </row>
        <row r="83">
          <cell r="B83">
            <v>1521</v>
          </cell>
          <cell r="C83" t="str">
            <v>阵石</v>
          </cell>
        </row>
        <row r="84">
          <cell r="B84">
            <v>1522</v>
          </cell>
          <cell r="C84" t="str">
            <v>妖兽精血</v>
          </cell>
        </row>
        <row r="85">
          <cell r="B85">
            <v>1523</v>
          </cell>
          <cell r="C85" t="str">
            <v>刻笔</v>
          </cell>
        </row>
        <row r="86">
          <cell r="B86">
            <v>1524</v>
          </cell>
          <cell r="C86" t="str">
            <v>阵石</v>
          </cell>
        </row>
        <row r="87">
          <cell r="B87">
            <v>1525</v>
          </cell>
          <cell r="C87" t="str">
            <v>破损的兵器</v>
          </cell>
        </row>
        <row r="88">
          <cell r="B88">
            <v>1526</v>
          </cell>
          <cell r="C88" t="str">
            <v>记忆碎片</v>
          </cell>
        </row>
        <row r="89">
          <cell r="B89">
            <v>1527</v>
          </cell>
          <cell r="C89" t="str">
            <v>木材</v>
          </cell>
        </row>
        <row r="90">
          <cell r="B90">
            <v>1528</v>
          </cell>
          <cell r="C90" t="str">
            <v>藏宝图</v>
          </cell>
        </row>
        <row r="91">
          <cell r="B91">
            <v>1529</v>
          </cell>
          <cell r="C91" t="str">
            <v>半卷藏宝图</v>
          </cell>
        </row>
        <row r="92">
          <cell r="B92">
            <v>1530</v>
          </cell>
          <cell r="C92" t="str">
            <v>淡水</v>
          </cell>
        </row>
        <row r="93">
          <cell r="B93">
            <v>1531</v>
          </cell>
          <cell r="C93" t="str">
            <v>兽肉</v>
          </cell>
        </row>
        <row r="94">
          <cell r="B94">
            <v>1532</v>
          </cell>
          <cell r="C94" t="str">
            <v>幻魂草</v>
          </cell>
        </row>
        <row r="95">
          <cell r="B95">
            <v>1533</v>
          </cell>
          <cell r="C95" t="str">
            <v>平民的财物</v>
          </cell>
        </row>
        <row r="96">
          <cell r="B96">
            <v>1534</v>
          </cell>
          <cell r="C96" t="str">
            <v>法阵灵石</v>
          </cell>
        </row>
        <row r="97">
          <cell r="B97">
            <v>1535</v>
          </cell>
          <cell r="C97" t="str">
            <v>长青叶</v>
          </cell>
        </row>
        <row r="98">
          <cell r="B98">
            <v>1536</v>
          </cell>
          <cell r="C98" t="str">
            <v>止血散</v>
          </cell>
        </row>
        <row r="99">
          <cell r="B99">
            <v>1537</v>
          </cell>
          <cell r="C99" t="str">
            <v>精纯精血</v>
          </cell>
        </row>
        <row r="100">
          <cell r="B100">
            <v>1538</v>
          </cell>
          <cell r="C100" t="str">
            <v>忠义之心</v>
          </cell>
        </row>
        <row r="101">
          <cell r="B101">
            <v>1539</v>
          </cell>
          <cell r="C101" t="str">
            <v>仁慈之心</v>
          </cell>
        </row>
        <row r="102">
          <cell r="B102">
            <v>1540</v>
          </cell>
          <cell r="C102" t="str">
            <v>坚毅之心</v>
          </cell>
        </row>
        <row r="103">
          <cell r="B103">
            <v>1541</v>
          </cell>
          <cell r="C103" t="str">
            <v>羁绊之心</v>
          </cell>
        </row>
        <row r="104">
          <cell r="B104">
            <v>1542</v>
          </cell>
          <cell r="C104" t="str">
            <v>耳目之石</v>
          </cell>
        </row>
        <row r="105">
          <cell r="B105">
            <v>1543</v>
          </cell>
          <cell r="C105" t="str">
            <v>饕餮之津</v>
          </cell>
        </row>
        <row r="106">
          <cell r="B106">
            <v>1544</v>
          </cell>
          <cell r="C106" t="str">
            <v>生死之悟</v>
          </cell>
        </row>
        <row r="107">
          <cell r="B107">
            <v>1545</v>
          </cell>
          <cell r="C107" t="str">
            <v>七叶草</v>
          </cell>
        </row>
        <row r="108">
          <cell r="B108">
            <v>1546</v>
          </cell>
          <cell r="C108" t="str">
            <v>兽骨</v>
          </cell>
        </row>
        <row r="109">
          <cell r="B109">
            <v>1547</v>
          </cell>
          <cell r="C109" t="str">
            <v>天山雪莲</v>
          </cell>
        </row>
        <row r="110">
          <cell r="B110">
            <v>1548</v>
          </cell>
          <cell r="C110" t="str">
            <v>妖兽毛皮</v>
          </cell>
        </row>
        <row r="111">
          <cell r="B111">
            <v>1549</v>
          </cell>
          <cell r="C111" t="str">
            <v>墓穴宝石</v>
          </cell>
        </row>
        <row r="112">
          <cell r="B112">
            <v>1550</v>
          </cell>
          <cell r="C112" t="str">
            <v>请帖</v>
          </cell>
        </row>
        <row r="113">
          <cell r="B113">
            <v>1551</v>
          </cell>
          <cell r="C113" t="str">
            <v>气息结晶</v>
          </cell>
        </row>
        <row r="114">
          <cell r="B114">
            <v>1552</v>
          </cell>
          <cell r="C114" t="str">
            <v>大块气息结晶</v>
          </cell>
        </row>
        <row r="115">
          <cell r="B115">
            <v>1553</v>
          </cell>
          <cell r="C115" t="str">
            <v>透镜</v>
          </cell>
        </row>
        <row r="116">
          <cell r="B116">
            <v>1554</v>
          </cell>
          <cell r="C116" t="str">
            <v>母亲的信物</v>
          </cell>
        </row>
        <row r="117">
          <cell r="B117">
            <v>1557</v>
          </cell>
          <cell r="C117" t="str">
            <v>石匙·一</v>
          </cell>
        </row>
        <row r="118">
          <cell r="B118">
            <v>1558</v>
          </cell>
          <cell r="C118" t="str">
            <v>石匙·二</v>
          </cell>
        </row>
        <row r="119">
          <cell r="B119">
            <v>1559</v>
          </cell>
          <cell r="C119" t="str">
            <v>石匙·三</v>
          </cell>
        </row>
        <row r="120">
          <cell r="B120">
            <v>1560</v>
          </cell>
          <cell r="C120" t="str">
            <v>石匙·四</v>
          </cell>
        </row>
        <row r="121">
          <cell r="B121">
            <v>1561</v>
          </cell>
          <cell r="C121" t="str">
            <v>商人的货物</v>
          </cell>
        </row>
        <row r="122">
          <cell r="B122">
            <v>1562</v>
          </cell>
          <cell r="C122" t="str">
            <v>深渊之骨</v>
          </cell>
        </row>
        <row r="123">
          <cell r="B123">
            <v>6001</v>
          </cell>
          <cell r="C123" t="str">
            <v>朔方铃</v>
          </cell>
        </row>
        <row r="124">
          <cell r="B124">
            <v>6002</v>
          </cell>
          <cell r="C124" t="str">
            <v>狱魔角</v>
          </cell>
        </row>
        <row r="125">
          <cell r="B125">
            <v>6003</v>
          </cell>
          <cell r="C125" t="str">
            <v>荒之息</v>
          </cell>
        </row>
        <row r="126">
          <cell r="B126">
            <v>6004</v>
          </cell>
          <cell r="C126" t="str">
            <v>桃竹笼</v>
          </cell>
        </row>
        <row r="127">
          <cell r="B127">
            <v>6005</v>
          </cell>
          <cell r="C127" t="str">
            <v>玄蒲叶</v>
          </cell>
        </row>
        <row r="128">
          <cell r="B128">
            <v>6006</v>
          </cell>
          <cell r="C128" t="str">
            <v>灵隐螭</v>
          </cell>
        </row>
        <row r="129">
          <cell r="B129">
            <v>6007</v>
          </cell>
          <cell r="C129" t="str">
            <v>移命杖</v>
          </cell>
        </row>
        <row r="130">
          <cell r="B130">
            <v>6008</v>
          </cell>
          <cell r="C130" t="str">
            <v>吉钱冠</v>
          </cell>
        </row>
        <row r="131">
          <cell r="B131">
            <v>6009</v>
          </cell>
          <cell r="C131" t="str">
            <v>聚宝坠</v>
          </cell>
        </row>
        <row r="132">
          <cell r="B132">
            <v>6010</v>
          </cell>
          <cell r="C132" t="str">
            <v>玲玉笛</v>
          </cell>
        </row>
        <row r="133">
          <cell r="B133">
            <v>6011</v>
          </cell>
          <cell r="C133" t="str">
            <v>宿元镜</v>
          </cell>
        </row>
        <row r="134">
          <cell r="B134">
            <v>6012</v>
          </cell>
          <cell r="C134" t="str">
            <v>天宁栓</v>
          </cell>
        </row>
        <row r="135">
          <cell r="B135">
            <v>6013</v>
          </cell>
          <cell r="C135" t="str">
            <v>通灵火</v>
          </cell>
        </row>
        <row r="136">
          <cell r="B136">
            <v>6014</v>
          </cell>
          <cell r="C136" t="str">
            <v>化形绫</v>
          </cell>
        </row>
        <row r="137">
          <cell r="B137">
            <v>6015</v>
          </cell>
          <cell r="C137" t="str">
            <v>缚鼠皮</v>
          </cell>
        </row>
        <row r="138">
          <cell r="B138">
            <v>6016</v>
          </cell>
          <cell r="C138" t="str">
            <v>无忌鬃</v>
          </cell>
        </row>
        <row r="139">
          <cell r="B139">
            <v>6017</v>
          </cell>
          <cell r="C139" t="str">
            <v>镔烟锅</v>
          </cell>
        </row>
        <row r="140">
          <cell r="B140">
            <v>6018</v>
          </cell>
          <cell r="C140" t="str">
            <v>天竺笠</v>
          </cell>
        </row>
        <row r="141">
          <cell r="B141">
            <v>6019</v>
          </cell>
          <cell r="C141" t="str">
            <v>那迦珠</v>
          </cell>
        </row>
        <row r="142">
          <cell r="B142">
            <v>6020</v>
          </cell>
          <cell r="C142" t="str">
            <v>凝云符</v>
          </cell>
        </row>
        <row r="143">
          <cell r="B143">
            <v>6021</v>
          </cell>
          <cell r="C143" t="str">
            <v>笑面谱</v>
          </cell>
        </row>
        <row r="144">
          <cell r="B144">
            <v>6022</v>
          </cell>
          <cell r="C144" t="str">
            <v>映心剑</v>
          </cell>
        </row>
        <row r="145">
          <cell r="B145">
            <v>6023</v>
          </cell>
          <cell r="C145" t="str">
            <v>渴魂刀</v>
          </cell>
        </row>
        <row r="146">
          <cell r="B146">
            <v>6024</v>
          </cell>
          <cell r="C146" t="str">
            <v>魔烟罗</v>
          </cell>
        </row>
        <row r="147">
          <cell r="B147">
            <v>6025</v>
          </cell>
          <cell r="C147" t="str">
            <v>九阴刃</v>
          </cell>
        </row>
        <row r="148">
          <cell r="B148">
            <v>6026</v>
          </cell>
          <cell r="C148" t="str">
            <v>武藏卷</v>
          </cell>
        </row>
        <row r="149">
          <cell r="B149">
            <v>6027</v>
          </cell>
          <cell r="C149" t="str">
            <v>战鬼血</v>
          </cell>
        </row>
        <row r="150">
          <cell r="B150">
            <v>6028</v>
          </cell>
          <cell r="C150" t="str">
            <v>四臂骸</v>
          </cell>
        </row>
        <row r="151">
          <cell r="B151">
            <v>6029</v>
          </cell>
          <cell r="C151" t="str">
            <v>熠风刀</v>
          </cell>
        </row>
        <row r="152">
          <cell r="B152">
            <v>6030</v>
          </cell>
          <cell r="C152" t="str">
            <v>镇魂酒</v>
          </cell>
        </row>
        <row r="153">
          <cell r="B153">
            <v>6031</v>
          </cell>
          <cell r="C153" t="str">
            <v>扶桑鼬</v>
          </cell>
        </row>
        <row r="154">
          <cell r="B154">
            <v>6032</v>
          </cell>
          <cell r="C154" t="str">
            <v>舞阳纹</v>
          </cell>
        </row>
        <row r="155">
          <cell r="B155">
            <v>6033</v>
          </cell>
          <cell r="C155" t="str">
            <v>金丝逆鳞</v>
          </cell>
        </row>
        <row r="156">
          <cell r="B156">
            <v>6034</v>
          </cell>
          <cell r="C156" t="str">
            <v>贮雷妖珠</v>
          </cell>
        </row>
        <row r="157">
          <cell r="B157">
            <v>6035</v>
          </cell>
          <cell r="C157" t="str">
            <v>麟龙金角</v>
          </cell>
        </row>
        <row r="158">
          <cell r="B158">
            <v>6036</v>
          </cell>
          <cell r="C158" t="str">
            <v>聚灵之戒</v>
          </cell>
        </row>
        <row r="159">
          <cell r="B159">
            <v>10001</v>
          </cell>
          <cell r="C159" t="str">
            <v>伏羲</v>
          </cell>
        </row>
        <row r="160">
          <cell r="B160">
            <v>10002</v>
          </cell>
          <cell r="C160" t="str">
            <v>洛神</v>
          </cell>
        </row>
        <row r="161">
          <cell r="B161">
            <v>10003</v>
          </cell>
          <cell r="C161" t="str">
            <v>猪八戒</v>
          </cell>
        </row>
        <row r="162">
          <cell r="B162">
            <v>10004</v>
          </cell>
          <cell r="C162" t="str">
            <v>慈航道人</v>
          </cell>
        </row>
        <row r="163">
          <cell r="B163">
            <v>10005</v>
          </cell>
          <cell r="C163" t="str">
            <v>妲己</v>
          </cell>
        </row>
        <row r="164">
          <cell r="B164">
            <v>10006</v>
          </cell>
          <cell r="C164" t="str">
            <v>共工</v>
          </cell>
        </row>
        <row r="165">
          <cell r="B165">
            <v>10007</v>
          </cell>
          <cell r="C165" t="str">
            <v>唐僧</v>
          </cell>
        </row>
        <row r="166">
          <cell r="B166">
            <v>10008</v>
          </cell>
          <cell r="C166" t="str">
            <v>精卫</v>
          </cell>
        </row>
        <row r="167">
          <cell r="B167">
            <v>10009</v>
          </cell>
          <cell r="C167" t="str">
            <v>龙吉公主</v>
          </cell>
        </row>
        <row r="168">
          <cell r="B168">
            <v>10010</v>
          </cell>
          <cell r="C168" t="str">
            <v>孔雀明王</v>
          </cell>
        </row>
        <row r="169">
          <cell r="B169">
            <v>10011</v>
          </cell>
          <cell r="C169" t="str">
            <v>雷震子</v>
          </cell>
        </row>
        <row r="170">
          <cell r="B170">
            <v>10012</v>
          </cell>
          <cell r="C170" t="str">
            <v>降龙罗汉</v>
          </cell>
        </row>
        <row r="171">
          <cell r="B171">
            <v>10013</v>
          </cell>
          <cell r="C171" t="str">
            <v>吕洞宾</v>
          </cell>
        </row>
        <row r="172">
          <cell r="B172">
            <v>10014</v>
          </cell>
          <cell r="C172" t="str">
            <v>哪吒</v>
          </cell>
        </row>
        <row r="173">
          <cell r="B173">
            <v>10015</v>
          </cell>
          <cell r="C173" t="str">
            <v>伏虎罗汉</v>
          </cell>
        </row>
        <row r="174">
          <cell r="B174">
            <v>10016</v>
          </cell>
          <cell r="C174" t="str">
            <v>蚩尤</v>
          </cell>
        </row>
        <row r="175">
          <cell r="B175">
            <v>10017</v>
          </cell>
          <cell r="C175" t="str">
            <v>嫦娥</v>
          </cell>
        </row>
        <row r="176">
          <cell r="B176">
            <v>10018</v>
          </cell>
          <cell r="C176" t="str">
            <v>九命猫</v>
          </cell>
        </row>
        <row r="177">
          <cell r="B177">
            <v>10019</v>
          </cell>
          <cell r="C177" t="str">
            <v>巨灵神</v>
          </cell>
        </row>
        <row r="178">
          <cell r="B178">
            <v>10020</v>
          </cell>
          <cell r="C178" t="str">
            <v>姑获鸟</v>
          </cell>
        </row>
        <row r="179">
          <cell r="B179">
            <v>10021</v>
          </cell>
          <cell r="C179" t="str">
            <v>东陵圣母</v>
          </cell>
        </row>
        <row r="180">
          <cell r="B180">
            <v>10022</v>
          </cell>
          <cell r="C180" t="str">
            <v>文殊菩萨</v>
          </cell>
        </row>
        <row r="181">
          <cell r="B181">
            <v>10023</v>
          </cell>
          <cell r="C181" t="str">
            <v>孙悟空</v>
          </cell>
        </row>
        <row r="182">
          <cell r="B182">
            <v>10024</v>
          </cell>
          <cell r="C182" t="str">
            <v>姜子牙</v>
          </cell>
        </row>
        <row r="183">
          <cell r="B183">
            <v>10025</v>
          </cell>
          <cell r="C183" t="str">
            <v>道德天尊</v>
          </cell>
        </row>
        <row r="184">
          <cell r="B184">
            <v>10026</v>
          </cell>
          <cell r="C184" t="str">
            <v>东华帝君</v>
          </cell>
        </row>
        <row r="185">
          <cell r="B185">
            <v>10027</v>
          </cell>
          <cell r="C185" t="str">
            <v>孟婆</v>
          </cell>
        </row>
        <row r="186">
          <cell r="B186">
            <v>10028</v>
          </cell>
          <cell r="C186" t="str">
            <v>石矶娘娘</v>
          </cell>
        </row>
        <row r="187">
          <cell r="B187">
            <v>10029</v>
          </cell>
          <cell r="C187" t="str">
            <v>月光菩萨</v>
          </cell>
        </row>
        <row r="188">
          <cell r="B188">
            <v>10030</v>
          </cell>
          <cell r="C188" t="str">
            <v>梵天</v>
          </cell>
        </row>
        <row r="189">
          <cell r="B189">
            <v>10031</v>
          </cell>
          <cell r="C189" t="str">
            <v>红孩儿</v>
          </cell>
        </row>
        <row r="190">
          <cell r="B190">
            <v>10032</v>
          </cell>
          <cell r="C190" t="str">
            <v>吴刚</v>
          </cell>
        </row>
        <row r="191">
          <cell r="B191">
            <v>10033</v>
          </cell>
          <cell r="C191" t="str">
            <v>净光天女</v>
          </cell>
        </row>
        <row r="192">
          <cell r="B192">
            <v>10034</v>
          </cell>
          <cell r="C192" t="str">
            <v>帝释天</v>
          </cell>
        </row>
        <row r="193">
          <cell r="B193">
            <v>10035</v>
          </cell>
          <cell r="C193" t="str">
            <v>妈祖</v>
          </cell>
        </row>
        <row r="194">
          <cell r="B194">
            <v>10036</v>
          </cell>
          <cell r="C194" t="str">
            <v>赵公明</v>
          </cell>
        </row>
        <row r="195">
          <cell r="B195">
            <v>10037</v>
          </cell>
          <cell r="C195" t="str">
            <v>罗刹</v>
          </cell>
        </row>
        <row r="196">
          <cell r="B196">
            <v>10038</v>
          </cell>
          <cell r="C196" t="str">
            <v>夜叉</v>
          </cell>
        </row>
        <row r="197">
          <cell r="B197">
            <v>10039</v>
          </cell>
          <cell r="C197" t="str">
            <v>普贤菩萨</v>
          </cell>
        </row>
        <row r="198">
          <cell r="B198">
            <v>10040</v>
          </cell>
          <cell r="C198" t="str">
            <v>杨戬</v>
          </cell>
        </row>
        <row r="199">
          <cell r="B199">
            <v>10041</v>
          </cell>
          <cell r="C199" t="str">
            <v>通天教主</v>
          </cell>
        </row>
        <row r="200">
          <cell r="B200">
            <v>10042</v>
          </cell>
          <cell r="C200" t="str">
            <v>九天玄女</v>
          </cell>
        </row>
        <row r="201">
          <cell r="B201">
            <v>10043</v>
          </cell>
          <cell r="C201" t="str">
            <v>骊山老祖</v>
          </cell>
        </row>
        <row r="202">
          <cell r="B202">
            <v>10044</v>
          </cell>
          <cell r="C202" t="str">
            <v>混世魔王</v>
          </cell>
        </row>
        <row r="203">
          <cell r="B203">
            <v>10045</v>
          </cell>
          <cell r="C203" t="str">
            <v>百花仙子</v>
          </cell>
        </row>
        <row r="204">
          <cell r="B204">
            <v>10046</v>
          </cell>
          <cell r="C204" t="str">
            <v>女英</v>
          </cell>
        </row>
        <row r="205">
          <cell r="B205">
            <v>10047</v>
          </cell>
          <cell r="C205" t="str">
            <v>大火妖</v>
          </cell>
        </row>
        <row r="206">
          <cell r="B206">
            <v>10048</v>
          </cell>
          <cell r="C206" t="str">
            <v>雪女</v>
          </cell>
        </row>
        <row r="207">
          <cell r="B207">
            <v>10049</v>
          </cell>
          <cell r="C207" t="str">
            <v>娜迦王</v>
          </cell>
        </row>
        <row r="208">
          <cell r="B208">
            <v>10050</v>
          </cell>
          <cell r="C208" t="str">
            <v>摩呼</v>
          </cell>
        </row>
        <row r="209">
          <cell r="B209">
            <v>10051</v>
          </cell>
          <cell r="C209" t="str">
            <v>半仙</v>
          </cell>
        </row>
        <row r="210">
          <cell r="B210">
            <v>10052</v>
          </cell>
          <cell r="C210" t="str">
            <v>荷莲</v>
          </cell>
        </row>
        <row r="211">
          <cell r="B211">
            <v>10053</v>
          </cell>
          <cell r="C211" t="str">
            <v>鬼差头子</v>
          </cell>
        </row>
        <row r="212">
          <cell r="B212">
            <v>10054</v>
          </cell>
          <cell r="C212" t="str">
            <v>仙灵</v>
          </cell>
        </row>
        <row r="213">
          <cell r="B213">
            <v>10057</v>
          </cell>
          <cell r="C213" t="str">
            <v>聂小倩</v>
          </cell>
        </row>
        <row r="214">
          <cell r="B214">
            <v>10058</v>
          </cell>
          <cell r="C214" t="str">
            <v>九婴</v>
          </cell>
        </row>
        <row r="215">
          <cell r="B215">
            <v>10059</v>
          </cell>
          <cell r="C215" t="str">
            <v>怨鬼灵</v>
          </cell>
        </row>
        <row r="216">
          <cell r="B216">
            <v>10060</v>
          </cell>
          <cell r="C216" t="str">
            <v>幽魂姬</v>
          </cell>
        </row>
        <row r="217">
          <cell r="B217">
            <v>10061</v>
          </cell>
          <cell r="C217" t="str">
            <v xml:space="preserve"> 地藏</v>
          </cell>
        </row>
        <row r="218">
          <cell r="B218">
            <v>10062</v>
          </cell>
          <cell r="C218" t="str">
            <v>迦楼罗</v>
          </cell>
        </row>
        <row r="219">
          <cell r="B219">
            <v>10063</v>
          </cell>
          <cell r="C219" t="str">
            <v>伽罗尊者</v>
          </cell>
        </row>
        <row r="220">
          <cell r="B220">
            <v>10064</v>
          </cell>
          <cell r="C220" t="str">
            <v>阿修罗</v>
          </cell>
        </row>
        <row r="221">
          <cell r="B221">
            <v>10065</v>
          </cell>
          <cell r="C221" t="str">
            <v>木吒</v>
          </cell>
        </row>
        <row r="222">
          <cell r="B222">
            <v>10066</v>
          </cell>
          <cell r="C222" t="str">
            <v>孟姜女</v>
          </cell>
        </row>
        <row r="223">
          <cell r="B223">
            <v>10067</v>
          </cell>
          <cell r="C223" t="str">
            <v>梦蝶</v>
          </cell>
        </row>
        <row r="224">
          <cell r="B224">
            <v>10068</v>
          </cell>
          <cell r="C224" t="str">
            <v>金吒</v>
          </cell>
        </row>
        <row r="225">
          <cell r="B225">
            <v>10069</v>
          </cell>
          <cell r="C225" t="str">
            <v>火德星君</v>
          </cell>
        </row>
        <row r="226">
          <cell r="B226">
            <v>10070</v>
          </cell>
          <cell r="C226" t="str">
            <v>水德星君</v>
          </cell>
        </row>
        <row r="227">
          <cell r="B227">
            <v>10071</v>
          </cell>
          <cell r="C227" t="str">
            <v>九河神女</v>
          </cell>
        </row>
        <row r="228">
          <cell r="B228">
            <v>10072</v>
          </cell>
          <cell r="C228" t="str">
            <v>灵扇仙</v>
          </cell>
        </row>
        <row r="229">
          <cell r="B229">
            <v>10073</v>
          </cell>
          <cell r="C229" t="str">
            <v>火妖</v>
          </cell>
        </row>
        <row r="230">
          <cell r="B230">
            <v>10074</v>
          </cell>
          <cell r="C230" t="str">
            <v>迦奴</v>
          </cell>
        </row>
        <row r="231">
          <cell r="B231">
            <v>10075</v>
          </cell>
          <cell r="C231" t="str">
            <v>方士</v>
          </cell>
        </row>
        <row r="232">
          <cell r="B232">
            <v>10076</v>
          </cell>
          <cell r="C232" t="str">
            <v>鬼差</v>
          </cell>
        </row>
        <row r="233">
          <cell r="B233">
            <v>10079</v>
          </cell>
          <cell r="C233" t="str">
            <v>小妖灵</v>
          </cell>
        </row>
        <row r="234">
          <cell r="B234">
            <v>10080</v>
          </cell>
          <cell r="C234" t="str">
            <v>娜迦灵</v>
          </cell>
        </row>
        <row r="235">
          <cell r="B235">
            <v>10081</v>
          </cell>
          <cell r="C235" t="str">
            <v>方术灵</v>
          </cell>
        </row>
        <row r="236">
          <cell r="B236">
            <v>10082</v>
          </cell>
          <cell r="C236" t="str">
            <v>小道灵</v>
          </cell>
        </row>
        <row r="237">
          <cell r="B237">
            <v>10085</v>
          </cell>
          <cell r="C237" t="str">
            <v>敖丙</v>
          </cell>
        </row>
        <row r="238">
          <cell r="B238">
            <v>10086</v>
          </cell>
          <cell r="C238" t="str">
            <v>金翅大鹏</v>
          </cell>
        </row>
        <row r="239">
          <cell r="B239">
            <v>10087</v>
          </cell>
          <cell r="C239" t="str">
            <v>娥皇</v>
          </cell>
        </row>
        <row r="240">
          <cell r="B240">
            <v>10088</v>
          </cell>
          <cell r="C240" t="str">
            <v>申公豹</v>
          </cell>
        </row>
        <row r="241">
          <cell r="B241">
            <v>10089</v>
          </cell>
          <cell r="C241" t="str">
            <v>燃灯</v>
          </cell>
        </row>
        <row r="242">
          <cell r="B242">
            <v>10090</v>
          </cell>
          <cell r="C242" t="str">
            <v>阎罗王</v>
          </cell>
        </row>
        <row r="243">
          <cell r="B243">
            <v>11001</v>
          </cell>
          <cell r="C243" t="str">
            <v>伏羲碎片</v>
          </cell>
        </row>
        <row r="244">
          <cell r="B244">
            <v>11002</v>
          </cell>
          <cell r="C244" t="str">
            <v>洛神碎片</v>
          </cell>
        </row>
        <row r="245">
          <cell r="B245">
            <v>11003</v>
          </cell>
          <cell r="C245" t="str">
            <v>猪八戒碎片</v>
          </cell>
        </row>
        <row r="246">
          <cell r="B246">
            <v>11004</v>
          </cell>
          <cell r="C246" t="str">
            <v>慈航道人碎片</v>
          </cell>
        </row>
        <row r="247">
          <cell r="B247">
            <v>11005</v>
          </cell>
          <cell r="C247" t="str">
            <v>妲己碎片</v>
          </cell>
        </row>
        <row r="248">
          <cell r="B248">
            <v>11006</v>
          </cell>
          <cell r="C248" t="str">
            <v>共工碎片</v>
          </cell>
        </row>
        <row r="249">
          <cell r="B249">
            <v>11007</v>
          </cell>
          <cell r="C249" t="str">
            <v>唐僧碎片</v>
          </cell>
        </row>
        <row r="250">
          <cell r="B250">
            <v>11008</v>
          </cell>
          <cell r="C250" t="str">
            <v>精卫碎片</v>
          </cell>
        </row>
        <row r="251">
          <cell r="B251">
            <v>11009</v>
          </cell>
          <cell r="C251" t="str">
            <v>龙吉公主碎片</v>
          </cell>
        </row>
        <row r="252">
          <cell r="B252">
            <v>11010</v>
          </cell>
          <cell r="C252" t="str">
            <v>孔雀明王碎片</v>
          </cell>
        </row>
        <row r="253">
          <cell r="B253">
            <v>11011</v>
          </cell>
          <cell r="C253" t="str">
            <v>雷震子碎片</v>
          </cell>
        </row>
        <row r="254">
          <cell r="B254">
            <v>11012</v>
          </cell>
          <cell r="C254" t="str">
            <v>降龙罗汉碎片</v>
          </cell>
        </row>
        <row r="255">
          <cell r="B255">
            <v>11013</v>
          </cell>
          <cell r="C255" t="str">
            <v>吕洞宾碎片</v>
          </cell>
        </row>
        <row r="256">
          <cell r="B256">
            <v>11014</v>
          </cell>
          <cell r="C256" t="str">
            <v>哪吒碎片</v>
          </cell>
        </row>
        <row r="257">
          <cell r="B257">
            <v>11015</v>
          </cell>
          <cell r="C257" t="str">
            <v>伏虎罗汉碎片</v>
          </cell>
        </row>
        <row r="258">
          <cell r="B258">
            <v>11016</v>
          </cell>
          <cell r="C258" t="str">
            <v>蚩尤碎片</v>
          </cell>
        </row>
        <row r="259">
          <cell r="B259">
            <v>11017</v>
          </cell>
          <cell r="C259" t="str">
            <v>嫦娥碎片</v>
          </cell>
        </row>
        <row r="260">
          <cell r="B260">
            <v>11018</v>
          </cell>
          <cell r="C260" t="str">
            <v>九命猫碎片</v>
          </cell>
        </row>
        <row r="261">
          <cell r="B261">
            <v>11019</v>
          </cell>
          <cell r="C261" t="str">
            <v>巨灵神碎片</v>
          </cell>
        </row>
        <row r="262">
          <cell r="B262">
            <v>11020</v>
          </cell>
          <cell r="C262" t="str">
            <v>姑获鸟碎片</v>
          </cell>
        </row>
        <row r="263">
          <cell r="B263">
            <v>11021</v>
          </cell>
          <cell r="C263" t="str">
            <v>东陵圣母碎片</v>
          </cell>
        </row>
        <row r="264">
          <cell r="B264">
            <v>11022</v>
          </cell>
          <cell r="C264" t="str">
            <v>文殊菩萨碎片</v>
          </cell>
        </row>
        <row r="265">
          <cell r="B265">
            <v>11023</v>
          </cell>
          <cell r="C265" t="str">
            <v>孙悟空碎片</v>
          </cell>
        </row>
        <row r="266">
          <cell r="B266">
            <v>11024</v>
          </cell>
          <cell r="C266" t="str">
            <v>姜子牙碎片</v>
          </cell>
        </row>
        <row r="267">
          <cell r="B267">
            <v>11025</v>
          </cell>
          <cell r="C267" t="str">
            <v>道德天尊碎片</v>
          </cell>
        </row>
        <row r="268">
          <cell r="B268">
            <v>11026</v>
          </cell>
          <cell r="C268" t="str">
            <v>东华帝君碎片</v>
          </cell>
        </row>
        <row r="269">
          <cell r="B269">
            <v>11027</v>
          </cell>
          <cell r="C269" t="str">
            <v>孟婆碎片</v>
          </cell>
        </row>
        <row r="270">
          <cell r="B270">
            <v>11028</v>
          </cell>
          <cell r="C270" t="str">
            <v>石矶娘娘碎片</v>
          </cell>
        </row>
        <row r="271">
          <cell r="B271">
            <v>11029</v>
          </cell>
          <cell r="C271" t="str">
            <v>月光菩萨碎片</v>
          </cell>
        </row>
        <row r="272">
          <cell r="B272">
            <v>11030</v>
          </cell>
          <cell r="C272" t="str">
            <v>梵天碎片</v>
          </cell>
        </row>
        <row r="273">
          <cell r="B273">
            <v>11031</v>
          </cell>
          <cell r="C273" t="str">
            <v>红孩儿碎片</v>
          </cell>
        </row>
        <row r="274">
          <cell r="B274">
            <v>11032</v>
          </cell>
          <cell r="C274" t="str">
            <v>吴刚碎片</v>
          </cell>
        </row>
        <row r="275">
          <cell r="B275">
            <v>11033</v>
          </cell>
          <cell r="C275" t="str">
            <v>净光天女碎片</v>
          </cell>
        </row>
        <row r="276">
          <cell r="B276">
            <v>11034</v>
          </cell>
          <cell r="C276" t="str">
            <v>帝释天碎片</v>
          </cell>
        </row>
        <row r="277">
          <cell r="B277">
            <v>11035</v>
          </cell>
          <cell r="C277" t="str">
            <v>妈祖碎片</v>
          </cell>
        </row>
        <row r="278">
          <cell r="B278">
            <v>11036</v>
          </cell>
          <cell r="C278" t="str">
            <v>赵公明碎片</v>
          </cell>
        </row>
        <row r="279">
          <cell r="B279">
            <v>11037</v>
          </cell>
          <cell r="C279" t="str">
            <v>罗刹碎片</v>
          </cell>
        </row>
        <row r="280">
          <cell r="B280">
            <v>11038</v>
          </cell>
          <cell r="C280" t="str">
            <v>夜叉碎片</v>
          </cell>
        </row>
        <row r="281">
          <cell r="B281">
            <v>11039</v>
          </cell>
          <cell r="C281" t="str">
            <v>普贤菩萨碎片</v>
          </cell>
        </row>
        <row r="282">
          <cell r="B282">
            <v>11040</v>
          </cell>
          <cell r="C282" t="str">
            <v>杨戬碎片</v>
          </cell>
        </row>
        <row r="283">
          <cell r="B283">
            <v>11041</v>
          </cell>
          <cell r="C283" t="str">
            <v>通天教主碎片</v>
          </cell>
        </row>
        <row r="284">
          <cell r="B284">
            <v>11042</v>
          </cell>
          <cell r="C284" t="str">
            <v>九天玄女碎片</v>
          </cell>
        </row>
        <row r="285">
          <cell r="B285">
            <v>11043</v>
          </cell>
          <cell r="C285" t="str">
            <v>骊山老祖碎片</v>
          </cell>
        </row>
        <row r="286">
          <cell r="B286">
            <v>11044</v>
          </cell>
          <cell r="C286" t="str">
            <v>混世魔王碎片</v>
          </cell>
        </row>
        <row r="287">
          <cell r="B287">
            <v>11045</v>
          </cell>
          <cell r="C287" t="str">
            <v>百花仙子碎片</v>
          </cell>
        </row>
        <row r="288">
          <cell r="B288">
            <v>11046</v>
          </cell>
          <cell r="C288" t="str">
            <v>女英碎片</v>
          </cell>
        </row>
        <row r="289">
          <cell r="B289">
            <v>11047</v>
          </cell>
          <cell r="C289" t="str">
            <v>大火妖碎片</v>
          </cell>
        </row>
        <row r="290">
          <cell r="B290">
            <v>11048</v>
          </cell>
          <cell r="C290" t="str">
            <v>雪女碎片</v>
          </cell>
        </row>
        <row r="291">
          <cell r="B291">
            <v>11049</v>
          </cell>
          <cell r="C291" t="str">
            <v>娜迦王碎片</v>
          </cell>
        </row>
        <row r="292">
          <cell r="B292">
            <v>11050</v>
          </cell>
          <cell r="C292" t="str">
            <v>摩呼碎片</v>
          </cell>
        </row>
        <row r="293">
          <cell r="B293">
            <v>11051</v>
          </cell>
          <cell r="C293" t="str">
            <v>半仙碎片</v>
          </cell>
        </row>
        <row r="294">
          <cell r="B294">
            <v>11052</v>
          </cell>
          <cell r="C294" t="str">
            <v>荷莲碎片</v>
          </cell>
        </row>
        <row r="295">
          <cell r="B295">
            <v>11053</v>
          </cell>
          <cell r="C295" t="str">
            <v>鬼差头子碎片</v>
          </cell>
        </row>
        <row r="296">
          <cell r="B296">
            <v>11054</v>
          </cell>
          <cell r="C296" t="str">
            <v>仙灵碎片</v>
          </cell>
        </row>
        <row r="297">
          <cell r="B297">
            <v>11055</v>
          </cell>
          <cell r="C297" t="str">
            <v>大淼淼碎片</v>
          </cell>
        </row>
        <row r="298">
          <cell r="B298">
            <v>11056</v>
          </cell>
          <cell r="C298" t="str">
            <v>大圭圭碎片</v>
          </cell>
        </row>
        <row r="299">
          <cell r="B299">
            <v>11057</v>
          </cell>
          <cell r="C299" t="str">
            <v>聂小倩碎片</v>
          </cell>
        </row>
        <row r="300">
          <cell r="B300">
            <v>11058</v>
          </cell>
          <cell r="C300" t="str">
            <v>九婴碎片</v>
          </cell>
        </row>
        <row r="301">
          <cell r="B301">
            <v>11059</v>
          </cell>
          <cell r="C301" t="str">
            <v>怨鬼灵碎片</v>
          </cell>
        </row>
        <row r="302">
          <cell r="B302">
            <v>11060</v>
          </cell>
          <cell r="C302" t="str">
            <v>幽魂姬碎片</v>
          </cell>
        </row>
        <row r="303">
          <cell r="B303">
            <v>11061</v>
          </cell>
          <cell r="C303" t="str">
            <v>地藏碎片</v>
          </cell>
        </row>
        <row r="304">
          <cell r="B304">
            <v>11062</v>
          </cell>
          <cell r="C304" t="str">
            <v>迦楼罗碎片</v>
          </cell>
        </row>
        <row r="305">
          <cell r="B305">
            <v>11063</v>
          </cell>
          <cell r="C305" t="str">
            <v>伽罗尊者碎片</v>
          </cell>
        </row>
        <row r="306">
          <cell r="B306">
            <v>11064</v>
          </cell>
          <cell r="C306" t="str">
            <v>阿修罗碎片</v>
          </cell>
        </row>
        <row r="307">
          <cell r="B307">
            <v>11065</v>
          </cell>
          <cell r="C307" t="str">
            <v>木吒碎片</v>
          </cell>
        </row>
        <row r="308">
          <cell r="B308">
            <v>11066</v>
          </cell>
          <cell r="C308" t="str">
            <v>孟姜女碎片</v>
          </cell>
        </row>
        <row r="309">
          <cell r="B309">
            <v>11067</v>
          </cell>
          <cell r="C309" t="str">
            <v>梦蝶碎片</v>
          </cell>
        </row>
        <row r="310">
          <cell r="B310">
            <v>11068</v>
          </cell>
          <cell r="C310" t="str">
            <v>金吒碎片</v>
          </cell>
        </row>
        <row r="311">
          <cell r="B311">
            <v>11069</v>
          </cell>
          <cell r="C311" t="str">
            <v>火德星君碎片</v>
          </cell>
        </row>
        <row r="312">
          <cell r="B312">
            <v>11070</v>
          </cell>
          <cell r="C312" t="str">
            <v>水德星君碎片</v>
          </cell>
        </row>
        <row r="313">
          <cell r="B313">
            <v>11071</v>
          </cell>
          <cell r="C313" t="str">
            <v>九河神女碎片</v>
          </cell>
        </row>
        <row r="314">
          <cell r="B314">
            <v>11072</v>
          </cell>
          <cell r="C314" t="str">
            <v>灵扇仙碎片</v>
          </cell>
        </row>
        <row r="315">
          <cell r="B315">
            <v>11073</v>
          </cell>
          <cell r="C315" t="str">
            <v>敖丙碎片</v>
          </cell>
        </row>
        <row r="316">
          <cell r="B316">
            <v>11074</v>
          </cell>
          <cell r="C316" t="str">
            <v>金翅大鹏碎片</v>
          </cell>
        </row>
        <row r="317">
          <cell r="B317">
            <v>11075</v>
          </cell>
          <cell r="C317" t="str">
            <v>娥皇碎片</v>
          </cell>
        </row>
        <row r="318">
          <cell r="B318">
            <v>11076</v>
          </cell>
          <cell r="C318" t="str">
            <v>申公豹碎片</v>
          </cell>
        </row>
        <row r="319">
          <cell r="B319">
            <v>11077</v>
          </cell>
          <cell r="C319" t="str">
            <v>燃灯碎片</v>
          </cell>
        </row>
        <row r="320">
          <cell r="B320">
            <v>11078</v>
          </cell>
          <cell r="C320" t="str">
            <v>阎罗王碎片</v>
          </cell>
        </row>
        <row r="321">
          <cell r="B321">
            <v>12001</v>
          </cell>
          <cell r="C321" t="str">
            <v>3星随机碎片</v>
          </cell>
        </row>
        <row r="322">
          <cell r="B322">
            <v>12002</v>
          </cell>
          <cell r="C322" t="str">
            <v>妖系4星碎片</v>
          </cell>
        </row>
        <row r="323">
          <cell r="B323">
            <v>12003</v>
          </cell>
          <cell r="C323" t="str">
            <v>人系4星碎片</v>
          </cell>
        </row>
        <row r="324">
          <cell r="B324">
            <v>12004</v>
          </cell>
          <cell r="C324" t="str">
            <v>道系4星碎片</v>
          </cell>
        </row>
        <row r="325">
          <cell r="B325">
            <v>12005</v>
          </cell>
          <cell r="C325" t="str">
            <v>佛系4星碎片</v>
          </cell>
        </row>
        <row r="326">
          <cell r="B326">
            <v>12006</v>
          </cell>
          <cell r="C326" t="str">
            <v>光系4星碎片</v>
          </cell>
        </row>
        <row r="327">
          <cell r="B327">
            <v>12007</v>
          </cell>
          <cell r="C327" t="str">
            <v>暗系4星碎片</v>
          </cell>
        </row>
        <row r="328">
          <cell r="B328">
            <v>12008</v>
          </cell>
          <cell r="C328" t="str">
            <v>妖系5星碎片</v>
          </cell>
        </row>
        <row r="329">
          <cell r="B329">
            <v>12009</v>
          </cell>
          <cell r="C329" t="str">
            <v>人系5星碎片</v>
          </cell>
        </row>
        <row r="330">
          <cell r="B330">
            <v>12010</v>
          </cell>
          <cell r="C330" t="str">
            <v>道系5星碎片</v>
          </cell>
        </row>
        <row r="331">
          <cell r="B331">
            <v>12011</v>
          </cell>
          <cell r="C331" t="str">
            <v>佛系5星碎片</v>
          </cell>
        </row>
        <row r="332">
          <cell r="B332">
            <v>12012</v>
          </cell>
          <cell r="C332" t="str">
            <v>4星随机碎片</v>
          </cell>
        </row>
        <row r="333">
          <cell r="B333">
            <v>12013</v>
          </cell>
          <cell r="C333" t="str">
            <v>5星随机碎片</v>
          </cell>
        </row>
        <row r="334">
          <cell r="B334">
            <v>12014</v>
          </cell>
          <cell r="C334" t="str">
            <v>5星随机碎片</v>
          </cell>
        </row>
        <row r="335">
          <cell r="B335">
            <v>12015</v>
          </cell>
          <cell r="C335" t="str">
            <v>5星随机碎片</v>
          </cell>
        </row>
        <row r="336">
          <cell r="B336">
            <v>12016</v>
          </cell>
          <cell r="C336" t="str">
            <v>5星随机碎片</v>
          </cell>
        </row>
        <row r="337">
          <cell r="B337">
            <v>12017</v>
          </cell>
          <cell r="C337" t="str">
            <v>5星随机碎片</v>
          </cell>
        </row>
        <row r="338">
          <cell r="B338">
            <v>12018</v>
          </cell>
          <cell r="C338" t="str">
            <v>5星随机碎片</v>
          </cell>
        </row>
        <row r="339">
          <cell r="B339">
            <v>12019</v>
          </cell>
          <cell r="C339" t="str">
            <v>光暗5星碎片</v>
          </cell>
        </row>
        <row r="340">
          <cell r="B340">
            <v>12020</v>
          </cell>
          <cell r="C340" t="str">
            <v>光暗5星碎片</v>
          </cell>
        </row>
        <row r="341">
          <cell r="B341">
            <v>12021</v>
          </cell>
          <cell r="C341" t="str">
            <v>光暗4星碎片</v>
          </cell>
        </row>
        <row r="342">
          <cell r="B342">
            <v>12022</v>
          </cell>
          <cell r="C342" t="str">
            <v>四系4星碎片</v>
          </cell>
        </row>
        <row r="343">
          <cell r="B343">
            <v>12023</v>
          </cell>
          <cell r="C343" t="str">
            <v>光系5星碎片</v>
          </cell>
        </row>
        <row r="344">
          <cell r="B344">
            <v>12024</v>
          </cell>
          <cell r="C344" t="str">
            <v>暗系5星碎片</v>
          </cell>
        </row>
        <row r="345">
          <cell r="B345">
            <v>12025</v>
          </cell>
          <cell r="C345" t="str">
            <v>5星随机碎片</v>
          </cell>
        </row>
        <row r="346">
          <cell r="B346">
            <v>14024</v>
          </cell>
          <cell r="C346" t="str">
            <v>殷十娘5星碎片</v>
          </cell>
        </row>
        <row r="347">
          <cell r="B347">
            <v>14025</v>
          </cell>
          <cell r="C347" t="str">
            <v>罗刹5星碎片</v>
          </cell>
        </row>
        <row r="348">
          <cell r="B348">
            <v>14026</v>
          </cell>
          <cell r="C348" t="str">
            <v>马超5星碎片</v>
          </cell>
        </row>
        <row r="349">
          <cell r="B349">
            <v>14027</v>
          </cell>
          <cell r="C349" t="str">
            <v>电母5星碎片</v>
          </cell>
        </row>
        <row r="350">
          <cell r="B350">
            <v>14028</v>
          </cell>
          <cell r="C350" t="str">
            <v>陆逊5星碎片</v>
          </cell>
        </row>
        <row r="351">
          <cell r="B351">
            <v>14029</v>
          </cell>
          <cell r="C351" t="str">
            <v>殷郊5星碎片</v>
          </cell>
        </row>
        <row r="352">
          <cell r="B352">
            <v>14030</v>
          </cell>
          <cell r="C352" t="str">
            <v>大乔5星碎片</v>
          </cell>
        </row>
        <row r="353">
          <cell r="B353">
            <v>14031</v>
          </cell>
          <cell r="C353" t="str">
            <v>袁洪5星碎片</v>
          </cell>
        </row>
        <row r="354">
          <cell r="B354">
            <v>14032</v>
          </cell>
          <cell r="C354" t="str">
            <v>黄天化5星碎片</v>
          </cell>
        </row>
        <row r="355">
          <cell r="B355">
            <v>14033</v>
          </cell>
          <cell r="C355" t="str">
            <v>青女5星碎片</v>
          </cell>
        </row>
        <row r="356">
          <cell r="B356">
            <v>14034</v>
          </cell>
          <cell r="C356" t="str">
            <v>常昊5星碎片</v>
          </cell>
        </row>
        <row r="357">
          <cell r="B357">
            <v>14035</v>
          </cell>
          <cell r="C357" t="str">
            <v>吴龙5星碎片</v>
          </cell>
        </row>
        <row r="358">
          <cell r="B358">
            <v>14036</v>
          </cell>
          <cell r="C358" t="str">
            <v>步练师5星碎片</v>
          </cell>
        </row>
        <row r="359">
          <cell r="B359">
            <v>14037</v>
          </cell>
          <cell r="C359" t="str">
            <v>邓婵玉5星碎片</v>
          </cell>
        </row>
        <row r="360">
          <cell r="B360">
            <v>14038</v>
          </cell>
          <cell r="C360" t="str">
            <v>孙鲁育5星碎片</v>
          </cell>
        </row>
        <row r="361">
          <cell r="B361">
            <v>14039</v>
          </cell>
          <cell r="C361" t="str">
            <v>黄月英5星碎片</v>
          </cell>
        </row>
        <row r="362">
          <cell r="B362">
            <v>14040</v>
          </cell>
          <cell r="C362" t="str">
            <v>太史慈5星碎片</v>
          </cell>
        </row>
        <row r="363">
          <cell r="B363">
            <v>14041</v>
          </cell>
          <cell r="C363" t="str">
            <v>祝融5星碎片</v>
          </cell>
        </row>
        <row r="364">
          <cell r="B364">
            <v>14042</v>
          </cell>
          <cell r="C364" t="str">
            <v>司马昭5星碎片</v>
          </cell>
        </row>
        <row r="365">
          <cell r="B365">
            <v>14043</v>
          </cell>
          <cell r="C365" t="str">
            <v>马云禄5星碎片</v>
          </cell>
        </row>
        <row r="366">
          <cell r="B366">
            <v>14044</v>
          </cell>
          <cell r="C366" t="str">
            <v>木吒5星碎片</v>
          </cell>
        </row>
        <row r="367">
          <cell r="B367">
            <v>14045</v>
          </cell>
          <cell r="C367" t="str">
            <v>英招5星碎片</v>
          </cell>
        </row>
        <row r="368">
          <cell r="B368">
            <v>14046</v>
          </cell>
          <cell r="C368" t="str">
            <v>金吒5星碎片</v>
          </cell>
        </row>
        <row r="369">
          <cell r="B369">
            <v>16024</v>
          </cell>
          <cell r="C369" t="str">
            <v>殷十娘</v>
          </cell>
        </row>
        <row r="370">
          <cell r="B370">
            <v>16025</v>
          </cell>
          <cell r="C370" t="str">
            <v>罗刹</v>
          </cell>
        </row>
        <row r="371">
          <cell r="B371">
            <v>16026</v>
          </cell>
          <cell r="C371" t="str">
            <v>马超</v>
          </cell>
        </row>
        <row r="372">
          <cell r="B372">
            <v>16027</v>
          </cell>
          <cell r="C372" t="str">
            <v>电母</v>
          </cell>
        </row>
        <row r="373">
          <cell r="B373">
            <v>16028</v>
          </cell>
          <cell r="C373" t="str">
            <v>陆逊</v>
          </cell>
        </row>
        <row r="374">
          <cell r="B374">
            <v>16029</v>
          </cell>
          <cell r="C374" t="str">
            <v>殷郊</v>
          </cell>
        </row>
        <row r="375">
          <cell r="B375">
            <v>16030</v>
          </cell>
          <cell r="C375" t="str">
            <v>大乔</v>
          </cell>
        </row>
        <row r="376">
          <cell r="B376">
            <v>16031</v>
          </cell>
          <cell r="C376" t="str">
            <v>袁洪</v>
          </cell>
        </row>
        <row r="377">
          <cell r="B377">
            <v>16032</v>
          </cell>
          <cell r="C377" t="str">
            <v>黄天化</v>
          </cell>
        </row>
        <row r="378">
          <cell r="B378">
            <v>16033</v>
          </cell>
          <cell r="C378" t="str">
            <v>青女</v>
          </cell>
        </row>
        <row r="379">
          <cell r="B379">
            <v>16034</v>
          </cell>
          <cell r="C379" t="str">
            <v>常昊</v>
          </cell>
        </row>
        <row r="380">
          <cell r="B380">
            <v>16035</v>
          </cell>
          <cell r="C380" t="str">
            <v>吴龙</v>
          </cell>
        </row>
        <row r="381">
          <cell r="B381">
            <v>16036</v>
          </cell>
          <cell r="C381" t="str">
            <v>步练师</v>
          </cell>
        </row>
        <row r="382">
          <cell r="B382">
            <v>16037</v>
          </cell>
          <cell r="C382" t="str">
            <v>邓婵玉</v>
          </cell>
        </row>
        <row r="383">
          <cell r="B383">
            <v>16038</v>
          </cell>
          <cell r="C383" t="str">
            <v>孙鲁育</v>
          </cell>
        </row>
        <row r="384">
          <cell r="B384">
            <v>16039</v>
          </cell>
          <cell r="C384" t="str">
            <v>黄月英</v>
          </cell>
        </row>
        <row r="385">
          <cell r="B385">
            <v>16040</v>
          </cell>
          <cell r="C385" t="str">
            <v>太史慈</v>
          </cell>
        </row>
        <row r="386">
          <cell r="B386">
            <v>16041</v>
          </cell>
          <cell r="C386" t="str">
            <v>祝融</v>
          </cell>
        </row>
        <row r="387">
          <cell r="B387">
            <v>16042</v>
          </cell>
          <cell r="C387" t="str">
            <v>司马昭</v>
          </cell>
        </row>
        <row r="388">
          <cell r="B388">
            <v>16043</v>
          </cell>
          <cell r="C388" t="str">
            <v>马云禄</v>
          </cell>
        </row>
        <row r="389">
          <cell r="B389">
            <v>16044</v>
          </cell>
          <cell r="C389" t="str">
            <v>木吒</v>
          </cell>
        </row>
        <row r="390">
          <cell r="B390">
            <v>16045</v>
          </cell>
          <cell r="C390" t="str">
            <v>英招</v>
          </cell>
        </row>
        <row r="391">
          <cell r="B391">
            <v>16046</v>
          </cell>
          <cell r="C391" t="str">
            <v>金吒</v>
          </cell>
        </row>
        <row r="392">
          <cell r="B392">
            <v>16047</v>
          </cell>
          <cell r="C392" t="str">
            <v>大火妖</v>
          </cell>
        </row>
        <row r="393">
          <cell r="B393">
            <v>16048</v>
          </cell>
          <cell r="C393" t="str">
            <v>将臣</v>
          </cell>
        </row>
        <row r="394">
          <cell r="B394">
            <v>16049</v>
          </cell>
          <cell r="C394" t="str">
            <v>娜迦王</v>
          </cell>
        </row>
        <row r="395">
          <cell r="B395">
            <v>16050</v>
          </cell>
          <cell r="C395" t="str">
            <v>摩呼</v>
          </cell>
        </row>
        <row r="396">
          <cell r="B396">
            <v>16051</v>
          </cell>
          <cell r="C396" t="str">
            <v>半仙</v>
          </cell>
        </row>
        <row r="397">
          <cell r="B397">
            <v>16052</v>
          </cell>
          <cell r="C397" t="str">
            <v>厌胜</v>
          </cell>
        </row>
        <row r="398">
          <cell r="B398">
            <v>16053</v>
          </cell>
          <cell r="C398" t="str">
            <v>鬼差头子</v>
          </cell>
        </row>
        <row r="399">
          <cell r="B399">
            <v>16054</v>
          </cell>
          <cell r="C399" t="str">
            <v>仙灵</v>
          </cell>
        </row>
        <row r="400">
          <cell r="B400">
            <v>16055</v>
          </cell>
          <cell r="C400" t="str">
            <v>大淼淼</v>
          </cell>
        </row>
        <row r="401">
          <cell r="B401">
            <v>16056</v>
          </cell>
          <cell r="C401" t="str">
            <v>大圭圭</v>
          </cell>
        </row>
        <row r="402">
          <cell r="B402">
            <v>16057</v>
          </cell>
          <cell r="C402" t="str">
            <v>聂小倩</v>
          </cell>
        </row>
        <row r="403">
          <cell r="B403">
            <v>16058</v>
          </cell>
          <cell r="C403" t="str">
            <v>九婴</v>
          </cell>
        </row>
        <row r="404">
          <cell r="B404">
            <v>16059</v>
          </cell>
          <cell r="C404" t="str">
            <v>怨鬼灵</v>
          </cell>
        </row>
        <row r="405">
          <cell r="B405">
            <v>16060</v>
          </cell>
          <cell r="C405" t="str">
            <v>幽魂姬</v>
          </cell>
        </row>
        <row r="406">
          <cell r="B406">
            <v>16061</v>
          </cell>
          <cell r="C406" t="str">
            <v xml:space="preserve"> 地藏</v>
          </cell>
        </row>
        <row r="407">
          <cell r="B407">
            <v>16062</v>
          </cell>
          <cell r="C407" t="str">
            <v>迦楼罗</v>
          </cell>
        </row>
        <row r="408">
          <cell r="B408">
            <v>16063</v>
          </cell>
          <cell r="C408" t="str">
            <v>伽罗尊者</v>
          </cell>
        </row>
        <row r="409">
          <cell r="B409">
            <v>16064</v>
          </cell>
          <cell r="C409" t="str">
            <v>阿修罗</v>
          </cell>
        </row>
        <row r="410">
          <cell r="B410">
            <v>16065</v>
          </cell>
          <cell r="C410" t="str">
            <v>木吒</v>
          </cell>
        </row>
        <row r="411">
          <cell r="B411">
            <v>16066</v>
          </cell>
          <cell r="C411" t="str">
            <v>孟姜女</v>
          </cell>
        </row>
        <row r="412">
          <cell r="B412">
            <v>16067</v>
          </cell>
          <cell r="C412" t="str">
            <v>梦蝶</v>
          </cell>
        </row>
        <row r="413">
          <cell r="B413">
            <v>16068</v>
          </cell>
          <cell r="C413" t="str">
            <v>金吒</v>
          </cell>
        </row>
        <row r="414">
          <cell r="B414">
            <v>16069</v>
          </cell>
          <cell r="C414" t="str">
            <v>火德星君</v>
          </cell>
        </row>
        <row r="415">
          <cell r="B415">
            <v>16070</v>
          </cell>
          <cell r="C415" t="str">
            <v>水德星君</v>
          </cell>
        </row>
        <row r="416">
          <cell r="B416">
            <v>16071</v>
          </cell>
          <cell r="C416" t="str">
            <v>九河神女</v>
          </cell>
        </row>
        <row r="417">
          <cell r="B417">
            <v>16072</v>
          </cell>
          <cell r="C417" t="str">
            <v>灵扇仙</v>
          </cell>
        </row>
        <row r="418">
          <cell r="B418">
            <v>16073</v>
          </cell>
          <cell r="C418" t="str">
            <v>火妖</v>
          </cell>
        </row>
        <row r="419">
          <cell r="B419">
            <v>16074</v>
          </cell>
          <cell r="C419" t="str">
            <v>娜迦</v>
          </cell>
        </row>
        <row r="420">
          <cell r="B420">
            <v>16075</v>
          </cell>
          <cell r="C420" t="str">
            <v>方士</v>
          </cell>
        </row>
        <row r="421">
          <cell r="B421">
            <v>16076</v>
          </cell>
          <cell r="C421" t="str">
            <v>鬼差</v>
          </cell>
        </row>
        <row r="422">
          <cell r="B422">
            <v>16077</v>
          </cell>
          <cell r="C422" t="str">
            <v>大光</v>
          </cell>
        </row>
        <row r="423">
          <cell r="B423">
            <v>16078</v>
          </cell>
          <cell r="C423" t="str">
            <v>大暗</v>
          </cell>
        </row>
        <row r="424">
          <cell r="B424">
            <v>16079</v>
          </cell>
          <cell r="C424" t="str">
            <v>小火妖</v>
          </cell>
        </row>
        <row r="425">
          <cell r="B425">
            <v>16080</v>
          </cell>
          <cell r="C425" t="str">
            <v>幼娜迦</v>
          </cell>
        </row>
        <row r="426">
          <cell r="B426">
            <v>16081</v>
          </cell>
          <cell r="C426" t="str">
            <v>道童</v>
          </cell>
        </row>
        <row r="427">
          <cell r="B427">
            <v>16082</v>
          </cell>
          <cell r="C427" t="str">
            <v>鬼差喽啰</v>
          </cell>
        </row>
        <row r="428">
          <cell r="B428">
            <v>16083</v>
          </cell>
          <cell r="C428" t="str">
            <v>小光</v>
          </cell>
        </row>
        <row r="429">
          <cell r="B429">
            <v>16084</v>
          </cell>
          <cell r="C429" t="str">
            <v>小暗</v>
          </cell>
        </row>
        <row r="430">
          <cell r="B430">
            <v>80000</v>
          </cell>
          <cell r="C430" t="str">
            <v>默认</v>
          </cell>
        </row>
        <row r="431">
          <cell r="B431">
            <v>80001</v>
          </cell>
          <cell r="C431" t="str">
            <v>月卡</v>
          </cell>
        </row>
        <row r="432">
          <cell r="B432">
            <v>80002</v>
          </cell>
          <cell r="C432" t="str">
            <v>豪华月卡</v>
          </cell>
        </row>
        <row r="433">
          <cell r="B433">
            <v>80003</v>
          </cell>
          <cell r="C433" t="str">
            <v>巅峰赛冠军</v>
          </cell>
        </row>
        <row r="434">
          <cell r="B434">
            <v>80004</v>
          </cell>
          <cell r="C434" t="str">
            <v>活动1</v>
          </cell>
        </row>
        <row r="435">
          <cell r="B435">
            <v>80005</v>
          </cell>
          <cell r="C435" t="str">
            <v>活动2</v>
          </cell>
        </row>
        <row r="436">
          <cell r="B436">
            <v>80006</v>
          </cell>
          <cell r="C436" t="str">
            <v>活动3</v>
          </cell>
        </row>
        <row r="437">
          <cell r="B437">
            <v>80007</v>
          </cell>
          <cell r="C437" t="str">
            <v>活动4</v>
          </cell>
        </row>
        <row r="438">
          <cell r="B438">
            <v>81001</v>
          </cell>
          <cell r="C438" t="str">
            <v>史诗装备宝箱</v>
          </cell>
        </row>
        <row r="439">
          <cell r="B439">
            <v>81002</v>
          </cell>
          <cell r="C439" t="str">
            <v>传说装备宝箱</v>
          </cell>
        </row>
        <row r="440">
          <cell r="B440">
            <v>81003</v>
          </cell>
          <cell r="C440" t="str">
            <v>传说装备宝箱</v>
          </cell>
        </row>
        <row r="441">
          <cell r="B441">
            <v>81004</v>
          </cell>
          <cell r="C441" t="str">
            <v>远古装备宝箱</v>
          </cell>
        </row>
        <row r="442">
          <cell r="B442">
            <v>81104</v>
          </cell>
          <cell r="C442" t="str">
            <v>精良魂印箱</v>
          </cell>
        </row>
        <row r="443">
          <cell r="B443">
            <v>81105</v>
          </cell>
          <cell r="C443" t="str">
            <v>史诗魂印箱</v>
          </cell>
        </row>
        <row r="444">
          <cell r="B444">
            <v>81106</v>
          </cell>
          <cell r="C444" t="str">
            <v>传说魂印箱</v>
          </cell>
        </row>
        <row r="445">
          <cell r="B445">
            <v>81107</v>
          </cell>
          <cell r="C445" t="str">
            <v>幸运探宝礼包</v>
          </cell>
        </row>
        <row r="446">
          <cell r="B446">
            <v>81108</v>
          </cell>
          <cell r="C446" t="str">
            <v>高级探宝礼包</v>
          </cell>
        </row>
        <row r="447">
          <cell r="B447">
            <v>81109</v>
          </cell>
          <cell r="C447" t="str">
            <v>史诗装备宝箱</v>
          </cell>
        </row>
        <row r="448">
          <cell r="B448">
            <v>81110</v>
          </cell>
          <cell r="C448" t="str">
            <v>史诗装备宝箱</v>
          </cell>
        </row>
        <row r="449">
          <cell r="B449">
            <v>81111</v>
          </cell>
          <cell r="C449" t="str">
            <v>史诗装备宝箱</v>
          </cell>
        </row>
        <row r="450">
          <cell r="B450">
            <v>81112</v>
          </cell>
          <cell r="C450" t="str">
            <v>点将神符礼盒</v>
          </cell>
        </row>
        <row r="451">
          <cell r="B451">
            <v>81113</v>
          </cell>
          <cell r="C451" t="str">
            <v>属性英才礼盒</v>
          </cell>
        </row>
        <row r="452">
          <cell r="B452">
            <v>81114</v>
          </cell>
          <cell r="C452" t="str">
            <v>四星金装礼包</v>
          </cell>
        </row>
        <row r="453">
          <cell r="B453">
            <v>81115</v>
          </cell>
          <cell r="C453" t="str">
            <v>一星红装礼包</v>
          </cell>
        </row>
        <row r="454">
          <cell r="B454">
            <v>60001</v>
          </cell>
          <cell r="C454" t="str">
            <v>猎户大斧</v>
          </cell>
        </row>
        <row r="455">
          <cell r="B455">
            <v>60002</v>
          </cell>
          <cell r="C455" t="str">
            <v>兽骨大斧</v>
          </cell>
        </row>
        <row r="456">
          <cell r="B456">
            <v>60016</v>
          </cell>
          <cell r="C456" t="str">
            <v>戍卫战甲</v>
          </cell>
        </row>
        <row r="457">
          <cell r="B457">
            <v>60017</v>
          </cell>
          <cell r="C457" t="str">
            <v>硬木战甲</v>
          </cell>
        </row>
        <row r="458">
          <cell r="B458">
            <v>60022</v>
          </cell>
          <cell r="C458" t="str">
            <v>猎户草帽</v>
          </cell>
        </row>
        <row r="459">
          <cell r="B459">
            <v>60023</v>
          </cell>
          <cell r="C459" t="str">
            <v>兽皮兜帽</v>
          </cell>
        </row>
        <row r="460">
          <cell r="B460">
            <v>60025</v>
          </cell>
          <cell r="C460" t="str">
            <v>猎户草鞋</v>
          </cell>
        </row>
        <row r="461">
          <cell r="B461">
            <v>60026</v>
          </cell>
          <cell r="C461" t="str">
            <v>兽皮皮靴</v>
          </cell>
        </row>
        <row r="462">
          <cell r="B462">
            <v>60034</v>
          </cell>
          <cell r="C462" t="str">
            <v>乌木大斧</v>
          </cell>
        </row>
        <row r="463">
          <cell r="B463">
            <v>60035</v>
          </cell>
          <cell r="C463" t="str">
            <v>陨铁大斧</v>
          </cell>
        </row>
        <row r="464">
          <cell r="B464">
            <v>60049</v>
          </cell>
          <cell r="C464" t="str">
            <v>乌木战甲</v>
          </cell>
        </row>
        <row r="465">
          <cell r="B465">
            <v>60050</v>
          </cell>
          <cell r="C465" t="str">
            <v>陨铁战甲</v>
          </cell>
        </row>
        <row r="466">
          <cell r="B466">
            <v>60055</v>
          </cell>
          <cell r="C466" t="str">
            <v>乌木战盔</v>
          </cell>
        </row>
        <row r="467">
          <cell r="B467">
            <v>60056</v>
          </cell>
          <cell r="C467" t="str">
            <v>陨铁战盔</v>
          </cell>
        </row>
        <row r="468">
          <cell r="B468">
            <v>60058</v>
          </cell>
          <cell r="C468" t="str">
            <v>乌木战靴</v>
          </cell>
        </row>
        <row r="469">
          <cell r="B469">
            <v>60059</v>
          </cell>
          <cell r="C469" t="str">
            <v>陨铁战靴</v>
          </cell>
        </row>
        <row r="470">
          <cell r="B470">
            <v>60067</v>
          </cell>
          <cell r="C470" t="str">
            <v>御风战斧</v>
          </cell>
        </row>
        <row r="471">
          <cell r="B471">
            <v>60068</v>
          </cell>
          <cell r="C471" t="str">
            <v>困雨战斧</v>
          </cell>
        </row>
        <row r="472">
          <cell r="B472">
            <v>60069</v>
          </cell>
          <cell r="C472" t="str">
            <v>折雪战斧</v>
          </cell>
        </row>
        <row r="473">
          <cell r="B473">
            <v>60082</v>
          </cell>
          <cell r="C473" t="str">
            <v>屠戮战甲</v>
          </cell>
        </row>
        <row r="474">
          <cell r="B474">
            <v>60083</v>
          </cell>
          <cell r="C474" t="str">
            <v>明光战甲</v>
          </cell>
        </row>
        <row r="475">
          <cell r="B475">
            <v>60084</v>
          </cell>
          <cell r="C475" t="str">
            <v>冥魂战甲</v>
          </cell>
        </row>
        <row r="476">
          <cell r="B476">
            <v>60088</v>
          </cell>
          <cell r="C476" t="str">
            <v>神行战盔</v>
          </cell>
        </row>
        <row r="477">
          <cell r="B477">
            <v>60089</v>
          </cell>
          <cell r="C477" t="str">
            <v>乘风战盔</v>
          </cell>
        </row>
        <row r="478">
          <cell r="B478">
            <v>60090</v>
          </cell>
          <cell r="C478" t="str">
            <v>破空战盔</v>
          </cell>
        </row>
        <row r="479">
          <cell r="B479">
            <v>60091</v>
          </cell>
          <cell r="C479" t="str">
            <v>神行战靴</v>
          </cell>
        </row>
        <row r="480">
          <cell r="B480">
            <v>60092</v>
          </cell>
          <cell r="C480" t="str">
            <v>乘风战靴</v>
          </cell>
        </row>
        <row r="481">
          <cell r="B481">
            <v>60093</v>
          </cell>
          <cell r="C481" t="str">
            <v>破空战靴</v>
          </cell>
        </row>
        <row r="482">
          <cell r="B482">
            <v>60100</v>
          </cell>
          <cell r="C482" t="str">
            <v>断念神斧</v>
          </cell>
        </row>
        <row r="483">
          <cell r="B483">
            <v>60101</v>
          </cell>
          <cell r="C483" t="str">
            <v>斩尘神斧</v>
          </cell>
        </row>
        <row r="484">
          <cell r="B484">
            <v>60102</v>
          </cell>
          <cell r="C484" t="str">
            <v>凝墨神斧</v>
          </cell>
        </row>
        <row r="485">
          <cell r="B485">
            <v>60103</v>
          </cell>
          <cell r="C485" t="str">
            <v>孤星战斧</v>
          </cell>
        </row>
        <row r="486">
          <cell r="B486">
            <v>60125</v>
          </cell>
          <cell r="C486" t="str">
            <v>虬龙仙甲</v>
          </cell>
        </row>
        <row r="487">
          <cell r="B487">
            <v>60126</v>
          </cell>
          <cell r="C487" t="str">
            <v>神凰羽衣</v>
          </cell>
        </row>
        <row r="488">
          <cell r="B488">
            <v>60127</v>
          </cell>
          <cell r="C488" t="str">
            <v>饕餮战衣</v>
          </cell>
        </row>
        <row r="489">
          <cell r="B489">
            <v>60128</v>
          </cell>
          <cell r="C489" t="str">
            <v>孤星战衣</v>
          </cell>
        </row>
        <row r="490">
          <cell r="B490">
            <v>60135</v>
          </cell>
          <cell r="C490" t="str">
            <v>虬龙战盔</v>
          </cell>
        </row>
        <row r="491">
          <cell r="B491">
            <v>60136</v>
          </cell>
          <cell r="C491" t="str">
            <v>神凰战盔</v>
          </cell>
        </row>
        <row r="492">
          <cell r="B492">
            <v>60137</v>
          </cell>
          <cell r="C492" t="str">
            <v>饕餮战盔</v>
          </cell>
        </row>
        <row r="493">
          <cell r="B493">
            <v>60138</v>
          </cell>
          <cell r="C493" t="str">
            <v>孤星战盔</v>
          </cell>
        </row>
        <row r="494">
          <cell r="B494">
            <v>60140</v>
          </cell>
          <cell r="C494" t="str">
            <v>虬龙战靴</v>
          </cell>
        </row>
        <row r="495">
          <cell r="B495">
            <v>60141</v>
          </cell>
          <cell r="C495" t="str">
            <v>神凰战靴</v>
          </cell>
        </row>
        <row r="496">
          <cell r="B496">
            <v>60142</v>
          </cell>
          <cell r="C496" t="str">
            <v>饕餮战靴</v>
          </cell>
        </row>
        <row r="497">
          <cell r="B497">
            <v>60144</v>
          </cell>
          <cell r="C497" t="str">
            <v>孤星战靴</v>
          </cell>
        </row>
        <row r="498">
          <cell r="B498">
            <v>60155</v>
          </cell>
          <cell r="C498" t="str">
            <v>弹指神戟</v>
          </cell>
        </row>
        <row r="499">
          <cell r="B499">
            <v>60156</v>
          </cell>
          <cell r="C499" t="str">
            <v>刹那神戟</v>
          </cell>
        </row>
        <row r="500">
          <cell r="B500">
            <v>60157</v>
          </cell>
          <cell r="C500" t="str">
            <v>一念神戟</v>
          </cell>
        </row>
        <row r="501">
          <cell r="B501">
            <v>60158</v>
          </cell>
          <cell r="C501" t="str">
            <v>须臾神戟</v>
          </cell>
        </row>
        <row r="502">
          <cell r="B502">
            <v>60159</v>
          </cell>
          <cell r="C502" t="str">
            <v>劫火神戟</v>
          </cell>
        </row>
        <row r="503">
          <cell r="B503">
            <v>60160</v>
          </cell>
          <cell r="C503" t="str">
            <v>弹指神刺</v>
          </cell>
        </row>
        <row r="504">
          <cell r="B504">
            <v>60180</v>
          </cell>
          <cell r="C504" t="str">
            <v>炎帝战甲</v>
          </cell>
        </row>
        <row r="505">
          <cell r="B505">
            <v>60181</v>
          </cell>
          <cell r="C505" t="str">
            <v>句芒战甲</v>
          </cell>
        </row>
        <row r="506">
          <cell r="B506">
            <v>60182</v>
          </cell>
          <cell r="C506" t="str">
            <v>云龙战甲</v>
          </cell>
        </row>
        <row r="507">
          <cell r="B507">
            <v>60183</v>
          </cell>
          <cell r="C507" t="str">
            <v>霜狼战甲</v>
          </cell>
        </row>
        <row r="508">
          <cell r="B508">
            <v>60184</v>
          </cell>
          <cell r="C508" t="str">
            <v>银月战甲</v>
          </cell>
        </row>
        <row r="509">
          <cell r="B509">
            <v>60185</v>
          </cell>
          <cell r="C509" t="str">
            <v>赤阳战甲</v>
          </cell>
        </row>
        <row r="510">
          <cell r="B510">
            <v>60190</v>
          </cell>
          <cell r="C510" t="str">
            <v>六合战盔</v>
          </cell>
        </row>
        <row r="511">
          <cell r="B511">
            <v>60191</v>
          </cell>
          <cell r="C511" t="str">
            <v>八荒战盔</v>
          </cell>
        </row>
        <row r="512">
          <cell r="B512">
            <v>60192</v>
          </cell>
          <cell r="C512" t="str">
            <v>太初战盔</v>
          </cell>
        </row>
        <row r="513">
          <cell r="B513">
            <v>60193</v>
          </cell>
          <cell r="C513" t="str">
            <v>鸿蒙战盔</v>
          </cell>
        </row>
        <row r="514">
          <cell r="B514">
            <v>60194</v>
          </cell>
          <cell r="C514" t="str">
            <v>轩辕战盔</v>
          </cell>
        </row>
        <row r="515">
          <cell r="B515">
            <v>60195</v>
          </cell>
          <cell r="C515" t="str">
            <v>六合战靴</v>
          </cell>
        </row>
        <row r="516">
          <cell r="B516">
            <v>60196</v>
          </cell>
          <cell r="C516" t="str">
            <v>八荒战靴</v>
          </cell>
        </row>
        <row r="517">
          <cell r="B517">
            <v>60197</v>
          </cell>
          <cell r="C517" t="str">
            <v>太初战靴</v>
          </cell>
        </row>
        <row r="518">
          <cell r="B518">
            <v>60198</v>
          </cell>
          <cell r="C518" t="str">
            <v>鸿蒙战靴</v>
          </cell>
        </row>
        <row r="519">
          <cell r="B519">
            <v>60199</v>
          </cell>
          <cell r="C519" t="str">
            <v>轩辕战靴</v>
          </cell>
        </row>
        <row r="520">
          <cell r="B520">
            <v>60200</v>
          </cell>
          <cell r="C520" t="str">
            <v>昊天战盔</v>
          </cell>
        </row>
        <row r="521">
          <cell r="B521">
            <v>60201</v>
          </cell>
          <cell r="C521" t="str">
            <v>昊天战靴</v>
          </cell>
        </row>
        <row r="522">
          <cell r="B522">
            <v>70034</v>
          </cell>
          <cell r="C522" t="str">
            <v>金装宝箱</v>
          </cell>
        </row>
        <row r="523">
          <cell r="B523">
            <v>70035</v>
          </cell>
          <cell r="C523" t="str">
            <v>绿装宝箱</v>
          </cell>
        </row>
        <row r="524">
          <cell r="B524">
            <v>70036</v>
          </cell>
          <cell r="C524" t="str">
            <v>蓝装宝箱</v>
          </cell>
        </row>
        <row r="525">
          <cell r="B525">
            <v>70037</v>
          </cell>
          <cell r="C525" t="str">
            <v>紫装宝箱</v>
          </cell>
        </row>
        <row r="526">
          <cell r="B526">
            <v>70999</v>
          </cell>
          <cell r="C526" t="str">
            <v>默认头像</v>
          </cell>
        </row>
        <row r="527">
          <cell r="B527">
            <v>71000</v>
          </cell>
          <cell r="C527" t="str">
            <v>默认头像</v>
          </cell>
        </row>
        <row r="528">
          <cell r="B528">
            <v>71001</v>
          </cell>
          <cell r="C528" t="str">
            <v>伏羲</v>
          </cell>
        </row>
        <row r="529">
          <cell r="B529">
            <v>71002</v>
          </cell>
          <cell r="C529" t="str">
            <v>洛神</v>
          </cell>
        </row>
        <row r="530">
          <cell r="B530">
            <v>71003</v>
          </cell>
          <cell r="C530" t="str">
            <v>猪八戒</v>
          </cell>
        </row>
        <row r="531">
          <cell r="B531">
            <v>71004</v>
          </cell>
          <cell r="C531" t="str">
            <v>慈航道人</v>
          </cell>
        </row>
        <row r="532">
          <cell r="B532">
            <v>71005</v>
          </cell>
          <cell r="C532" t="str">
            <v>妲己</v>
          </cell>
        </row>
        <row r="533">
          <cell r="B533">
            <v>71006</v>
          </cell>
          <cell r="C533" t="str">
            <v>共工</v>
          </cell>
        </row>
        <row r="534">
          <cell r="B534">
            <v>71007</v>
          </cell>
          <cell r="C534" t="str">
            <v>唐僧</v>
          </cell>
        </row>
        <row r="535">
          <cell r="B535">
            <v>71008</v>
          </cell>
          <cell r="C535" t="str">
            <v>精卫</v>
          </cell>
        </row>
        <row r="536">
          <cell r="B536">
            <v>71009</v>
          </cell>
          <cell r="C536" t="str">
            <v>龙吉公主</v>
          </cell>
        </row>
        <row r="537">
          <cell r="B537">
            <v>71010</v>
          </cell>
          <cell r="C537" t="str">
            <v>孔雀明王</v>
          </cell>
        </row>
        <row r="538">
          <cell r="B538">
            <v>71011</v>
          </cell>
          <cell r="C538" t="str">
            <v>雷震子</v>
          </cell>
        </row>
        <row r="539">
          <cell r="B539">
            <v>71012</v>
          </cell>
          <cell r="C539" t="str">
            <v>降龙罗汉</v>
          </cell>
        </row>
        <row r="540">
          <cell r="B540">
            <v>71013</v>
          </cell>
          <cell r="C540" t="str">
            <v>吕洞宾</v>
          </cell>
        </row>
        <row r="541">
          <cell r="B541">
            <v>71014</v>
          </cell>
          <cell r="C541" t="str">
            <v>哪吒</v>
          </cell>
        </row>
        <row r="542">
          <cell r="B542">
            <v>71015</v>
          </cell>
          <cell r="C542" t="str">
            <v>伏虎罗汉</v>
          </cell>
        </row>
        <row r="543">
          <cell r="B543">
            <v>71016</v>
          </cell>
          <cell r="C543" t="str">
            <v>蚩尤</v>
          </cell>
        </row>
        <row r="544">
          <cell r="B544">
            <v>71017</v>
          </cell>
          <cell r="C544" t="str">
            <v>嫦娥</v>
          </cell>
        </row>
        <row r="545">
          <cell r="B545">
            <v>71018</v>
          </cell>
          <cell r="C545" t="str">
            <v>九命猫</v>
          </cell>
        </row>
        <row r="546">
          <cell r="B546">
            <v>71019</v>
          </cell>
          <cell r="C546" t="str">
            <v>巨灵神</v>
          </cell>
        </row>
        <row r="547">
          <cell r="B547">
            <v>71020</v>
          </cell>
          <cell r="C547" t="str">
            <v>姑获鸟</v>
          </cell>
        </row>
        <row r="548">
          <cell r="B548">
            <v>71021</v>
          </cell>
          <cell r="C548" t="str">
            <v>东陵圣母</v>
          </cell>
        </row>
        <row r="549">
          <cell r="B549">
            <v>71022</v>
          </cell>
          <cell r="C549" t="str">
            <v>文殊菩萨</v>
          </cell>
        </row>
        <row r="550">
          <cell r="B550">
            <v>71023</v>
          </cell>
          <cell r="C550" t="str">
            <v>孙悟空</v>
          </cell>
        </row>
        <row r="551">
          <cell r="B551">
            <v>71024</v>
          </cell>
          <cell r="C551" t="str">
            <v>姜子牙</v>
          </cell>
        </row>
        <row r="552">
          <cell r="B552">
            <v>71025</v>
          </cell>
          <cell r="C552" t="str">
            <v>道德天尊</v>
          </cell>
        </row>
        <row r="553">
          <cell r="B553">
            <v>71026</v>
          </cell>
          <cell r="C553" t="str">
            <v>东华帝君</v>
          </cell>
        </row>
        <row r="554">
          <cell r="B554">
            <v>71027</v>
          </cell>
          <cell r="C554" t="str">
            <v>孟婆</v>
          </cell>
        </row>
        <row r="555">
          <cell r="B555">
            <v>71028</v>
          </cell>
          <cell r="C555" t="str">
            <v>石矶娘娘</v>
          </cell>
        </row>
        <row r="556">
          <cell r="B556">
            <v>71029</v>
          </cell>
          <cell r="C556" t="str">
            <v>月光菩萨</v>
          </cell>
        </row>
        <row r="557">
          <cell r="B557">
            <v>71030</v>
          </cell>
          <cell r="C557" t="str">
            <v>梵天</v>
          </cell>
        </row>
        <row r="558">
          <cell r="B558">
            <v>71031</v>
          </cell>
          <cell r="C558" t="str">
            <v>红孩儿</v>
          </cell>
        </row>
        <row r="559">
          <cell r="B559">
            <v>71032</v>
          </cell>
          <cell r="C559" t="str">
            <v>吴刚</v>
          </cell>
        </row>
        <row r="560">
          <cell r="B560">
            <v>71033</v>
          </cell>
          <cell r="C560" t="str">
            <v>净光天女</v>
          </cell>
        </row>
        <row r="561">
          <cell r="B561">
            <v>71034</v>
          </cell>
          <cell r="C561" t="str">
            <v>帝释天</v>
          </cell>
        </row>
        <row r="562">
          <cell r="B562">
            <v>71035</v>
          </cell>
          <cell r="C562" t="str">
            <v>妈祖</v>
          </cell>
        </row>
        <row r="563">
          <cell r="B563">
            <v>71036</v>
          </cell>
          <cell r="C563" t="str">
            <v>赵公明</v>
          </cell>
        </row>
        <row r="564">
          <cell r="B564">
            <v>71037</v>
          </cell>
          <cell r="C564" t="str">
            <v>罗刹</v>
          </cell>
        </row>
        <row r="565">
          <cell r="B565">
            <v>71038</v>
          </cell>
          <cell r="C565" t="str">
            <v>夜叉</v>
          </cell>
        </row>
        <row r="566">
          <cell r="B566">
            <v>71039</v>
          </cell>
          <cell r="C566" t="str">
            <v>普贤菩萨</v>
          </cell>
        </row>
        <row r="567">
          <cell r="B567">
            <v>71040</v>
          </cell>
          <cell r="C567" t="str">
            <v>杨戬</v>
          </cell>
        </row>
        <row r="568">
          <cell r="B568">
            <v>71041</v>
          </cell>
          <cell r="C568" t="str">
            <v>通天教主</v>
          </cell>
        </row>
        <row r="569">
          <cell r="B569">
            <v>71042</v>
          </cell>
          <cell r="C569" t="str">
            <v>九天玄女</v>
          </cell>
        </row>
        <row r="570">
          <cell r="B570">
            <v>71043</v>
          </cell>
          <cell r="C570" t="str">
            <v>骊山老祖</v>
          </cell>
        </row>
        <row r="571">
          <cell r="B571">
            <v>71044</v>
          </cell>
          <cell r="C571" t="str">
            <v>混世魔王</v>
          </cell>
        </row>
        <row r="572">
          <cell r="B572">
            <v>71045</v>
          </cell>
          <cell r="C572" t="str">
            <v>百花仙子</v>
          </cell>
        </row>
        <row r="573">
          <cell r="B573">
            <v>71046</v>
          </cell>
          <cell r="C573" t="str">
            <v>女英</v>
          </cell>
        </row>
        <row r="574">
          <cell r="B574">
            <v>71047</v>
          </cell>
          <cell r="C574" t="str">
            <v>大火妖</v>
          </cell>
        </row>
        <row r="575">
          <cell r="B575">
            <v>71048</v>
          </cell>
          <cell r="C575" t="str">
            <v>雪女</v>
          </cell>
        </row>
        <row r="576">
          <cell r="B576">
            <v>71049</v>
          </cell>
          <cell r="C576" t="str">
            <v>娜迦王</v>
          </cell>
        </row>
        <row r="577">
          <cell r="B577">
            <v>71050</v>
          </cell>
          <cell r="C577" t="str">
            <v>摩呼</v>
          </cell>
        </row>
        <row r="578">
          <cell r="B578">
            <v>71051</v>
          </cell>
          <cell r="C578" t="str">
            <v>半仙</v>
          </cell>
        </row>
        <row r="579">
          <cell r="B579">
            <v>71052</v>
          </cell>
          <cell r="C579" t="str">
            <v>荷莲</v>
          </cell>
        </row>
        <row r="580">
          <cell r="B580">
            <v>71053</v>
          </cell>
          <cell r="C580" t="str">
            <v>鬼差头子</v>
          </cell>
        </row>
        <row r="581">
          <cell r="B581">
            <v>71054</v>
          </cell>
          <cell r="C581" t="str">
            <v>仙灵</v>
          </cell>
        </row>
        <row r="582">
          <cell r="B582">
            <v>71055</v>
          </cell>
          <cell r="C582" t="str">
            <v>大淼淼</v>
          </cell>
        </row>
        <row r="583">
          <cell r="B583">
            <v>71056</v>
          </cell>
          <cell r="C583" t="str">
            <v>大圭圭</v>
          </cell>
        </row>
        <row r="584">
          <cell r="B584">
            <v>71057</v>
          </cell>
          <cell r="C584" t="str">
            <v>聂小倩</v>
          </cell>
        </row>
        <row r="585">
          <cell r="B585">
            <v>71058</v>
          </cell>
          <cell r="C585" t="str">
            <v>九婴</v>
          </cell>
        </row>
        <row r="586">
          <cell r="B586">
            <v>71059</v>
          </cell>
          <cell r="C586" t="str">
            <v>怨鬼灵</v>
          </cell>
        </row>
        <row r="587">
          <cell r="B587">
            <v>71060</v>
          </cell>
          <cell r="C587" t="str">
            <v>幽魂姬</v>
          </cell>
        </row>
        <row r="588">
          <cell r="B588">
            <v>71061</v>
          </cell>
          <cell r="C588" t="str">
            <v xml:space="preserve"> 地藏</v>
          </cell>
        </row>
        <row r="589">
          <cell r="B589">
            <v>71062</v>
          </cell>
          <cell r="C589" t="str">
            <v>迦楼罗</v>
          </cell>
        </row>
        <row r="590">
          <cell r="B590">
            <v>71063</v>
          </cell>
          <cell r="C590" t="str">
            <v>伽罗尊者</v>
          </cell>
        </row>
        <row r="591">
          <cell r="B591">
            <v>71064</v>
          </cell>
          <cell r="C591" t="str">
            <v>阿修罗</v>
          </cell>
        </row>
        <row r="592">
          <cell r="B592">
            <v>71065</v>
          </cell>
          <cell r="C592" t="str">
            <v>木吒</v>
          </cell>
        </row>
        <row r="593">
          <cell r="B593">
            <v>71066</v>
          </cell>
          <cell r="C593" t="str">
            <v>孟姜女</v>
          </cell>
        </row>
        <row r="594">
          <cell r="B594">
            <v>71067</v>
          </cell>
          <cell r="C594" t="str">
            <v>梦蝶</v>
          </cell>
        </row>
        <row r="595">
          <cell r="B595">
            <v>71068</v>
          </cell>
          <cell r="C595" t="str">
            <v>金吒</v>
          </cell>
        </row>
        <row r="596">
          <cell r="B596">
            <v>71069</v>
          </cell>
          <cell r="C596" t="str">
            <v>火德星君</v>
          </cell>
        </row>
        <row r="597">
          <cell r="B597">
            <v>71070</v>
          </cell>
          <cell r="C597" t="str">
            <v>水德星君</v>
          </cell>
        </row>
        <row r="598">
          <cell r="B598">
            <v>71071</v>
          </cell>
          <cell r="C598" t="str">
            <v>九河神女</v>
          </cell>
        </row>
        <row r="599">
          <cell r="B599">
            <v>71072</v>
          </cell>
          <cell r="C599" t="str">
            <v>灵扇仙</v>
          </cell>
        </row>
        <row r="600">
          <cell r="B600">
            <v>71073</v>
          </cell>
          <cell r="C600" t="str">
            <v>火妖</v>
          </cell>
        </row>
        <row r="601">
          <cell r="B601">
            <v>71074</v>
          </cell>
          <cell r="C601" t="str">
            <v>迦奴</v>
          </cell>
        </row>
        <row r="602">
          <cell r="B602">
            <v>71075</v>
          </cell>
          <cell r="C602" t="str">
            <v>方士</v>
          </cell>
        </row>
        <row r="603">
          <cell r="B603">
            <v>71076</v>
          </cell>
          <cell r="C603" t="str">
            <v>鬼差</v>
          </cell>
        </row>
        <row r="604">
          <cell r="B604">
            <v>71077</v>
          </cell>
          <cell r="C604" t="str">
            <v>大光</v>
          </cell>
        </row>
        <row r="605">
          <cell r="B605">
            <v>71078</v>
          </cell>
          <cell r="C605" t="str">
            <v>大暗</v>
          </cell>
        </row>
        <row r="606">
          <cell r="B606">
            <v>71079</v>
          </cell>
          <cell r="C606" t="str">
            <v>小妖灵</v>
          </cell>
        </row>
        <row r="607">
          <cell r="B607">
            <v>71080</v>
          </cell>
          <cell r="C607" t="str">
            <v>娜迦灵</v>
          </cell>
        </row>
        <row r="608">
          <cell r="B608">
            <v>71081</v>
          </cell>
          <cell r="C608" t="str">
            <v>方术灵</v>
          </cell>
        </row>
        <row r="609">
          <cell r="B609">
            <v>71082</v>
          </cell>
          <cell r="C609" t="str">
            <v>小道灵</v>
          </cell>
        </row>
        <row r="610">
          <cell r="B610">
            <v>71083</v>
          </cell>
          <cell r="C610" t="str">
            <v>小光</v>
          </cell>
        </row>
        <row r="611">
          <cell r="B611">
            <v>71084</v>
          </cell>
          <cell r="C611" t="str">
            <v>小暗</v>
          </cell>
        </row>
        <row r="612">
          <cell r="B612">
            <v>71085</v>
          </cell>
          <cell r="C612" t="str">
            <v>敖丙</v>
          </cell>
        </row>
        <row r="613">
          <cell r="B613">
            <v>71086</v>
          </cell>
          <cell r="C613" t="str">
            <v>金翅大鹏</v>
          </cell>
        </row>
        <row r="614">
          <cell r="B614">
            <v>71087</v>
          </cell>
          <cell r="C614" t="str">
            <v>娥皇</v>
          </cell>
        </row>
        <row r="615">
          <cell r="B615">
            <v>71088</v>
          </cell>
          <cell r="C615" t="str">
            <v>申公豹</v>
          </cell>
        </row>
        <row r="616">
          <cell r="B616">
            <v>71089</v>
          </cell>
          <cell r="C616" t="str">
            <v>燃灯</v>
          </cell>
        </row>
        <row r="617">
          <cell r="B617">
            <v>71090</v>
          </cell>
          <cell r="C617" t="str">
            <v>阎罗王</v>
          </cell>
        </row>
        <row r="618">
          <cell r="B618">
            <v>90001</v>
          </cell>
          <cell r="C618" t="str">
            <v>风雷翅</v>
          </cell>
        </row>
        <row r="619">
          <cell r="B619">
            <v>90002</v>
          </cell>
          <cell r="C619" t="str">
            <v>镇海石</v>
          </cell>
        </row>
        <row r="620">
          <cell r="B620">
            <v>90003</v>
          </cell>
          <cell r="C620" t="str">
            <v>洛神赋</v>
          </cell>
        </row>
        <row r="621">
          <cell r="B621">
            <v>90004</v>
          </cell>
          <cell r="C621" t="str">
            <v>断玉钩</v>
          </cell>
        </row>
        <row r="622">
          <cell r="B622">
            <v>90005</v>
          </cell>
          <cell r="C622" t="str">
            <v>貔貅铃</v>
          </cell>
        </row>
        <row r="623">
          <cell r="B623">
            <v>90006</v>
          </cell>
          <cell r="C623" t="str">
            <v>九齿钉耙</v>
          </cell>
        </row>
        <row r="624">
          <cell r="B624">
            <v>90007</v>
          </cell>
          <cell r="C624" t="str">
            <v>倾世元禳</v>
          </cell>
        </row>
        <row r="625">
          <cell r="B625">
            <v>90008</v>
          </cell>
          <cell r="C625" t="str">
            <v>彩羽衣</v>
          </cell>
        </row>
        <row r="626">
          <cell r="B626">
            <v>90009</v>
          </cell>
          <cell r="C626" t="str">
            <v>混世魔刀</v>
          </cell>
        </row>
        <row r="627">
          <cell r="B627">
            <v>90010</v>
          </cell>
          <cell r="C627" t="str">
            <v>火尖枪</v>
          </cell>
        </row>
        <row r="628">
          <cell r="B628">
            <v>90011</v>
          </cell>
          <cell r="C628" t="str">
            <v>八卦云光帕</v>
          </cell>
        </row>
        <row r="629">
          <cell r="B629">
            <v>90012</v>
          </cell>
          <cell r="C629" t="str">
            <v>百花篮</v>
          </cell>
        </row>
        <row r="630">
          <cell r="B630">
            <v>90013</v>
          </cell>
          <cell r="C630" t="str">
            <v>万龙甲</v>
          </cell>
        </row>
        <row r="631">
          <cell r="B631">
            <v>90014</v>
          </cell>
          <cell r="C631" t="str">
            <v>金箍棒</v>
          </cell>
        </row>
        <row r="632">
          <cell r="B632">
            <v>90015</v>
          </cell>
          <cell r="C632" t="str">
            <v>金刚宝剑</v>
          </cell>
        </row>
        <row r="633">
          <cell r="B633">
            <v>90016</v>
          </cell>
          <cell r="C633" t="str">
            <v>锦襕袈裟</v>
          </cell>
        </row>
        <row r="634">
          <cell r="B634">
            <v>90017</v>
          </cell>
          <cell r="C634" t="str">
            <v>孔雀翎</v>
          </cell>
        </row>
        <row r="635">
          <cell r="B635">
            <v>90018</v>
          </cell>
          <cell r="C635" t="str">
            <v>灵柩灯</v>
          </cell>
        </row>
        <row r="636">
          <cell r="B636">
            <v>90019</v>
          </cell>
          <cell r="C636" t="str">
            <v>清泉瓶</v>
          </cell>
        </row>
        <row r="637">
          <cell r="B637">
            <v>90020</v>
          </cell>
          <cell r="C637" t="str">
            <v>伏虎钵</v>
          </cell>
        </row>
        <row r="638">
          <cell r="B638">
            <v>90021</v>
          </cell>
          <cell r="C638" t="str">
            <v>降龙杖</v>
          </cell>
        </row>
        <row r="639">
          <cell r="B639">
            <v>90022</v>
          </cell>
          <cell r="C639" t="str">
            <v>三钴杵</v>
          </cell>
        </row>
        <row r="640">
          <cell r="B640">
            <v>90023</v>
          </cell>
          <cell r="C640" t="str">
            <v>六牙白象</v>
          </cell>
        </row>
        <row r="641">
          <cell r="B641">
            <v>90024</v>
          </cell>
          <cell r="C641" t="str">
            <v>半月莲华</v>
          </cell>
        </row>
        <row r="642">
          <cell r="B642">
            <v>90025</v>
          </cell>
          <cell r="C642" t="str">
            <v>吠陀经</v>
          </cell>
        </row>
        <row r="643">
          <cell r="B643">
            <v>90026</v>
          </cell>
          <cell r="C643" t="str">
            <v>失心钵</v>
          </cell>
        </row>
        <row r="644">
          <cell r="B644">
            <v>90027</v>
          </cell>
          <cell r="C644" t="str">
            <v>八卦炉</v>
          </cell>
        </row>
        <row r="645">
          <cell r="B645">
            <v>90028</v>
          </cell>
          <cell r="C645" t="str">
            <v>风火轮</v>
          </cell>
        </row>
        <row r="646">
          <cell r="B646">
            <v>90029</v>
          </cell>
          <cell r="C646" t="str">
            <v>道德真经</v>
          </cell>
        </row>
        <row r="647">
          <cell r="B647">
            <v>90030</v>
          </cell>
          <cell r="C647" t="str">
            <v>九黎壶</v>
          </cell>
        </row>
        <row r="648">
          <cell r="B648">
            <v>90031</v>
          </cell>
          <cell r="C648" t="str">
            <v>雾露乾坤网</v>
          </cell>
        </row>
        <row r="649">
          <cell r="B649">
            <v>90032</v>
          </cell>
          <cell r="C649" t="str">
            <v>青鸟使</v>
          </cell>
        </row>
        <row r="650">
          <cell r="B650">
            <v>90033</v>
          </cell>
          <cell r="C650" t="str">
            <v>月兔</v>
          </cell>
        </row>
        <row r="651">
          <cell r="B651">
            <v>90034</v>
          </cell>
          <cell r="C651" t="str">
            <v>定火符</v>
          </cell>
        </row>
        <row r="652">
          <cell r="B652">
            <v>90035</v>
          </cell>
          <cell r="C652" t="str">
            <v>湘竹笛</v>
          </cell>
        </row>
        <row r="653">
          <cell r="B653">
            <v>90036</v>
          </cell>
          <cell r="C653" t="str">
            <v>伐桂斧</v>
          </cell>
        </row>
        <row r="654">
          <cell r="B654">
            <v>90037</v>
          </cell>
          <cell r="C654" t="str">
            <v>妈祖铜符</v>
          </cell>
        </row>
        <row r="655">
          <cell r="B655">
            <v>90038</v>
          </cell>
          <cell r="C655" t="str">
            <v>定海珠</v>
          </cell>
        </row>
        <row r="656">
          <cell r="B656">
            <v>90039</v>
          </cell>
          <cell r="C656" t="str">
            <v>两面三尖枪</v>
          </cell>
        </row>
        <row r="657">
          <cell r="B657">
            <v>90040</v>
          </cell>
          <cell r="C657" t="str">
            <v>雷公鞭</v>
          </cell>
        </row>
        <row r="658">
          <cell r="B658">
            <v>90041</v>
          </cell>
          <cell r="C658" t="str">
            <v>琉璃戒</v>
          </cell>
        </row>
        <row r="659">
          <cell r="B659">
            <v>90042</v>
          </cell>
          <cell r="C659" t="str">
            <v>打神鞭</v>
          </cell>
        </row>
        <row r="660">
          <cell r="B660">
            <v>90043</v>
          </cell>
          <cell r="C660" t="str">
            <v>巨灵盾</v>
          </cell>
        </row>
        <row r="661">
          <cell r="B661">
            <v>90044</v>
          </cell>
          <cell r="C661" t="str">
            <v>五行阵</v>
          </cell>
        </row>
        <row r="662">
          <cell r="B662">
            <v>90045</v>
          </cell>
          <cell r="C662" t="str">
            <v>入梦铃</v>
          </cell>
        </row>
        <row r="663">
          <cell r="B663">
            <v>90046</v>
          </cell>
          <cell r="C663" t="str">
            <v>纯阳剑</v>
          </cell>
        </row>
        <row r="664">
          <cell r="B664">
            <v>90047</v>
          </cell>
          <cell r="C664" t="str">
            <v>诛仙四剑</v>
          </cell>
        </row>
        <row r="665">
          <cell r="B665">
            <v>90048</v>
          </cell>
          <cell r="C665" t="str">
            <v>三宝如意</v>
          </cell>
        </row>
        <row r="666">
          <cell r="B666">
            <v>90049</v>
          </cell>
          <cell r="C666" t="str">
            <v>阴狱锁</v>
          </cell>
        </row>
        <row r="667">
          <cell r="B667">
            <v>90050</v>
          </cell>
          <cell r="C667" t="str">
            <v>孟婆汤</v>
          </cell>
        </row>
        <row r="668">
          <cell r="B668">
            <v>90051</v>
          </cell>
          <cell r="C668" t="str">
            <v>托天叉</v>
          </cell>
        </row>
        <row r="669">
          <cell r="B669">
            <v>90052</v>
          </cell>
          <cell r="C669" t="str">
            <v>阎王笔</v>
          </cell>
        </row>
        <row r="670">
          <cell r="B670">
            <v>90053</v>
          </cell>
          <cell r="C670" t="str">
            <v>万能法宝</v>
          </cell>
        </row>
        <row r="671">
          <cell r="B671">
            <v>100001</v>
          </cell>
          <cell r="C671" t="str">
            <v>九幽墨羽扇</v>
          </cell>
        </row>
        <row r="672">
          <cell r="B672">
            <v>100002</v>
          </cell>
          <cell r="C672" t="str">
            <v>九幽墨羽扇</v>
          </cell>
        </row>
        <row r="673">
          <cell r="B673">
            <v>100003</v>
          </cell>
          <cell r="C673" t="str">
            <v>九幽墨羽扇</v>
          </cell>
        </row>
        <row r="674">
          <cell r="B674">
            <v>100004</v>
          </cell>
          <cell r="C674" t="str">
            <v>九幽墨羽扇</v>
          </cell>
        </row>
        <row r="675">
          <cell r="B675">
            <v>100005</v>
          </cell>
          <cell r="C675" t="str">
            <v>九幽墨羽扇</v>
          </cell>
        </row>
        <row r="676">
          <cell r="B676">
            <v>100006</v>
          </cell>
          <cell r="C676" t="str">
            <v>碧玉萧</v>
          </cell>
        </row>
        <row r="677">
          <cell r="B677">
            <v>100007</v>
          </cell>
          <cell r="C677" t="str">
            <v>碧玉萧</v>
          </cell>
        </row>
        <row r="678">
          <cell r="B678">
            <v>100008</v>
          </cell>
          <cell r="C678" t="str">
            <v>碧玉萧</v>
          </cell>
        </row>
        <row r="679">
          <cell r="B679">
            <v>100009</v>
          </cell>
          <cell r="C679" t="str">
            <v>碧玉萧</v>
          </cell>
        </row>
        <row r="680">
          <cell r="B680">
            <v>100010</v>
          </cell>
          <cell r="C680" t="str">
            <v>碧玉萧</v>
          </cell>
        </row>
        <row r="681">
          <cell r="B681">
            <v>100011</v>
          </cell>
          <cell r="C681" t="str">
            <v>倚天剑</v>
          </cell>
        </row>
        <row r="682">
          <cell r="B682">
            <v>100012</v>
          </cell>
          <cell r="C682" t="str">
            <v>倚天剑</v>
          </cell>
        </row>
        <row r="683">
          <cell r="B683">
            <v>100013</v>
          </cell>
          <cell r="C683" t="str">
            <v>倚天剑</v>
          </cell>
        </row>
        <row r="684">
          <cell r="B684">
            <v>100014</v>
          </cell>
          <cell r="C684" t="str">
            <v>倚天剑</v>
          </cell>
        </row>
        <row r="685">
          <cell r="B685">
            <v>100015</v>
          </cell>
          <cell r="C685" t="str">
            <v>倚天剑</v>
          </cell>
        </row>
        <row r="686">
          <cell r="B686">
            <v>100016</v>
          </cell>
          <cell r="C686" t="str">
            <v>破天刀</v>
          </cell>
        </row>
        <row r="687">
          <cell r="B687">
            <v>100017</v>
          </cell>
          <cell r="C687" t="str">
            <v>破天刀</v>
          </cell>
        </row>
        <row r="688">
          <cell r="B688">
            <v>100018</v>
          </cell>
          <cell r="C688" t="str">
            <v>破天刀</v>
          </cell>
        </row>
        <row r="689">
          <cell r="B689">
            <v>100019</v>
          </cell>
          <cell r="C689" t="str">
            <v>破天刀</v>
          </cell>
        </row>
        <row r="690">
          <cell r="B690">
            <v>100020</v>
          </cell>
          <cell r="C690" t="str">
            <v>破天刀</v>
          </cell>
        </row>
        <row r="691">
          <cell r="B691">
            <v>100021</v>
          </cell>
          <cell r="C691" t="str">
            <v>黄龙钩镰刀</v>
          </cell>
        </row>
        <row r="692">
          <cell r="B692">
            <v>100022</v>
          </cell>
          <cell r="C692" t="str">
            <v>黄龙钩镰刀</v>
          </cell>
        </row>
        <row r="693">
          <cell r="B693">
            <v>100023</v>
          </cell>
          <cell r="C693" t="str">
            <v>黄龙钩镰刀</v>
          </cell>
        </row>
        <row r="694">
          <cell r="B694">
            <v>100024</v>
          </cell>
          <cell r="C694" t="str">
            <v>黄龙钩镰刀</v>
          </cell>
        </row>
        <row r="695">
          <cell r="B695">
            <v>100025</v>
          </cell>
          <cell r="C695" t="str">
            <v>黄龙钩镰刀</v>
          </cell>
        </row>
        <row r="696">
          <cell r="B696">
            <v>100026</v>
          </cell>
          <cell r="C696" t="str">
            <v>千机扇</v>
          </cell>
        </row>
        <row r="697">
          <cell r="B697">
            <v>100027</v>
          </cell>
          <cell r="C697" t="str">
            <v>千机扇</v>
          </cell>
        </row>
        <row r="698">
          <cell r="B698">
            <v>100028</v>
          </cell>
          <cell r="C698" t="str">
            <v>千机扇</v>
          </cell>
        </row>
        <row r="699">
          <cell r="B699">
            <v>100029</v>
          </cell>
          <cell r="C699" t="str">
            <v>千机扇</v>
          </cell>
        </row>
        <row r="700">
          <cell r="B700">
            <v>100030</v>
          </cell>
          <cell r="C700" t="str">
            <v>千机扇</v>
          </cell>
        </row>
        <row r="701">
          <cell r="B701">
            <v>100031</v>
          </cell>
          <cell r="C701" t="str">
            <v>夺魄鬼爪</v>
          </cell>
        </row>
        <row r="702">
          <cell r="B702">
            <v>100032</v>
          </cell>
          <cell r="C702" t="str">
            <v>夺魄鬼爪</v>
          </cell>
        </row>
        <row r="703">
          <cell r="B703">
            <v>100033</v>
          </cell>
          <cell r="C703" t="str">
            <v>夺魄鬼爪</v>
          </cell>
        </row>
        <row r="704">
          <cell r="B704">
            <v>100034</v>
          </cell>
          <cell r="C704" t="str">
            <v>夺魄鬼爪</v>
          </cell>
        </row>
        <row r="705">
          <cell r="B705">
            <v>100035</v>
          </cell>
          <cell r="C705" t="str">
            <v>夺魄鬼爪</v>
          </cell>
        </row>
        <row r="706">
          <cell r="B706">
            <v>100036</v>
          </cell>
          <cell r="C706" t="str">
            <v>狮虎盾</v>
          </cell>
        </row>
        <row r="707">
          <cell r="B707">
            <v>100037</v>
          </cell>
          <cell r="C707" t="str">
            <v>狮虎盾</v>
          </cell>
        </row>
        <row r="708">
          <cell r="B708">
            <v>100038</v>
          </cell>
          <cell r="C708" t="str">
            <v>狮虎盾</v>
          </cell>
        </row>
        <row r="709">
          <cell r="B709">
            <v>100039</v>
          </cell>
          <cell r="C709" t="str">
            <v>狮虎盾</v>
          </cell>
        </row>
        <row r="710">
          <cell r="B710">
            <v>100040</v>
          </cell>
          <cell r="C710" t="str">
            <v>狮虎盾</v>
          </cell>
        </row>
        <row r="711">
          <cell r="B711">
            <v>5000001</v>
          </cell>
          <cell r="C711" t="str">
            <v>嫦娥魂印</v>
          </cell>
        </row>
        <row r="712">
          <cell r="B712">
            <v>5000002</v>
          </cell>
          <cell r="C712" t="str">
            <v>申公豹魂印</v>
          </cell>
        </row>
        <row r="713">
          <cell r="B713">
            <v>5000003</v>
          </cell>
          <cell r="C713" t="str">
            <v>普贤菩萨魂印</v>
          </cell>
        </row>
        <row r="714">
          <cell r="B714">
            <v>5000004</v>
          </cell>
          <cell r="C714" t="str">
            <v>文殊菩萨魂印</v>
          </cell>
        </row>
        <row r="715">
          <cell r="B715">
            <v>5000005</v>
          </cell>
          <cell r="C715" t="str">
            <v>红孩儿魂印</v>
          </cell>
        </row>
        <row r="716">
          <cell r="B716">
            <v>5000006</v>
          </cell>
          <cell r="C716" t="str">
            <v>混世魔王魂印</v>
          </cell>
        </row>
        <row r="717">
          <cell r="B717">
            <v>5000007</v>
          </cell>
          <cell r="C717" t="str">
            <v>吴刚魂印</v>
          </cell>
        </row>
        <row r="718">
          <cell r="B718">
            <v>5000008</v>
          </cell>
          <cell r="C718" t="str">
            <v>金翅大鹏魂印</v>
          </cell>
        </row>
        <row r="719">
          <cell r="B719">
            <v>5000009</v>
          </cell>
          <cell r="C719" t="str">
            <v>妲己魂印</v>
          </cell>
        </row>
        <row r="720">
          <cell r="B720">
            <v>5000010</v>
          </cell>
          <cell r="C720" t="str">
            <v>猪八戒魂印</v>
          </cell>
        </row>
        <row r="721">
          <cell r="B721">
            <v>5000011</v>
          </cell>
          <cell r="C721" t="str">
            <v>伏羲魂印</v>
          </cell>
        </row>
        <row r="722">
          <cell r="B722">
            <v>5000012</v>
          </cell>
          <cell r="C722" t="str">
            <v>精卫魂印</v>
          </cell>
        </row>
        <row r="723">
          <cell r="B723">
            <v>5000013</v>
          </cell>
          <cell r="C723" t="str">
            <v>百花仙子魂印</v>
          </cell>
        </row>
        <row r="724">
          <cell r="B724">
            <v>5000014</v>
          </cell>
          <cell r="C724" t="str">
            <v>唐僧魂印</v>
          </cell>
        </row>
        <row r="725">
          <cell r="B725">
            <v>5000015</v>
          </cell>
          <cell r="C725" t="str">
            <v>九天玄女魂印</v>
          </cell>
        </row>
        <row r="726">
          <cell r="B726">
            <v>5000016</v>
          </cell>
          <cell r="C726" t="str">
            <v>孙悟空魂印</v>
          </cell>
        </row>
        <row r="727">
          <cell r="B727">
            <v>5000017</v>
          </cell>
          <cell r="C727" t="str">
            <v>降龙罗汉魂印</v>
          </cell>
        </row>
        <row r="728">
          <cell r="B728">
            <v>5000018</v>
          </cell>
          <cell r="C728" t="str">
            <v>孔雀明王魂印</v>
          </cell>
        </row>
        <row r="729">
          <cell r="B729">
            <v>5000019</v>
          </cell>
          <cell r="C729" t="str">
            <v>燃灯魂印</v>
          </cell>
        </row>
        <row r="730">
          <cell r="B730">
            <v>5000020</v>
          </cell>
          <cell r="C730" t="str">
            <v>月光菩萨魂印</v>
          </cell>
        </row>
        <row r="731">
          <cell r="B731">
            <v>5000021</v>
          </cell>
          <cell r="C731" t="str">
            <v>龙吉公主魂印</v>
          </cell>
        </row>
        <row r="732">
          <cell r="B732">
            <v>5000022</v>
          </cell>
          <cell r="C732" t="str">
            <v>九命猫魂印</v>
          </cell>
        </row>
        <row r="733">
          <cell r="B733">
            <v>5000023</v>
          </cell>
          <cell r="C733" t="str">
            <v>蚩尤魂印</v>
          </cell>
        </row>
        <row r="734">
          <cell r="B734">
            <v>5000024</v>
          </cell>
          <cell r="C734" t="str">
            <v>妈祖魂印</v>
          </cell>
        </row>
        <row r="735">
          <cell r="B735">
            <v>5000025</v>
          </cell>
          <cell r="C735" t="str">
            <v>娥皇魂印</v>
          </cell>
        </row>
        <row r="736">
          <cell r="B736">
            <v>5000026</v>
          </cell>
          <cell r="C736" t="str">
            <v>冥毒邪宴魂印</v>
          </cell>
        </row>
        <row r="737">
          <cell r="B737">
            <v>5000027</v>
          </cell>
          <cell r="C737" t="str">
            <v>骊山老祖魂印</v>
          </cell>
        </row>
        <row r="738">
          <cell r="B738">
            <v>5000028</v>
          </cell>
          <cell r="C738" t="str">
            <v>巨灵神魂印</v>
          </cell>
        </row>
        <row r="739">
          <cell r="B739">
            <v>5000029</v>
          </cell>
          <cell r="C739" t="str">
            <v>通天教主魂印</v>
          </cell>
        </row>
        <row r="740">
          <cell r="B740">
            <v>5000030</v>
          </cell>
          <cell r="C740" t="str">
            <v>罗刹魂印</v>
          </cell>
        </row>
        <row r="741">
          <cell r="B741">
            <v>5000031</v>
          </cell>
          <cell r="C741" t="str">
            <v>夜叉魂印</v>
          </cell>
        </row>
        <row r="742">
          <cell r="B742">
            <v>5000032</v>
          </cell>
          <cell r="C742" t="str">
            <v>帝释天魂印</v>
          </cell>
        </row>
        <row r="743">
          <cell r="B743">
            <v>5000033</v>
          </cell>
          <cell r="C743" t="str">
            <v>瘟癀疫病魂印</v>
          </cell>
        </row>
        <row r="744">
          <cell r="B744">
            <v>5000034</v>
          </cell>
          <cell r="C744" t="str">
            <v>蚀骨火毒魂印</v>
          </cell>
        </row>
        <row r="745">
          <cell r="B745">
            <v>5000035</v>
          </cell>
          <cell r="C745" t="str">
            <v>妈祖庇佑魂印</v>
          </cell>
        </row>
        <row r="746">
          <cell r="B746">
            <v>5000036</v>
          </cell>
          <cell r="C746" t="str">
            <v>姑获鸟魂印</v>
          </cell>
        </row>
        <row r="747">
          <cell r="B747">
            <v>5000037</v>
          </cell>
          <cell r="C747" t="str">
            <v>敖丙魂印</v>
          </cell>
        </row>
        <row r="748">
          <cell r="B748">
            <v>5000038</v>
          </cell>
          <cell r="C748" t="str">
            <v>义结金兰魂印</v>
          </cell>
        </row>
        <row r="749">
          <cell r="B749">
            <v>5000039</v>
          </cell>
          <cell r="C749" t="str">
            <v>青鸟传信魂印</v>
          </cell>
        </row>
        <row r="750">
          <cell r="B750">
            <v>5000040</v>
          </cell>
          <cell r="C750" t="str">
            <v>火烧连城魂印</v>
          </cell>
        </row>
        <row r="751">
          <cell r="B751">
            <v>5000041</v>
          </cell>
          <cell r="C751" t="str">
            <v>破邪怒斩魂印</v>
          </cell>
        </row>
        <row r="752">
          <cell r="B752">
            <v>5000042</v>
          </cell>
          <cell r="C752" t="str">
            <v>狂噬戮兽魂印</v>
          </cell>
        </row>
        <row r="753">
          <cell r="B753">
            <v>5000043</v>
          </cell>
          <cell r="C753" t="str">
            <v>哪吒魂印</v>
          </cell>
        </row>
        <row r="754">
          <cell r="B754">
            <v>5000044</v>
          </cell>
          <cell r="C754" t="str">
            <v>失心暴怒魂印</v>
          </cell>
        </row>
        <row r="755">
          <cell r="B755">
            <v>5000045</v>
          </cell>
          <cell r="C755" t="str">
            <v>起死回生魂印</v>
          </cell>
        </row>
        <row r="756">
          <cell r="B756">
            <v>5000046</v>
          </cell>
          <cell r="C756" t="str">
            <v>破军魂印</v>
          </cell>
        </row>
        <row r="757">
          <cell r="B757">
            <v>5000047</v>
          </cell>
          <cell r="C757" t="str">
            <v>辟邪守护魂印</v>
          </cell>
        </row>
        <row r="758">
          <cell r="B758">
            <v>5000048</v>
          </cell>
          <cell r="C758" t="str">
            <v>破阵穿心魂印</v>
          </cell>
        </row>
        <row r="759">
          <cell r="B759">
            <v>5000049</v>
          </cell>
          <cell r="C759" t="str">
            <v>饕餮吞鲸魂印</v>
          </cell>
        </row>
        <row r="760">
          <cell r="B760">
            <v>5000050</v>
          </cell>
          <cell r="C760" t="str">
            <v>斩妖净气魂印</v>
          </cell>
        </row>
        <row r="761">
          <cell r="B761">
            <v>5000051</v>
          </cell>
          <cell r="C761" t="str">
            <v>羲农之佑魂印</v>
          </cell>
        </row>
        <row r="762">
          <cell r="B762">
            <v>5000052</v>
          </cell>
          <cell r="C762" t="str">
            <v>除妖斩魔魂印</v>
          </cell>
        </row>
        <row r="763">
          <cell r="B763">
            <v>5000053</v>
          </cell>
          <cell r="C763" t="str">
            <v>历战之躯魂印</v>
          </cell>
        </row>
        <row r="764">
          <cell r="B764">
            <v>5000054</v>
          </cell>
          <cell r="C764" t="str">
            <v>舍身济世魂印</v>
          </cell>
        </row>
        <row r="765">
          <cell r="B765">
            <v>5000055</v>
          </cell>
          <cell r="C765" t="str">
            <v>灵气护体魂印</v>
          </cell>
        </row>
        <row r="766">
          <cell r="B766">
            <v>5000056</v>
          </cell>
          <cell r="C766" t="str">
            <v>灭魂一击魂印</v>
          </cell>
        </row>
        <row r="767">
          <cell r="B767">
            <v>5000057</v>
          </cell>
          <cell r="C767" t="str">
            <v>见血封喉魂印</v>
          </cell>
        </row>
        <row r="768">
          <cell r="B768">
            <v>5000058</v>
          </cell>
          <cell r="C768" t="str">
            <v>阴阳调和魂印</v>
          </cell>
        </row>
        <row r="769">
          <cell r="B769">
            <v>5000059</v>
          </cell>
          <cell r="C769" t="str">
            <v>气运在握魂印</v>
          </cell>
        </row>
        <row r="770">
          <cell r="B770">
            <v>81116</v>
          </cell>
          <cell r="C770" t="str">
            <v>5星碎片宝箱</v>
          </cell>
        </row>
        <row r="771">
          <cell r="B771">
            <v>81117</v>
          </cell>
          <cell r="C771" t="str">
            <v>绿色宝物随机箱</v>
          </cell>
        </row>
        <row r="772">
          <cell r="B772">
            <v>81118</v>
          </cell>
          <cell r="C772" t="str">
            <v>蓝色宝物随机箱</v>
          </cell>
        </row>
        <row r="773">
          <cell r="B773">
            <v>81119</v>
          </cell>
          <cell r="C773" t="str">
            <v>紫色宝物随机箱</v>
          </cell>
        </row>
        <row r="774">
          <cell r="B774">
            <v>81120</v>
          </cell>
          <cell r="C774" t="str">
            <v>金色宝物随机箱</v>
          </cell>
        </row>
        <row r="775">
          <cell r="B775">
            <v>81121</v>
          </cell>
          <cell r="C775" t="str">
            <v>红色宝物随机箱</v>
          </cell>
        </row>
        <row r="776">
          <cell r="B776">
            <v>81122</v>
          </cell>
          <cell r="C776" t="str">
            <v>绿色宝物自选箱</v>
          </cell>
        </row>
        <row r="777">
          <cell r="B777">
            <v>81123</v>
          </cell>
          <cell r="C777" t="str">
            <v>蓝色宝物自选箱</v>
          </cell>
        </row>
        <row r="778">
          <cell r="B778">
            <v>81124</v>
          </cell>
          <cell r="C778" t="str">
            <v>紫色宝物自选箱</v>
          </cell>
        </row>
        <row r="779">
          <cell r="B779">
            <v>81125</v>
          </cell>
          <cell r="C779" t="str">
            <v>金色宝物自选箱</v>
          </cell>
        </row>
        <row r="780">
          <cell r="B780">
            <v>81126</v>
          </cell>
          <cell r="C780" t="str">
            <v>红色宝物自选箱</v>
          </cell>
        </row>
        <row r="781">
          <cell r="B781">
            <v>81127</v>
          </cell>
          <cell r="C781" t="str">
            <v>随机2星红装宝箱</v>
          </cell>
        </row>
        <row r="782">
          <cell r="B782">
            <v>81128</v>
          </cell>
          <cell r="C782" t="str">
            <v>神将碎片自选宝箱</v>
          </cell>
        </row>
        <row r="783">
          <cell r="B783">
            <v>81129</v>
          </cell>
          <cell r="C783" t="str">
            <v>红色魂印自选箱</v>
          </cell>
        </row>
        <row r="784">
          <cell r="B784">
            <v>81130</v>
          </cell>
          <cell r="C784" t="str">
            <v>精选十星神将自选箱</v>
          </cell>
        </row>
        <row r="785">
          <cell r="B785">
            <v>81131</v>
          </cell>
          <cell r="C785" t="str">
            <v>随机1星金装礼包</v>
          </cell>
        </row>
        <row r="786">
          <cell r="B786">
            <v>81132</v>
          </cell>
          <cell r="C786" t="str">
            <v>寻宝图抽奖箱</v>
          </cell>
        </row>
        <row r="787">
          <cell r="B787">
            <v>81133</v>
          </cell>
          <cell r="C787" t="str">
            <v>金币福袋</v>
          </cell>
        </row>
        <row r="788">
          <cell r="B788">
            <v>81134</v>
          </cell>
          <cell r="C788" t="str">
            <v>星魂福袋</v>
          </cell>
        </row>
        <row r="789">
          <cell r="B789">
            <v>81135</v>
          </cell>
          <cell r="C789" t="str">
            <v>王者福袋</v>
          </cell>
        </row>
        <row r="790">
          <cell r="B790">
            <v>81136</v>
          </cell>
          <cell r="C790" t="str">
            <v>神将升星自选箱</v>
          </cell>
        </row>
        <row r="791">
          <cell r="B791">
            <v>81137</v>
          </cell>
          <cell r="C791" t="str">
            <v>斗法锦囊抽奖箱</v>
          </cell>
        </row>
        <row r="792">
          <cell r="B792">
            <v>81138</v>
          </cell>
          <cell r="C792" t="str">
            <v>斗法冠军抽奖箱</v>
          </cell>
        </row>
        <row r="793">
          <cell r="B793">
            <v>81139</v>
          </cell>
          <cell r="C793" t="str">
            <v>斗法亚军抽奖箱</v>
          </cell>
        </row>
        <row r="794">
          <cell r="B794">
            <v>81140</v>
          </cell>
          <cell r="C794" t="str">
            <v>斗法季军抽奖箱</v>
          </cell>
        </row>
        <row r="795">
          <cell r="B795">
            <v>81141</v>
          </cell>
          <cell r="C795" t="str">
            <v>BUG礼包</v>
          </cell>
        </row>
        <row r="796">
          <cell r="B796">
            <v>81142</v>
          </cell>
          <cell r="C796" t="str">
            <v>入群礼包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56"/>
  <sheetViews>
    <sheetView tabSelected="1" topLeftCell="B1" zoomScaleNormal="100" workbookViewId="0">
      <pane ySplit="7" topLeftCell="A404" activePane="bottomLeft" state="frozen"/>
      <selection pane="bottomLeft" activeCell="I413" sqref="I413"/>
    </sheetView>
  </sheetViews>
  <sheetFormatPr defaultRowHeight="14.25"/>
  <cols>
    <col min="1" max="1" width="0" style="42" hidden="1" customWidth="1"/>
    <col min="2" max="2" width="9.125" style="42" customWidth="1"/>
    <col min="3" max="3" width="19" style="42" customWidth="1"/>
    <col min="4" max="6" width="9.125" style="42" customWidth="1"/>
    <col min="7" max="7" width="10.5" style="42" customWidth="1"/>
    <col min="8" max="8" width="12.25" style="42" customWidth="1"/>
    <col min="9" max="9" width="13.5" style="42" customWidth="1"/>
    <col min="10" max="10" width="22" style="1" customWidth="1"/>
    <col min="11" max="11" width="12.75" style="42" customWidth="1"/>
    <col min="12" max="12" width="14.625" style="42" customWidth="1"/>
    <col min="13" max="14" width="8.625" style="42" customWidth="1"/>
    <col min="15" max="15" width="16.625" style="42" customWidth="1"/>
    <col min="16" max="20" width="7.625" style="42" customWidth="1"/>
    <col min="21" max="16384" width="9" style="42"/>
  </cols>
  <sheetData>
    <row r="1" spans="1:20" ht="15.75">
      <c r="A1" s="145"/>
      <c r="B1" s="148" t="s">
        <v>0</v>
      </c>
      <c r="C1" s="148" t="s">
        <v>1</v>
      </c>
      <c r="D1" s="148" t="s">
        <v>2</v>
      </c>
      <c r="E1" s="148" t="s">
        <v>3</v>
      </c>
      <c r="F1" s="148" t="s">
        <v>4</v>
      </c>
      <c r="G1" s="148" t="s">
        <v>5</v>
      </c>
      <c r="H1" s="148" t="s">
        <v>6</v>
      </c>
      <c r="I1" s="148" t="s">
        <v>7</v>
      </c>
      <c r="J1" s="42" t="s">
        <v>8</v>
      </c>
      <c r="K1" s="195" t="s">
        <v>9</v>
      </c>
      <c r="L1" s="216" t="s">
        <v>10</v>
      </c>
      <c r="M1" s="42" t="s">
        <v>11</v>
      </c>
      <c r="N1" s="42" t="s">
        <v>12</v>
      </c>
      <c r="O1" s="42" t="s">
        <v>13</v>
      </c>
      <c r="P1" s="59" t="s">
        <v>14</v>
      </c>
      <c r="Q1" s="59" t="s">
        <v>15</v>
      </c>
      <c r="R1" s="42" t="s">
        <v>16</v>
      </c>
      <c r="S1" s="80" t="s">
        <v>2607</v>
      </c>
      <c r="T1" s="80" t="s">
        <v>2608</v>
      </c>
    </row>
    <row r="2" spans="1:20">
      <c r="A2" s="145"/>
      <c r="B2" s="148" t="s">
        <v>17</v>
      </c>
      <c r="C2" s="148" t="s">
        <v>18</v>
      </c>
      <c r="D2" s="148" t="s">
        <v>17</v>
      </c>
      <c r="E2" s="148" t="s">
        <v>17</v>
      </c>
      <c r="F2" s="148" t="s">
        <v>17</v>
      </c>
      <c r="G2" s="148" t="s">
        <v>19</v>
      </c>
      <c r="H2" s="148" t="s">
        <v>20</v>
      </c>
      <c r="I2" s="148" t="s">
        <v>17</v>
      </c>
      <c r="J2" s="42" t="s">
        <v>20</v>
      </c>
      <c r="K2" s="195" t="s">
        <v>17</v>
      </c>
      <c r="L2" s="216" t="s">
        <v>17</v>
      </c>
      <c r="M2" s="42" t="s">
        <v>17</v>
      </c>
      <c r="N2" s="42" t="s">
        <v>17</v>
      </c>
      <c r="O2" s="42" t="s">
        <v>18</v>
      </c>
      <c r="P2" s="42" t="s">
        <v>20</v>
      </c>
      <c r="Q2" s="42" t="s">
        <v>19</v>
      </c>
      <c r="R2" s="42" t="s">
        <v>17</v>
      </c>
      <c r="S2" s="42" t="s">
        <v>19</v>
      </c>
      <c r="T2" s="42" t="s">
        <v>19</v>
      </c>
    </row>
    <row r="3" spans="1:20">
      <c r="A3" s="145"/>
      <c r="B3" s="148">
        <v>2</v>
      </c>
      <c r="C3" s="148">
        <v>2</v>
      </c>
      <c r="D3" s="148">
        <v>2</v>
      </c>
      <c r="E3" s="148">
        <v>2</v>
      </c>
      <c r="F3" s="148">
        <v>4</v>
      </c>
      <c r="G3" s="148">
        <v>4</v>
      </c>
      <c r="H3" s="148">
        <v>2</v>
      </c>
      <c r="I3" s="148">
        <v>2</v>
      </c>
      <c r="J3" s="42">
        <v>2</v>
      </c>
      <c r="K3" s="195">
        <v>2</v>
      </c>
      <c r="L3" s="216">
        <v>2</v>
      </c>
      <c r="M3" s="42">
        <v>2</v>
      </c>
      <c r="N3" s="42">
        <v>2</v>
      </c>
      <c r="O3" s="42">
        <v>0</v>
      </c>
      <c r="P3" s="42">
        <v>2</v>
      </c>
      <c r="Q3" s="42">
        <v>2</v>
      </c>
      <c r="R3" s="42">
        <v>3</v>
      </c>
      <c r="S3" s="42">
        <v>3</v>
      </c>
      <c r="T3" s="42">
        <v>2</v>
      </c>
    </row>
    <row r="4" spans="1:20" ht="63.75" customHeight="1">
      <c r="A4" s="145"/>
      <c r="B4" s="148" t="s">
        <v>21</v>
      </c>
      <c r="C4" s="148" t="s">
        <v>22</v>
      </c>
      <c r="D4" s="148" t="s">
        <v>23</v>
      </c>
      <c r="E4" s="155" t="s">
        <v>2609</v>
      </c>
      <c r="F4" s="148" t="s">
        <v>24</v>
      </c>
      <c r="G4" s="148" t="s">
        <v>25</v>
      </c>
      <c r="H4" s="148" t="s">
        <v>26</v>
      </c>
      <c r="I4" s="155" t="s">
        <v>2610</v>
      </c>
      <c r="J4" s="155" t="s">
        <v>2611</v>
      </c>
      <c r="K4" s="200" t="s">
        <v>27</v>
      </c>
      <c r="L4" s="220" t="s">
        <v>2709</v>
      </c>
      <c r="M4" s="60" t="s">
        <v>28</v>
      </c>
      <c r="N4" s="60" t="s">
        <v>29</v>
      </c>
      <c r="O4" s="42" t="s">
        <v>30</v>
      </c>
      <c r="P4" s="143" t="s">
        <v>2612</v>
      </c>
      <c r="Q4" s="143" t="s">
        <v>2613</v>
      </c>
      <c r="R4" s="142" t="s">
        <v>2614</v>
      </c>
      <c r="S4" s="143" t="s">
        <v>2615</v>
      </c>
      <c r="T4" s="143" t="s">
        <v>2616</v>
      </c>
    </row>
    <row r="5" spans="1:20">
      <c r="A5" s="148" t="s">
        <v>31</v>
      </c>
      <c r="B5" s="148">
        <v>0</v>
      </c>
      <c r="C5" s="148" t="s">
        <v>32</v>
      </c>
      <c r="D5" s="148">
        <v>0</v>
      </c>
      <c r="E5" s="148">
        <v>0</v>
      </c>
      <c r="F5" s="148">
        <v>0</v>
      </c>
      <c r="G5" s="148" t="s">
        <v>33</v>
      </c>
      <c r="H5" s="148" t="s">
        <v>33</v>
      </c>
      <c r="I5" s="145"/>
      <c r="J5" s="1" t="s">
        <v>33</v>
      </c>
      <c r="K5" s="195">
        <v>0</v>
      </c>
      <c r="L5" s="216">
        <v>0</v>
      </c>
      <c r="M5" s="42">
        <v>0</v>
      </c>
      <c r="N5" s="42">
        <v>0</v>
      </c>
      <c r="O5" s="42" t="s">
        <v>32</v>
      </c>
    </row>
    <row r="6" spans="1:20">
      <c r="A6" s="148" t="s">
        <v>34</v>
      </c>
      <c r="B6" s="145"/>
      <c r="C6" s="145"/>
      <c r="D6" s="145"/>
      <c r="E6" s="145"/>
      <c r="F6" s="145"/>
      <c r="G6" s="145"/>
      <c r="H6" s="145"/>
      <c r="I6" s="145"/>
      <c r="K6" s="194"/>
      <c r="L6" s="215"/>
    </row>
    <row r="7" spans="1:20">
      <c r="A7" s="148" t="s">
        <v>35</v>
      </c>
      <c r="B7" s="145"/>
      <c r="C7" s="145"/>
      <c r="D7" s="145"/>
      <c r="E7" s="145"/>
      <c r="F7" s="145"/>
      <c r="G7" s="145"/>
      <c r="H7" s="145"/>
      <c r="I7" s="145"/>
      <c r="K7" s="194"/>
      <c r="L7" s="215"/>
      <c r="Q7" s="238"/>
    </row>
    <row r="8" spans="1:20">
      <c r="A8" s="145"/>
      <c r="B8" s="152">
        <v>1</v>
      </c>
      <c r="C8" s="179" t="s">
        <v>651</v>
      </c>
      <c r="D8" s="179">
        <v>1</v>
      </c>
      <c r="E8" s="179">
        <v>1</v>
      </c>
      <c r="F8" s="179">
        <v>100</v>
      </c>
      <c r="G8" s="179" t="s">
        <v>2617</v>
      </c>
      <c r="H8" s="179" t="s">
        <v>732</v>
      </c>
      <c r="I8" s="179">
        <v>1</v>
      </c>
      <c r="J8" s="1" t="s">
        <v>2731</v>
      </c>
      <c r="K8" s="209"/>
      <c r="L8" s="230">
        <v>1</v>
      </c>
      <c r="M8" s="75">
        <v>0</v>
      </c>
      <c r="N8" s="126">
        <v>0</v>
      </c>
      <c r="O8" s="76" t="s">
        <v>38</v>
      </c>
    </row>
    <row r="9" spans="1:20">
      <c r="A9" s="145"/>
      <c r="B9" s="152">
        <v>2</v>
      </c>
      <c r="C9" s="179" t="s">
        <v>2253</v>
      </c>
      <c r="D9" s="179">
        <v>1</v>
      </c>
      <c r="E9" s="179">
        <v>2</v>
      </c>
      <c r="F9" s="179">
        <v>100</v>
      </c>
      <c r="G9" s="179" t="s">
        <v>39</v>
      </c>
      <c r="H9" s="179" t="s">
        <v>64</v>
      </c>
      <c r="I9" s="179">
        <v>1</v>
      </c>
      <c r="J9" s="1" t="s">
        <v>2731</v>
      </c>
      <c r="K9" s="209"/>
      <c r="L9" s="230">
        <v>1</v>
      </c>
      <c r="M9" s="75">
        <v>0</v>
      </c>
      <c r="N9" s="141">
        <v>0</v>
      </c>
      <c r="O9" s="76" t="s">
        <v>38</v>
      </c>
    </row>
    <row r="10" spans="1:20">
      <c r="A10" s="145"/>
      <c r="B10" s="152">
        <v>3</v>
      </c>
      <c r="C10" s="179" t="s">
        <v>2257</v>
      </c>
      <c r="D10" s="179">
        <v>1</v>
      </c>
      <c r="E10" s="179">
        <v>3</v>
      </c>
      <c r="F10" s="179">
        <v>100</v>
      </c>
      <c r="G10" s="179" t="s">
        <v>41</v>
      </c>
      <c r="H10" s="179" t="s">
        <v>53</v>
      </c>
      <c r="I10" s="179">
        <v>1</v>
      </c>
      <c r="J10" s="1" t="s">
        <v>2731</v>
      </c>
      <c r="K10" s="209"/>
      <c r="L10" s="230">
        <v>1</v>
      </c>
      <c r="M10" s="75">
        <v>0</v>
      </c>
      <c r="N10" s="141">
        <v>0</v>
      </c>
      <c r="O10" s="76" t="s">
        <v>38</v>
      </c>
    </row>
    <row r="11" spans="1:20">
      <c r="A11" s="145"/>
      <c r="B11" s="152">
        <v>4</v>
      </c>
      <c r="C11" s="179" t="s">
        <v>2618</v>
      </c>
      <c r="D11" s="179">
        <v>1</v>
      </c>
      <c r="E11" s="179">
        <v>4</v>
      </c>
      <c r="F11" s="179">
        <v>100</v>
      </c>
      <c r="G11" s="179" t="s">
        <v>43</v>
      </c>
      <c r="H11" s="179" t="s">
        <v>2166</v>
      </c>
      <c r="I11" s="179">
        <v>1</v>
      </c>
      <c r="J11" s="1" t="s">
        <v>2731</v>
      </c>
      <c r="K11" s="209"/>
      <c r="L11" s="230">
        <v>1</v>
      </c>
      <c r="M11" s="75">
        <v>0</v>
      </c>
      <c r="N11" s="141">
        <v>0</v>
      </c>
      <c r="O11" s="76" t="s">
        <v>38</v>
      </c>
    </row>
    <row r="12" spans="1:20">
      <c r="A12" s="145"/>
      <c r="B12" s="152">
        <v>5</v>
      </c>
      <c r="C12" s="179" t="s">
        <v>2247</v>
      </c>
      <c r="D12" s="179">
        <v>1</v>
      </c>
      <c r="E12" s="179">
        <v>5</v>
      </c>
      <c r="F12" s="179">
        <v>100</v>
      </c>
      <c r="G12" s="179" t="s">
        <v>45</v>
      </c>
      <c r="H12" s="179" t="s">
        <v>44</v>
      </c>
      <c r="I12" s="179">
        <v>1</v>
      </c>
      <c r="J12" s="146" t="s">
        <v>2732</v>
      </c>
      <c r="K12" s="209"/>
      <c r="L12" s="230">
        <v>1</v>
      </c>
      <c r="M12" s="75">
        <v>0</v>
      </c>
      <c r="N12" s="141">
        <v>0</v>
      </c>
      <c r="O12" s="76" t="s">
        <v>38</v>
      </c>
    </row>
    <row r="13" spans="1:20">
      <c r="A13" s="145"/>
      <c r="B13" s="152">
        <v>6</v>
      </c>
      <c r="C13" s="179" t="s">
        <v>2380</v>
      </c>
      <c r="D13" s="179">
        <v>1</v>
      </c>
      <c r="E13" s="179">
        <v>6</v>
      </c>
      <c r="F13" s="179">
        <v>100</v>
      </c>
      <c r="G13" s="179" t="s">
        <v>47</v>
      </c>
      <c r="H13" s="179" t="s">
        <v>496</v>
      </c>
      <c r="I13" s="179">
        <v>1</v>
      </c>
      <c r="J13" s="1" t="s">
        <v>2732</v>
      </c>
      <c r="K13" s="209"/>
      <c r="L13" s="230">
        <v>1</v>
      </c>
      <c r="M13" s="75">
        <v>0</v>
      </c>
      <c r="N13" s="141">
        <v>0</v>
      </c>
      <c r="O13" s="76" t="s">
        <v>38</v>
      </c>
    </row>
    <row r="14" spans="1:20">
      <c r="A14" s="145"/>
      <c r="B14" s="152">
        <v>7</v>
      </c>
      <c r="C14" s="179" t="s">
        <v>2248</v>
      </c>
      <c r="D14" s="179">
        <v>1</v>
      </c>
      <c r="E14" s="179">
        <v>7</v>
      </c>
      <c r="F14" s="179">
        <v>100</v>
      </c>
      <c r="G14" s="179" t="s">
        <v>50</v>
      </c>
      <c r="H14" s="179" t="s">
        <v>61</v>
      </c>
      <c r="I14" s="179">
        <v>1</v>
      </c>
      <c r="J14" s="1" t="s">
        <v>2732</v>
      </c>
      <c r="K14" s="209"/>
      <c r="L14" s="230">
        <v>1</v>
      </c>
      <c r="M14" s="75">
        <v>0</v>
      </c>
      <c r="N14" s="141">
        <v>0</v>
      </c>
      <c r="O14" s="76" t="s">
        <v>38</v>
      </c>
    </row>
    <row r="15" spans="1:20">
      <c r="A15" s="145"/>
      <c r="B15" s="152">
        <v>8</v>
      </c>
      <c r="C15" s="179" t="s">
        <v>2249</v>
      </c>
      <c r="D15" s="179">
        <v>1</v>
      </c>
      <c r="E15" s="179">
        <v>8</v>
      </c>
      <c r="F15" s="179">
        <v>100</v>
      </c>
      <c r="G15" s="179" t="s">
        <v>52</v>
      </c>
      <c r="H15" s="179" t="s">
        <v>2169</v>
      </c>
      <c r="I15" s="179">
        <v>1</v>
      </c>
      <c r="J15" s="1" t="s">
        <v>2732</v>
      </c>
      <c r="K15" s="209"/>
      <c r="L15" s="230">
        <v>1</v>
      </c>
      <c r="M15" s="75">
        <v>0</v>
      </c>
      <c r="N15" s="141">
        <v>0</v>
      </c>
      <c r="O15" s="76" t="s">
        <v>38</v>
      </c>
    </row>
    <row r="16" spans="1:20">
      <c r="A16" s="145"/>
      <c r="B16" s="152">
        <v>9</v>
      </c>
      <c r="C16" s="179" t="s">
        <v>2252</v>
      </c>
      <c r="D16" s="179">
        <v>1</v>
      </c>
      <c r="E16" s="179">
        <v>9</v>
      </c>
      <c r="F16" s="179">
        <v>100</v>
      </c>
      <c r="G16" s="179" t="s">
        <v>55</v>
      </c>
      <c r="H16" s="179" t="s">
        <v>73</v>
      </c>
      <c r="I16" s="179">
        <v>1</v>
      </c>
      <c r="J16" s="146" t="s">
        <v>2733</v>
      </c>
      <c r="K16" s="209"/>
      <c r="L16" s="230">
        <v>1</v>
      </c>
      <c r="M16" s="75">
        <v>0</v>
      </c>
      <c r="N16" s="141">
        <v>0</v>
      </c>
      <c r="O16" s="76" t="s">
        <v>38</v>
      </c>
    </row>
    <row r="17" spans="2:15">
      <c r="B17" s="152">
        <v>10</v>
      </c>
      <c r="C17" s="179" t="s">
        <v>2384</v>
      </c>
      <c r="D17" s="179">
        <v>1</v>
      </c>
      <c r="E17" s="179">
        <v>10</v>
      </c>
      <c r="F17" s="179">
        <v>100</v>
      </c>
      <c r="G17" s="179" t="s">
        <v>58</v>
      </c>
      <c r="H17" s="179" t="s">
        <v>2167</v>
      </c>
      <c r="I17" s="179">
        <v>1</v>
      </c>
      <c r="J17" s="1" t="s">
        <v>2733</v>
      </c>
      <c r="K17" s="209"/>
      <c r="L17" s="230">
        <v>1</v>
      </c>
      <c r="M17" s="75">
        <v>0</v>
      </c>
      <c r="N17" s="141">
        <v>0</v>
      </c>
      <c r="O17" s="76" t="s">
        <v>38</v>
      </c>
    </row>
    <row r="18" spans="2:15">
      <c r="B18" s="152">
        <v>11</v>
      </c>
      <c r="C18" s="179" t="s">
        <v>2261</v>
      </c>
      <c r="D18" s="179">
        <v>1</v>
      </c>
      <c r="E18" s="179">
        <v>11</v>
      </c>
      <c r="F18" s="179">
        <v>100</v>
      </c>
      <c r="G18" s="179" t="s">
        <v>60</v>
      </c>
      <c r="H18" s="179" t="s">
        <v>2168</v>
      </c>
      <c r="I18" s="179">
        <v>1</v>
      </c>
      <c r="J18" s="1" t="s">
        <v>2733</v>
      </c>
      <c r="K18" s="209"/>
      <c r="L18" s="230">
        <v>1</v>
      </c>
      <c r="M18" s="75">
        <v>0</v>
      </c>
      <c r="N18" s="141">
        <v>0</v>
      </c>
      <c r="O18" s="76" t="s">
        <v>38</v>
      </c>
    </row>
    <row r="19" spans="2:15">
      <c r="B19" s="152">
        <v>12</v>
      </c>
      <c r="C19" s="179" t="s">
        <v>57</v>
      </c>
      <c r="D19" s="179">
        <v>1</v>
      </c>
      <c r="E19" s="179">
        <v>12</v>
      </c>
      <c r="F19" s="179">
        <v>100</v>
      </c>
      <c r="G19" s="179" t="s">
        <v>63</v>
      </c>
      <c r="H19" s="179" t="s">
        <v>75</v>
      </c>
      <c r="I19" s="179">
        <v>1</v>
      </c>
      <c r="J19" s="1" t="s">
        <v>2733</v>
      </c>
      <c r="K19" s="209"/>
      <c r="L19" s="230">
        <v>1</v>
      </c>
      <c r="M19" s="75">
        <v>0</v>
      </c>
      <c r="N19" s="141">
        <v>0</v>
      </c>
      <c r="O19" s="76" t="s">
        <v>38</v>
      </c>
    </row>
    <row r="20" spans="2:15" s="55" customFormat="1">
      <c r="B20" s="153">
        <v>51</v>
      </c>
      <c r="C20" s="180" t="s">
        <v>81</v>
      </c>
      <c r="D20" s="180">
        <v>3</v>
      </c>
      <c r="E20" s="180">
        <v>1</v>
      </c>
      <c r="F20" s="180">
        <v>100</v>
      </c>
      <c r="G20" s="180" t="s">
        <v>82</v>
      </c>
      <c r="H20" s="181" t="s">
        <v>83</v>
      </c>
      <c r="I20" s="180">
        <v>1</v>
      </c>
      <c r="J20" s="182" t="s">
        <v>84</v>
      </c>
      <c r="K20" s="210"/>
      <c r="L20" s="231">
        <v>1</v>
      </c>
      <c r="M20" s="77">
        <v>0</v>
      </c>
      <c r="N20" s="126">
        <v>0</v>
      </c>
      <c r="O20" s="77" t="s">
        <v>85</v>
      </c>
    </row>
    <row r="21" spans="2:15" s="55" customFormat="1">
      <c r="B21" s="153">
        <v>52</v>
      </c>
      <c r="C21" s="180" t="s">
        <v>86</v>
      </c>
      <c r="D21" s="180">
        <v>3</v>
      </c>
      <c r="E21" s="180">
        <v>1</v>
      </c>
      <c r="F21" s="180">
        <v>100</v>
      </c>
      <c r="G21" s="180" t="s">
        <v>87</v>
      </c>
      <c r="H21" s="181" t="s">
        <v>88</v>
      </c>
      <c r="I21" s="180">
        <v>1</v>
      </c>
      <c r="J21" s="182" t="s">
        <v>84</v>
      </c>
      <c r="K21" s="210"/>
      <c r="L21" s="231">
        <v>1</v>
      </c>
      <c r="M21" s="77">
        <v>0</v>
      </c>
      <c r="N21" s="126">
        <v>0</v>
      </c>
      <c r="O21" s="77" t="s">
        <v>85</v>
      </c>
    </row>
    <row r="22" spans="2:15" s="55" customFormat="1">
      <c r="B22" s="153">
        <v>53</v>
      </c>
      <c r="C22" s="180" t="s">
        <v>89</v>
      </c>
      <c r="D22" s="180">
        <v>3</v>
      </c>
      <c r="E22" s="180">
        <v>2</v>
      </c>
      <c r="F22" s="180">
        <v>100</v>
      </c>
      <c r="G22" s="180" t="s">
        <v>90</v>
      </c>
      <c r="H22" s="181" t="s">
        <v>91</v>
      </c>
      <c r="I22" s="180">
        <v>1</v>
      </c>
      <c r="J22" s="182" t="s">
        <v>84</v>
      </c>
      <c r="K22" s="210"/>
      <c r="L22" s="231">
        <v>1</v>
      </c>
      <c r="M22" s="77">
        <v>0</v>
      </c>
      <c r="N22" s="126">
        <v>0</v>
      </c>
      <c r="O22" s="77" t="s">
        <v>85</v>
      </c>
    </row>
    <row r="23" spans="2:15" s="55" customFormat="1">
      <c r="B23" s="153">
        <v>54</v>
      </c>
      <c r="C23" s="180" t="s">
        <v>92</v>
      </c>
      <c r="D23" s="180">
        <v>3</v>
      </c>
      <c r="E23" s="180">
        <v>2</v>
      </c>
      <c r="F23" s="180">
        <v>100</v>
      </c>
      <c r="G23" s="180" t="s">
        <v>93</v>
      </c>
      <c r="H23" s="181" t="s">
        <v>94</v>
      </c>
      <c r="I23" s="180">
        <v>1</v>
      </c>
      <c r="J23" s="182" t="s">
        <v>84</v>
      </c>
      <c r="K23" s="210"/>
      <c r="L23" s="231">
        <v>1</v>
      </c>
      <c r="M23" s="77">
        <v>0</v>
      </c>
      <c r="N23" s="126">
        <v>0</v>
      </c>
      <c r="O23" s="77" t="s">
        <v>85</v>
      </c>
    </row>
    <row r="24" spans="2:15" s="55" customFormat="1">
      <c r="B24" s="153">
        <v>55</v>
      </c>
      <c r="C24" s="180" t="s">
        <v>95</v>
      </c>
      <c r="D24" s="180">
        <v>3</v>
      </c>
      <c r="E24" s="180">
        <v>2</v>
      </c>
      <c r="F24" s="180">
        <v>100</v>
      </c>
      <c r="G24" s="180" t="s">
        <v>96</v>
      </c>
      <c r="H24" s="181" t="s">
        <v>97</v>
      </c>
      <c r="I24" s="180">
        <v>1</v>
      </c>
      <c r="J24" s="182" t="s">
        <v>84</v>
      </c>
      <c r="K24" s="210"/>
      <c r="L24" s="231">
        <v>1</v>
      </c>
      <c r="M24" s="77">
        <v>0</v>
      </c>
      <c r="N24" s="126">
        <v>0</v>
      </c>
      <c r="O24" s="77" t="s">
        <v>85</v>
      </c>
    </row>
    <row r="25" spans="2:15" s="55" customFormat="1">
      <c r="B25" s="153">
        <v>56</v>
      </c>
      <c r="C25" s="180" t="s">
        <v>81</v>
      </c>
      <c r="D25" s="180">
        <v>3</v>
      </c>
      <c r="E25" s="180">
        <v>3</v>
      </c>
      <c r="F25" s="180">
        <v>100</v>
      </c>
      <c r="G25" s="180" t="s">
        <v>98</v>
      </c>
      <c r="H25" s="181" t="s">
        <v>83</v>
      </c>
      <c r="I25" s="180">
        <v>1</v>
      </c>
      <c r="J25" s="182" t="s">
        <v>84</v>
      </c>
      <c r="K25" s="210"/>
      <c r="L25" s="231">
        <v>1</v>
      </c>
      <c r="M25" s="77">
        <v>0</v>
      </c>
      <c r="N25" s="126">
        <v>0</v>
      </c>
      <c r="O25" s="77" t="s">
        <v>85</v>
      </c>
    </row>
    <row r="26" spans="2:15" s="55" customFormat="1">
      <c r="B26" s="153">
        <v>57</v>
      </c>
      <c r="C26" s="180" t="s">
        <v>86</v>
      </c>
      <c r="D26" s="180">
        <v>3</v>
      </c>
      <c r="E26" s="180">
        <v>3</v>
      </c>
      <c r="F26" s="180">
        <v>100</v>
      </c>
      <c r="G26" s="180" t="s">
        <v>99</v>
      </c>
      <c r="H26" s="181" t="s">
        <v>88</v>
      </c>
      <c r="I26" s="180">
        <v>1</v>
      </c>
      <c r="J26" s="182" t="s">
        <v>84</v>
      </c>
      <c r="K26" s="210"/>
      <c r="L26" s="231">
        <v>1</v>
      </c>
      <c r="M26" s="77">
        <v>0</v>
      </c>
      <c r="N26" s="126">
        <v>0</v>
      </c>
      <c r="O26" s="77" t="s">
        <v>85</v>
      </c>
    </row>
    <row r="27" spans="2:15" s="55" customFormat="1">
      <c r="B27" s="153">
        <v>58</v>
      </c>
      <c r="C27" s="180" t="s">
        <v>89</v>
      </c>
      <c r="D27" s="180">
        <v>3</v>
      </c>
      <c r="E27" s="180">
        <v>3</v>
      </c>
      <c r="F27" s="180">
        <v>100</v>
      </c>
      <c r="G27" s="180" t="s">
        <v>100</v>
      </c>
      <c r="H27" s="181" t="s">
        <v>91</v>
      </c>
      <c r="I27" s="180">
        <v>1</v>
      </c>
      <c r="J27" s="182" t="s">
        <v>84</v>
      </c>
      <c r="K27" s="210"/>
      <c r="L27" s="231">
        <v>1</v>
      </c>
      <c r="M27" s="77">
        <v>0</v>
      </c>
      <c r="N27" s="126">
        <v>0</v>
      </c>
      <c r="O27" s="77" t="s">
        <v>85</v>
      </c>
    </row>
    <row r="28" spans="2:15" s="55" customFormat="1">
      <c r="B28" s="153">
        <v>59</v>
      </c>
      <c r="C28" s="180" t="s">
        <v>92</v>
      </c>
      <c r="D28" s="180">
        <v>3</v>
      </c>
      <c r="E28" s="180">
        <v>3</v>
      </c>
      <c r="F28" s="180">
        <v>100</v>
      </c>
      <c r="G28" s="180" t="s">
        <v>101</v>
      </c>
      <c r="H28" s="181" t="s">
        <v>94</v>
      </c>
      <c r="I28" s="180">
        <v>1</v>
      </c>
      <c r="J28" s="182" t="s">
        <v>84</v>
      </c>
      <c r="K28" s="210"/>
      <c r="L28" s="231">
        <v>1</v>
      </c>
      <c r="M28" s="77">
        <v>0</v>
      </c>
      <c r="N28" s="126">
        <v>0</v>
      </c>
      <c r="O28" s="77" t="s">
        <v>85</v>
      </c>
    </row>
    <row r="29" spans="2:15" s="55" customFormat="1">
      <c r="B29" s="153">
        <v>60</v>
      </c>
      <c r="C29" s="180" t="s">
        <v>95</v>
      </c>
      <c r="D29" s="180">
        <v>3</v>
      </c>
      <c r="E29" s="180">
        <v>3</v>
      </c>
      <c r="F29" s="180">
        <v>100</v>
      </c>
      <c r="G29" s="180" t="s">
        <v>100</v>
      </c>
      <c r="H29" s="181" t="s">
        <v>97</v>
      </c>
      <c r="I29" s="180">
        <v>1</v>
      </c>
      <c r="J29" s="182" t="s">
        <v>84</v>
      </c>
      <c r="K29" s="210"/>
      <c r="L29" s="231">
        <v>1</v>
      </c>
      <c r="M29" s="77">
        <v>0</v>
      </c>
      <c r="N29" s="126">
        <v>0</v>
      </c>
      <c r="O29" s="77" t="s">
        <v>85</v>
      </c>
    </row>
    <row r="30" spans="2:15" s="55" customFormat="1">
      <c r="B30" s="153">
        <v>61</v>
      </c>
      <c r="C30" s="180" t="s">
        <v>102</v>
      </c>
      <c r="D30" s="180">
        <v>3</v>
      </c>
      <c r="E30" s="180">
        <v>3</v>
      </c>
      <c r="F30" s="180">
        <v>100</v>
      </c>
      <c r="G30" s="180" t="s">
        <v>101</v>
      </c>
      <c r="H30" s="181" t="s">
        <v>103</v>
      </c>
      <c r="I30" s="180">
        <v>1</v>
      </c>
      <c r="J30" s="182" t="s">
        <v>104</v>
      </c>
      <c r="K30" s="210"/>
      <c r="L30" s="231">
        <v>1</v>
      </c>
      <c r="M30" s="77">
        <v>0</v>
      </c>
      <c r="N30" s="126">
        <v>0</v>
      </c>
      <c r="O30" s="77" t="s">
        <v>85</v>
      </c>
    </row>
    <row r="31" spans="2:15" s="55" customFormat="1">
      <c r="B31" s="153">
        <v>62</v>
      </c>
      <c r="C31" s="180" t="s">
        <v>105</v>
      </c>
      <c r="D31" s="180">
        <v>3</v>
      </c>
      <c r="E31" s="180">
        <v>3</v>
      </c>
      <c r="F31" s="180">
        <v>100</v>
      </c>
      <c r="G31" s="180" t="s">
        <v>106</v>
      </c>
      <c r="H31" s="181" t="s">
        <v>107</v>
      </c>
      <c r="I31" s="180">
        <v>1</v>
      </c>
      <c r="J31" s="182" t="s">
        <v>104</v>
      </c>
      <c r="K31" s="210"/>
      <c r="L31" s="231">
        <v>1</v>
      </c>
      <c r="M31" s="77">
        <v>0</v>
      </c>
      <c r="N31" s="126">
        <v>0</v>
      </c>
      <c r="O31" s="77" t="s">
        <v>85</v>
      </c>
    </row>
    <row r="32" spans="2:15" s="55" customFormat="1">
      <c r="B32" s="153">
        <v>63</v>
      </c>
      <c r="C32" s="180" t="s">
        <v>108</v>
      </c>
      <c r="D32" s="180">
        <v>3</v>
      </c>
      <c r="E32" s="180">
        <v>3</v>
      </c>
      <c r="F32" s="180">
        <v>100</v>
      </c>
      <c r="G32" s="180" t="s">
        <v>109</v>
      </c>
      <c r="H32" s="181" t="s">
        <v>110</v>
      </c>
      <c r="I32" s="180">
        <v>1</v>
      </c>
      <c r="J32" s="182" t="s">
        <v>104</v>
      </c>
      <c r="K32" s="210"/>
      <c r="L32" s="231">
        <v>1</v>
      </c>
      <c r="M32" s="77">
        <v>0</v>
      </c>
      <c r="N32" s="126">
        <v>0</v>
      </c>
      <c r="O32" s="77" t="s">
        <v>85</v>
      </c>
    </row>
    <row r="33" spans="2:15" s="55" customFormat="1">
      <c r="B33" s="153">
        <v>64</v>
      </c>
      <c r="C33" s="180" t="s">
        <v>111</v>
      </c>
      <c r="D33" s="180">
        <v>3</v>
      </c>
      <c r="E33" s="180">
        <v>3</v>
      </c>
      <c r="F33" s="180">
        <v>100</v>
      </c>
      <c r="G33" s="180" t="s">
        <v>112</v>
      </c>
      <c r="H33" s="181" t="s">
        <v>113</v>
      </c>
      <c r="I33" s="180">
        <v>1</v>
      </c>
      <c r="J33" s="182" t="s">
        <v>104</v>
      </c>
      <c r="K33" s="210"/>
      <c r="L33" s="231">
        <v>1</v>
      </c>
      <c r="M33" s="77">
        <v>0</v>
      </c>
      <c r="N33" s="126">
        <v>0</v>
      </c>
      <c r="O33" s="77" t="s">
        <v>85</v>
      </c>
    </row>
    <row r="34" spans="2:15" s="55" customFormat="1">
      <c r="B34" s="153">
        <v>65</v>
      </c>
      <c r="C34" s="180" t="s">
        <v>114</v>
      </c>
      <c r="D34" s="180">
        <v>3</v>
      </c>
      <c r="E34" s="180">
        <v>3</v>
      </c>
      <c r="F34" s="180">
        <v>100</v>
      </c>
      <c r="G34" s="180" t="s">
        <v>115</v>
      </c>
      <c r="H34" s="181" t="s">
        <v>116</v>
      </c>
      <c r="I34" s="180">
        <v>1</v>
      </c>
      <c r="J34" s="182" t="s">
        <v>104</v>
      </c>
      <c r="K34" s="210"/>
      <c r="L34" s="231">
        <v>1</v>
      </c>
      <c r="M34" s="77">
        <v>0</v>
      </c>
      <c r="N34" s="126">
        <v>0</v>
      </c>
      <c r="O34" s="77" t="s">
        <v>85</v>
      </c>
    </row>
    <row r="35" spans="2:15" s="55" customFormat="1">
      <c r="B35" s="153">
        <v>66</v>
      </c>
      <c r="C35" s="180" t="s">
        <v>102</v>
      </c>
      <c r="D35" s="180">
        <v>3</v>
      </c>
      <c r="E35" s="180">
        <v>4</v>
      </c>
      <c r="F35" s="180">
        <v>100</v>
      </c>
      <c r="G35" s="180" t="s">
        <v>117</v>
      </c>
      <c r="H35" s="181" t="s">
        <v>103</v>
      </c>
      <c r="I35" s="180">
        <v>1</v>
      </c>
      <c r="J35" s="182" t="s">
        <v>104</v>
      </c>
      <c r="K35" s="210"/>
      <c r="L35" s="231">
        <v>1</v>
      </c>
      <c r="M35" s="77">
        <v>0</v>
      </c>
      <c r="N35" s="126">
        <v>0</v>
      </c>
      <c r="O35" s="77" t="s">
        <v>85</v>
      </c>
    </row>
    <row r="36" spans="2:15" s="55" customFormat="1">
      <c r="B36" s="153">
        <v>67</v>
      </c>
      <c r="C36" s="180" t="s">
        <v>105</v>
      </c>
      <c r="D36" s="180">
        <v>3</v>
      </c>
      <c r="E36" s="180">
        <v>4</v>
      </c>
      <c r="F36" s="180">
        <v>100</v>
      </c>
      <c r="G36" s="180" t="s">
        <v>118</v>
      </c>
      <c r="H36" s="181" t="s">
        <v>107</v>
      </c>
      <c r="I36" s="180">
        <v>1</v>
      </c>
      <c r="J36" s="182" t="s">
        <v>104</v>
      </c>
      <c r="K36" s="210"/>
      <c r="L36" s="231">
        <v>1</v>
      </c>
      <c r="M36" s="77">
        <v>0</v>
      </c>
      <c r="N36" s="126">
        <v>0</v>
      </c>
      <c r="O36" s="77" t="s">
        <v>85</v>
      </c>
    </row>
    <row r="37" spans="2:15" s="55" customFormat="1">
      <c r="B37" s="153">
        <v>68</v>
      </c>
      <c r="C37" s="180" t="s">
        <v>108</v>
      </c>
      <c r="D37" s="180">
        <v>3</v>
      </c>
      <c r="E37" s="180">
        <v>5</v>
      </c>
      <c r="F37" s="180">
        <v>100</v>
      </c>
      <c r="G37" s="180" t="s">
        <v>119</v>
      </c>
      <c r="H37" s="181" t="s">
        <v>110</v>
      </c>
      <c r="I37" s="180">
        <v>1</v>
      </c>
      <c r="J37" s="182" t="s">
        <v>104</v>
      </c>
      <c r="K37" s="210"/>
      <c r="L37" s="231">
        <v>1</v>
      </c>
      <c r="M37" s="77">
        <v>0</v>
      </c>
      <c r="N37" s="126">
        <v>0</v>
      </c>
      <c r="O37" s="77" t="s">
        <v>85</v>
      </c>
    </row>
    <row r="38" spans="2:15" s="55" customFormat="1">
      <c r="B38" s="153">
        <v>69</v>
      </c>
      <c r="C38" s="180" t="s">
        <v>111</v>
      </c>
      <c r="D38" s="180">
        <v>3</v>
      </c>
      <c r="E38" s="180">
        <v>5</v>
      </c>
      <c r="F38" s="180">
        <v>100</v>
      </c>
      <c r="G38" s="180" t="s">
        <v>120</v>
      </c>
      <c r="H38" s="181" t="s">
        <v>113</v>
      </c>
      <c r="I38" s="180">
        <v>1</v>
      </c>
      <c r="J38" s="182" t="s">
        <v>104</v>
      </c>
      <c r="K38" s="210"/>
      <c r="L38" s="231">
        <v>1</v>
      </c>
      <c r="M38" s="77">
        <v>0</v>
      </c>
      <c r="N38" s="126">
        <v>0</v>
      </c>
      <c r="O38" s="77" t="s">
        <v>85</v>
      </c>
    </row>
    <row r="39" spans="2:15" s="55" customFormat="1">
      <c r="B39" s="153">
        <v>70</v>
      </c>
      <c r="C39" s="180" t="s">
        <v>114</v>
      </c>
      <c r="D39" s="180">
        <v>3</v>
      </c>
      <c r="E39" s="180">
        <v>6</v>
      </c>
      <c r="F39" s="180">
        <v>100</v>
      </c>
      <c r="G39" s="180" t="s">
        <v>121</v>
      </c>
      <c r="H39" s="181" t="s">
        <v>116</v>
      </c>
      <c r="I39" s="180">
        <v>1</v>
      </c>
      <c r="J39" s="182" t="s">
        <v>104</v>
      </c>
      <c r="K39" s="210"/>
      <c r="L39" s="231">
        <v>1</v>
      </c>
      <c r="M39" s="77">
        <v>0</v>
      </c>
      <c r="N39" s="126">
        <v>0</v>
      </c>
      <c r="O39" s="77" t="s">
        <v>85</v>
      </c>
    </row>
    <row r="40" spans="2:15" s="55" customFormat="1">
      <c r="B40" s="153">
        <v>71</v>
      </c>
      <c r="C40" s="180" t="s">
        <v>122</v>
      </c>
      <c r="D40" s="180">
        <v>3</v>
      </c>
      <c r="E40" s="180">
        <v>4</v>
      </c>
      <c r="F40" s="180">
        <v>0</v>
      </c>
      <c r="G40" s="180" t="s">
        <v>123</v>
      </c>
      <c r="H40" s="180" t="s">
        <v>124</v>
      </c>
      <c r="I40" s="180">
        <v>1</v>
      </c>
      <c r="J40" s="182" t="s">
        <v>125</v>
      </c>
      <c r="K40" s="210"/>
      <c r="L40" s="231">
        <v>1</v>
      </c>
      <c r="M40" s="77">
        <v>0</v>
      </c>
      <c r="N40" s="126">
        <v>0</v>
      </c>
      <c r="O40" s="77" t="s">
        <v>85</v>
      </c>
    </row>
    <row r="41" spans="2:15" s="55" customFormat="1">
      <c r="B41" s="153">
        <v>72</v>
      </c>
      <c r="C41" s="180" t="s">
        <v>126</v>
      </c>
      <c r="D41" s="180">
        <v>3</v>
      </c>
      <c r="E41" s="180">
        <v>4</v>
      </c>
      <c r="F41" s="180">
        <v>0</v>
      </c>
      <c r="G41" s="180" t="s">
        <v>127</v>
      </c>
      <c r="H41" s="180" t="s">
        <v>128</v>
      </c>
      <c r="I41" s="180">
        <v>1</v>
      </c>
      <c r="J41" s="182" t="s">
        <v>125</v>
      </c>
      <c r="K41" s="210"/>
      <c r="L41" s="231">
        <v>1</v>
      </c>
      <c r="M41" s="77">
        <v>0</v>
      </c>
      <c r="N41" s="126">
        <v>0</v>
      </c>
      <c r="O41" s="77" t="s">
        <v>85</v>
      </c>
    </row>
    <row r="42" spans="2:15" s="55" customFormat="1">
      <c r="B42" s="153">
        <v>73</v>
      </c>
      <c r="C42" s="180" t="s">
        <v>129</v>
      </c>
      <c r="D42" s="180">
        <v>3</v>
      </c>
      <c r="E42" s="180">
        <v>5</v>
      </c>
      <c r="F42" s="180">
        <v>0</v>
      </c>
      <c r="G42" s="180" t="s">
        <v>130</v>
      </c>
      <c r="H42" s="180" t="s">
        <v>131</v>
      </c>
      <c r="I42" s="180">
        <v>1</v>
      </c>
      <c r="J42" s="182" t="s">
        <v>132</v>
      </c>
      <c r="K42" s="210"/>
      <c r="L42" s="231">
        <v>1</v>
      </c>
      <c r="M42" s="77">
        <v>0</v>
      </c>
      <c r="N42" s="126">
        <v>0</v>
      </c>
      <c r="O42" s="77" t="s">
        <v>85</v>
      </c>
    </row>
    <row r="43" spans="2:15" s="55" customFormat="1">
      <c r="B43" s="153">
        <v>74</v>
      </c>
      <c r="C43" s="180" t="s">
        <v>133</v>
      </c>
      <c r="D43" s="180">
        <v>3</v>
      </c>
      <c r="E43" s="180">
        <v>5</v>
      </c>
      <c r="F43" s="180">
        <v>0</v>
      </c>
      <c r="G43" s="180" t="s">
        <v>134</v>
      </c>
      <c r="H43" s="181" t="s">
        <v>135</v>
      </c>
      <c r="I43" s="180">
        <v>1</v>
      </c>
      <c r="J43" s="182" t="s">
        <v>132</v>
      </c>
      <c r="K43" s="210"/>
      <c r="L43" s="231">
        <v>1</v>
      </c>
      <c r="M43" s="77">
        <v>0</v>
      </c>
      <c r="N43" s="126">
        <v>0</v>
      </c>
      <c r="O43" s="77" t="s">
        <v>85</v>
      </c>
    </row>
    <row r="44" spans="2:15" s="55" customFormat="1">
      <c r="B44" s="153">
        <v>75</v>
      </c>
      <c r="C44" s="180" t="s">
        <v>136</v>
      </c>
      <c r="D44" s="180">
        <v>3</v>
      </c>
      <c r="E44" s="180">
        <v>5</v>
      </c>
      <c r="F44" s="180">
        <v>0</v>
      </c>
      <c r="G44" s="180" t="s">
        <v>137</v>
      </c>
      <c r="H44" s="181" t="s">
        <v>138</v>
      </c>
      <c r="I44" s="180">
        <v>1</v>
      </c>
      <c r="J44" s="182" t="s">
        <v>132</v>
      </c>
      <c r="K44" s="210"/>
      <c r="L44" s="231">
        <v>1</v>
      </c>
      <c r="M44" s="77">
        <v>0</v>
      </c>
      <c r="N44" s="126">
        <v>0</v>
      </c>
      <c r="O44" s="77" t="s">
        <v>85</v>
      </c>
    </row>
    <row r="45" spans="2:15" s="55" customFormat="1">
      <c r="B45" s="153">
        <v>76</v>
      </c>
      <c r="C45" s="180" t="s">
        <v>139</v>
      </c>
      <c r="D45" s="180">
        <v>3</v>
      </c>
      <c r="E45" s="180">
        <v>5</v>
      </c>
      <c r="F45" s="180">
        <v>0</v>
      </c>
      <c r="G45" s="180" t="s">
        <v>140</v>
      </c>
      <c r="H45" s="181" t="s">
        <v>141</v>
      </c>
      <c r="I45" s="180">
        <v>1</v>
      </c>
      <c r="J45" s="182" t="s">
        <v>132</v>
      </c>
      <c r="K45" s="210"/>
      <c r="L45" s="231">
        <v>1</v>
      </c>
      <c r="M45" s="77">
        <v>0</v>
      </c>
      <c r="N45" s="126">
        <v>0</v>
      </c>
      <c r="O45" s="77" t="s">
        <v>85</v>
      </c>
    </row>
    <row r="46" spans="2:15" s="55" customFormat="1">
      <c r="B46" s="153">
        <v>77</v>
      </c>
      <c r="C46" s="180" t="s">
        <v>142</v>
      </c>
      <c r="D46" s="180">
        <v>3</v>
      </c>
      <c r="E46" s="180">
        <v>5</v>
      </c>
      <c r="F46" s="180">
        <v>0</v>
      </c>
      <c r="G46" s="180" t="s">
        <v>143</v>
      </c>
      <c r="H46" s="181" t="s">
        <v>144</v>
      </c>
      <c r="I46" s="180">
        <v>1</v>
      </c>
      <c r="J46" s="182" t="s">
        <v>132</v>
      </c>
      <c r="K46" s="210"/>
      <c r="L46" s="231">
        <v>1</v>
      </c>
      <c r="M46" s="77">
        <v>0</v>
      </c>
      <c r="N46" s="126">
        <v>0</v>
      </c>
      <c r="O46" s="77" t="s">
        <v>85</v>
      </c>
    </row>
    <row r="47" spans="2:15" s="55" customFormat="1">
      <c r="B47" s="153">
        <v>78</v>
      </c>
      <c r="C47" s="180" t="s">
        <v>145</v>
      </c>
      <c r="D47" s="180">
        <v>3</v>
      </c>
      <c r="E47" s="180">
        <v>6</v>
      </c>
      <c r="F47" s="180">
        <v>0</v>
      </c>
      <c r="G47" s="180" t="s">
        <v>146</v>
      </c>
      <c r="H47" s="181" t="s">
        <v>147</v>
      </c>
      <c r="I47" s="180">
        <v>1</v>
      </c>
      <c r="J47" s="182" t="s">
        <v>132</v>
      </c>
      <c r="K47" s="210"/>
      <c r="L47" s="231">
        <v>1</v>
      </c>
      <c r="M47" s="77">
        <v>0</v>
      </c>
      <c r="N47" s="126">
        <v>0</v>
      </c>
      <c r="O47" s="77" t="s">
        <v>85</v>
      </c>
    </row>
    <row r="48" spans="2:15" s="55" customFormat="1">
      <c r="B48" s="153">
        <v>79</v>
      </c>
      <c r="C48" s="180" t="s">
        <v>148</v>
      </c>
      <c r="D48" s="180">
        <v>3</v>
      </c>
      <c r="E48" s="180">
        <v>7</v>
      </c>
      <c r="F48" s="180">
        <v>0</v>
      </c>
      <c r="G48" s="180" t="s">
        <v>149</v>
      </c>
      <c r="H48" s="181" t="s">
        <v>150</v>
      </c>
      <c r="I48" s="180">
        <v>1</v>
      </c>
      <c r="J48" s="182" t="s">
        <v>132</v>
      </c>
      <c r="K48" s="210"/>
      <c r="L48" s="231">
        <v>1</v>
      </c>
      <c r="M48" s="77">
        <v>0</v>
      </c>
      <c r="N48" s="126">
        <v>0</v>
      </c>
      <c r="O48" s="77" t="s">
        <v>85</v>
      </c>
    </row>
    <row r="49" spans="2:15" s="55" customFormat="1">
      <c r="B49" s="153">
        <v>80</v>
      </c>
      <c r="C49" s="180" t="s">
        <v>151</v>
      </c>
      <c r="D49" s="180">
        <v>3</v>
      </c>
      <c r="E49" s="180">
        <v>7</v>
      </c>
      <c r="F49" s="180">
        <v>0</v>
      </c>
      <c r="G49" s="180" t="s">
        <v>152</v>
      </c>
      <c r="H49" s="181" t="s">
        <v>153</v>
      </c>
      <c r="I49" s="180">
        <v>1</v>
      </c>
      <c r="J49" s="182" t="s">
        <v>132</v>
      </c>
      <c r="K49" s="210"/>
      <c r="L49" s="231">
        <v>1</v>
      </c>
      <c r="M49" s="77">
        <v>0</v>
      </c>
      <c r="N49" s="126">
        <v>0</v>
      </c>
      <c r="O49" s="77" t="s">
        <v>85</v>
      </c>
    </row>
    <row r="50" spans="2:15" s="55" customFormat="1">
      <c r="B50" s="153">
        <v>81</v>
      </c>
      <c r="C50" s="180" t="s">
        <v>154</v>
      </c>
      <c r="D50" s="180">
        <v>3</v>
      </c>
      <c r="E50" s="180">
        <v>8</v>
      </c>
      <c r="F50" s="180">
        <v>0</v>
      </c>
      <c r="G50" s="180" t="s">
        <v>155</v>
      </c>
      <c r="H50" s="181" t="s">
        <v>156</v>
      </c>
      <c r="I50" s="180">
        <v>1</v>
      </c>
      <c r="J50" s="182" t="s">
        <v>132</v>
      </c>
      <c r="K50" s="210"/>
      <c r="L50" s="231">
        <v>1</v>
      </c>
      <c r="M50" s="77">
        <v>0</v>
      </c>
      <c r="N50" s="126">
        <v>0</v>
      </c>
      <c r="O50" s="77" t="s">
        <v>85</v>
      </c>
    </row>
    <row r="51" spans="2:15" s="55" customFormat="1">
      <c r="B51" s="153">
        <v>82</v>
      </c>
      <c r="C51" s="180" t="s">
        <v>157</v>
      </c>
      <c r="D51" s="180">
        <v>3</v>
      </c>
      <c r="E51" s="180">
        <v>6</v>
      </c>
      <c r="F51" s="180">
        <v>0</v>
      </c>
      <c r="G51" s="180" t="s">
        <v>158</v>
      </c>
      <c r="H51" s="181" t="s">
        <v>159</v>
      </c>
      <c r="I51" s="180">
        <v>1</v>
      </c>
      <c r="J51" s="182" t="s">
        <v>132</v>
      </c>
      <c r="K51" s="210"/>
      <c r="L51" s="231">
        <v>1</v>
      </c>
      <c r="M51" s="77">
        <v>0</v>
      </c>
      <c r="N51" s="126">
        <v>0</v>
      </c>
      <c r="O51" s="77" t="s">
        <v>85</v>
      </c>
    </row>
    <row r="52" spans="2:15" s="55" customFormat="1">
      <c r="B52" s="153">
        <v>83</v>
      </c>
      <c r="C52" s="180" t="s">
        <v>160</v>
      </c>
      <c r="D52" s="180">
        <v>3</v>
      </c>
      <c r="E52" s="180">
        <v>6</v>
      </c>
      <c r="F52" s="180">
        <v>0</v>
      </c>
      <c r="G52" s="180" t="s">
        <v>161</v>
      </c>
      <c r="H52" s="181" t="s">
        <v>162</v>
      </c>
      <c r="I52" s="180">
        <v>1</v>
      </c>
      <c r="J52" s="182" t="s">
        <v>132</v>
      </c>
      <c r="K52" s="210"/>
      <c r="L52" s="231">
        <v>1</v>
      </c>
      <c r="M52" s="77">
        <v>0</v>
      </c>
      <c r="N52" s="126">
        <v>0</v>
      </c>
      <c r="O52" s="77" t="s">
        <v>85</v>
      </c>
    </row>
    <row r="53" spans="2:15" s="55" customFormat="1">
      <c r="B53" s="153">
        <v>84</v>
      </c>
      <c r="C53" s="180" t="s">
        <v>163</v>
      </c>
      <c r="D53" s="180">
        <v>3</v>
      </c>
      <c r="E53" s="180">
        <v>5</v>
      </c>
      <c r="F53" s="180">
        <v>0</v>
      </c>
      <c r="G53" s="180" t="s">
        <v>164</v>
      </c>
      <c r="H53" s="180" t="s">
        <v>165</v>
      </c>
      <c r="I53" s="180">
        <v>1</v>
      </c>
      <c r="J53" s="182" t="s">
        <v>132</v>
      </c>
      <c r="K53" s="210"/>
      <c r="L53" s="231">
        <v>1</v>
      </c>
      <c r="M53" s="77">
        <v>0</v>
      </c>
      <c r="N53" s="126">
        <v>0</v>
      </c>
      <c r="O53" s="77" t="s">
        <v>85</v>
      </c>
    </row>
    <row r="54" spans="2:15" s="55" customFormat="1">
      <c r="B54" s="153">
        <v>85</v>
      </c>
      <c r="C54" s="180" t="s">
        <v>166</v>
      </c>
      <c r="D54" s="180">
        <v>3</v>
      </c>
      <c r="E54" s="180">
        <v>5</v>
      </c>
      <c r="F54" s="180">
        <v>0</v>
      </c>
      <c r="G54" s="180" t="s">
        <v>167</v>
      </c>
      <c r="H54" s="180" t="s">
        <v>168</v>
      </c>
      <c r="I54" s="180">
        <v>1</v>
      </c>
      <c r="J54" s="182" t="s">
        <v>132</v>
      </c>
      <c r="K54" s="210"/>
      <c r="L54" s="231">
        <v>1</v>
      </c>
      <c r="M54" s="77">
        <v>0</v>
      </c>
      <c r="N54" s="126">
        <v>0</v>
      </c>
      <c r="O54" s="77" t="s">
        <v>85</v>
      </c>
    </row>
    <row r="55" spans="2:15" s="55" customFormat="1">
      <c r="B55" s="153">
        <v>86</v>
      </c>
      <c r="C55" s="180" t="s">
        <v>169</v>
      </c>
      <c r="D55" s="180">
        <v>3</v>
      </c>
      <c r="E55" s="180">
        <v>5</v>
      </c>
      <c r="F55" s="180">
        <v>0</v>
      </c>
      <c r="G55" s="180" t="s">
        <v>170</v>
      </c>
      <c r="H55" s="180" t="s">
        <v>171</v>
      </c>
      <c r="I55" s="180">
        <v>1</v>
      </c>
      <c r="J55" s="182" t="s">
        <v>132</v>
      </c>
      <c r="K55" s="210"/>
      <c r="L55" s="231">
        <v>1</v>
      </c>
      <c r="M55" s="77">
        <v>0</v>
      </c>
      <c r="N55" s="126">
        <v>0</v>
      </c>
      <c r="O55" s="77" t="s">
        <v>85</v>
      </c>
    </row>
    <row r="56" spans="2:15" s="55" customFormat="1">
      <c r="B56" s="153">
        <v>87</v>
      </c>
      <c r="C56" s="180" t="s">
        <v>172</v>
      </c>
      <c r="D56" s="180">
        <v>3</v>
      </c>
      <c r="E56" s="180">
        <v>5</v>
      </c>
      <c r="F56" s="180">
        <v>0</v>
      </c>
      <c r="G56" s="180" t="s">
        <v>173</v>
      </c>
      <c r="H56" s="180" t="s">
        <v>174</v>
      </c>
      <c r="I56" s="180">
        <v>1</v>
      </c>
      <c r="J56" s="182" t="s">
        <v>132</v>
      </c>
      <c r="K56" s="210"/>
      <c r="L56" s="231">
        <v>1</v>
      </c>
      <c r="M56" s="77">
        <v>0</v>
      </c>
      <c r="N56" s="126">
        <v>0</v>
      </c>
      <c r="O56" s="77" t="s">
        <v>85</v>
      </c>
    </row>
    <row r="57" spans="2:15" s="55" customFormat="1">
      <c r="B57" s="153">
        <v>88</v>
      </c>
      <c r="C57" s="180" t="s">
        <v>175</v>
      </c>
      <c r="D57" s="180">
        <v>3</v>
      </c>
      <c r="E57" s="180">
        <v>6</v>
      </c>
      <c r="F57" s="180">
        <v>0</v>
      </c>
      <c r="G57" s="180" t="s">
        <v>176</v>
      </c>
      <c r="H57" s="180" t="s">
        <v>177</v>
      </c>
      <c r="I57" s="180">
        <v>1</v>
      </c>
      <c r="J57" s="182" t="s">
        <v>132</v>
      </c>
      <c r="K57" s="210"/>
      <c r="L57" s="231">
        <v>1</v>
      </c>
      <c r="M57" s="77">
        <v>0</v>
      </c>
      <c r="N57" s="126">
        <v>0</v>
      </c>
      <c r="O57" s="77" t="s">
        <v>85</v>
      </c>
    </row>
    <row r="58" spans="2:15" s="55" customFormat="1">
      <c r="B58" s="153">
        <v>89</v>
      </c>
      <c r="C58" s="180" t="s">
        <v>175</v>
      </c>
      <c r="D58" s="180">
        <v>3</v>
      </c>
      <c r="E58" s="180">
        <v>6</v>
      </c>
      <c r="F58" s="180">
        <v>0</v>
      </c>
      <c r="G58" s="180" t="s">
        <v>178</v>
      </c>
      <c r="H58" s="180" t="s">
        <v>179</v>
      </c>
      <c r="I58" s="180">
        <v>1</v>
      </c>
      <c r="J58" s="182" t="s">
        <v>132</v>
      </c>
      <c r="K58" s="210"/>
      <c r="L58" s="231">
        <v>1</v>
      </c>
      <c r="M58" s="77">
        <v>0</v>
      </c>
      <c r="N58" s="126">
        <v>0</v>
      </c>
      <c r="O58" s="77" t="s">
        <v>85</v>
      </c>
    </row>
    <row r="59" spans="2:15" s="55" customFormat="1">
      <c r="B59" s="153">
        <v>90</v>
      </c>
      <c r="C59" s="180" t="s">
        <v>180</v>
      </c>
      <c r="D59" s="180">
        <v>3</v>
      </c>
      <c r="E59" s="180">
        <v>6</v>
      </c>
      <c r="F59" s="180">
        <v>0</v>
      </c>
      <c r="G59" s="180" t="s">
        <v>178</v>
      </c>
      <c r="H59" s="180" t="s">
        <v>181</v>
      </c>
      <c r="I59" s="180">
        <v>1</v>
      </c>
      <c r="J59" s="182" t="s">
        <v>132</v>
      </c>
      <c r="K59" s="210"/>
      <c r="L59" s="231">
        <v>1</v>
      </c>
      <c r="M59" s="77">
        <v>0</v>
      </c>
      <c r="N59" s="126">
        <v>0</v>
      </c>
      <c r="O59" s="77" t="s">
        <v>85</v>
      </c>
    </row>
    <row r="60" spans="2:15" s="55" customFormat="1">
      <c r="B60" s="153">
        <v>91</v>
      </c>
      <c r="C60" s="180" t="s">
        <v>180</v>
      </c>
      <c r="D60" s="180">
        <v>3</v>
      </c>
      <c r="E60" s="180">
        <v>6</v>
      </c>
      <c r="F60" s="180">
        <v>0</v>
      </c>
      <c r="G60" s="180" t="s">
        <v>178</v>
      </c>
      <c r="H60" s="180" t="s">
        <v>182</v>
      </c>
      <c r="I60" s="180">
        <v>1</v>
      </c>
      <c r="J60" s="182" t="s">
        <v>132</v>
      </c>
      <c r="K60" s="210"/>
      <c r="L60" s="231">
        <v>1</v>
      </c>
      <c r="M60" s="77">
        <v>0</v>
      </c>
      <c r="N60" s="126">
        <v>0</v>
      </c>
      <c r="O60" s="77" t="s">
        <v>85</v>
      </c>
    </row>
    <row r="61" spans="2:15" s="55" customFormat="1">
      <c r="B61" s="153">
        <v>92</v>
      </c>
      <c r="C61" s="180" t="s">
        <v>183</v>
      </c>
      <c r="D61" s="180">
        <v>3</v>
      </c>
      <c r="E61" s="180">
        <v>6</v>
      </c>
      <c r="F61" s="180">
        <v>0</v>
      </c>
      <c r="G61" s="180" t="s">
        <v>178</v>
      </c>
      <c r="H61" s="180" t="s">
        <v>184</v>
      </c>
      <c r="I61" s="180">
        <v>1</v>
      </c>
      <c r="J61" s="182" t="s">
        <v>132</v>
      </c>
      <c r="K61" s="210"/>
      <c r="L61" s="231">
        <v>1</v>
      </c>
      <c r="M61" s="77">
        <v>0</v>
      </c>
      <c r="N61" s="126">
        <v>0</v>
      </c>
      <c r="O61" s="77" t="s">
        <v>85</v>
      </c>
    </row>
    <row r="62" spans="2:15" s="55" customFormat="1">
      <c r="B62" s="153">
        <v>93</v>
      </c>
      <c r="C62" s="180" t="s">
        <v>185</v>
      </c>
      <c r="D62" s="180">
        <v>3</v>
      </c>
      <c r="E62" s="180">
        <v>6</v>
      </c>
      <c r="F62" s="180">
        <v>0</v>
      </c>
      <c r="G62" s="180" t="s">
        <v>178</v>
      </c>
      <c r="H62" s="180" t="s">
        <v>186</v>
      </c>
      <c r="I62" s="180">
        <v>1</v>
      </c>
      <c r="J62" s="182" t="s">
        <v>132</v>
      </c>
      <c r="K62" s="210"/>
      <c r="L62" s="231">
        <v>1</v>
      </c>
      <c r="M62" s="77">
        <v>0</v>
      </c>
      <c r="N62" s="126">
        <v>0</v>
      </c>
      <c r="O62" s="77" t="s">
        <v>85</v>
      </c>
    </row>
    <row r="63" spans="2:15" s="55" customFormat="1">
      <c r="B63" s="153">
        <v>94</v>
      </c>
      <c r="C63" s="180" t="s">
        <v>187</v>
      </c>
      <c r="D63" s="180">
        <v>3</v>
      </c>
      <c r="E63" s="180">
        <v>6</v>
      </c>
      <c r="F63" s="180">
        <v>0</v>
      </c>
      <c r="G63" s="180" t="s">
        <v>178</v>
      </c>
      <c r="H63" s="180" t="s">
        <v>188</v>
      </c>
      <c r="I63" s="180">
        <v>1</v>
      </c>
      <c r="J63" s="182" t="s">
        <v>132</v>
      </c>
      <c r="K63" s="210"/>
      <c r="L63" s="231">
        <v>1</v>
      </c>
      <c r="M63" s="77">
        <v>0</v>
      </c>
      <c r="N63" s="126">
        <v>0</v>
      </c>
      <c r="O63" s="77" t="s">
        <v>85</v>
      </c>
    </row>
    <row r="64" spans="2:15" s="55" customFormat="1">
      <c r="B64" s="153">
        <v>95</v>
      </c>
      <c r="C64" s="180" t="s">
        <v>189</v>
      </c>
      <c r="D64" s="180">
        <v>3</v>
      </c>
      <c r="E64" s="180">
        <v>6</v>
      </c>
      <c r="F64" s="180">
        <v>0</v>
      </c>
      <c r="G64" s="180" t="s">
        <v>178</v>
      </c>
      <c r="H64" s="180" t="s">
        <v>190</v>
      </c>
      <c r="I64" s="180">
        <v>1</v>
      </c>
      <c r="J64" s="182" t="s">
        <v>132</v>
      </c>
      <c r="K64" s="210"/>
      <c r="L64" s="231">
        <v>1</v>
      </c>
      <c r="M64" s="77">
        <v>0</v>
      </c>
      <c r="N64" s="126">
        <v>0</v>
      </c>
      <c r="O64" s="77" t="s">
        <v>85</v>
      </c>
    </row>
    <row r="65" spans="2:15">
      <c r="B65" s="157">
        <v>1005</v>
      </c>
      <c r="C65" s="183" t="s">
        <v>191</v>
      </c>
      <c r="D65" s="183">
        <v>5</v>
      </c>
      <c r="E65" s="183">
        <v>1</v>
      </c>
      <c r="F65" s="183">
        <v>100</v>
      </c>
      <c r="G65" s="183" t="s">
        <v>192</v>
      </c>
      <c r="H65" s="183" t="s">
        <v>193</v>
      </c>
      <c r="I65" s="183">
        <v>1</v>
      </c>
      <c r="J65" s="184" t="s">
        <v>194</v>
      </c>
      <c r="K65" s="211"/>
      <c r="L65" s="232">
        <v>1</v>
      </c>
      <c r="M65" s="77">
        <v>0</v>
      </c>
      <c r="N65" s="126">
        <v>0</v>
      </c>
      <c r="O65" s="79" t="s">
        <v>195</v>
      </c>
    </row>
    <row r="66" spans="2:15">
      <c r="B66" s="157">
        <v>1006</v>
      </c>
      <c r="C66" s="183" t="s">
        <v>196</v>
      </c>
      <c r="D66" s="183">
        <v>5</v>
      </c>
      <c r="E66" s="183">
        <v>1</v>
      </c>
      <c r="F66" s="183">
        <v>100</v>
      </c>
      <c r="G66" s="183" t="s">
        <v>197</v>
      </c>
      <c r="H66" s="183" t="s">
        <v>198</v>
      </c>
      <c r="I66" s="183">
        <v>1</v>
      </c>
      <c r="J66" s="184" t="s">
        <v>194</v>
      </c>
      <c r="K66" s="211"/>
      <c r="L66" s="232">
        <v>1</v>
      </c>
      <c r="M66" s="77">
        <v>0</v>
      </c>
      <c r="N66" s="126">
        <v>0</v>
      </c>
      <c r="O66" s="79" t="s">
        <v>195</v>
      </c>
    </row>
    <row r="67" spans="2:15">
      <c r="B67" s="157">
        <v>1007</v>
      </c>
      <c r="C67" s="183" t="s">
        <v>199</v>
      </c>
      <c r="D67" s="183">
        <v>5</v>
      </c>
      <c r="E67" s="183">
        <v>1</v>
      </c>
      <c r="F67" s="183">
        <v>100</v>
      </c>
      <c r="G67" s="183" t="s">
        <v>200</v>
      </c>
      <c r="H67" s="183" t="s">
        <v>201</v>
      </c>
      <c r="I67" s="183">
        <v>1</v>
      </c>
      <c r="J67" s="184" t="s">
        <v>194</v>
      </c>
      <c r="K67" s="211"/>
      <c r="L67" s="232">
        <v>1</v>
      </c>
      <c r="M67" s="77">
        <v>0</v>
      </c>
      <c r="N67" s="126">
        <v>0</v>
      </c>
      <c r="O67" s="79" t="s">
        <v>195</v>
      </c>
    </row>
    <row r="68" spans="2:15">
      <c r="B68" s="157">
        <v>1008</v>
      </c>
      <c r="C68" s="183" t="s">
        <v>202</v>
      </c>
      <c r="D68" s="183">
        <v>5</v>
      </c>
      <c r="E68" s="183">
        <v>2</v>
      </c>
      <c r="F68" s="183">
        <v>100</v>
      </c>
      <c r="G68" s="183" t="s">
        <v>203</v>
      </c>
      <c r="H68" s="183" t="s">
        <v>204</v>
      </c>
      <c r="I68" s="183">
        <v>1</v>
      </c>
      <c r="J68" s="184" t="s">
        <v>194</v>
      </c>
      <c r="K68" s="211"/>
      <c r="L68" s="232">
        <v>1</v>
      </c>
      <c r="M68" s="77">
        <v>0</v>
      </c>
      <c r="N68" s="126">
        <v>0</v>
      </c>
      <c r="O68" s="79" t="s">
        <v>195</v>
      </c>
    </row>
    <row r="69" spans="2:15">
      <c r="B69" s="157">
        <v>1009</v>
      </c>
      <c r="C69" s="183" t="s">
        <v>205</v>
      </c>
      <c r="D69" s="183">
        <v>5</v>
      </c>
      <c r="E69" s="183">
        <v>2</v>
      </c>
      <c r="F69" s="183">
        <v>100</v>
      </c>
      <c r="G69" s="183" t="s">
        <v>206</v>
      </c>
      <c r="H69" s="183" t="s">
        <v>207</v>
      </c>
      <c r="I69" s="183">
        <v>1</v>
      </c>
      <c r="J69" s="184" t="s">
        <v>194</v>
      </c>
      <c r="K69" s="211"/>
      <c r="L69" s="232">
        <v>1</v>
      </c>
      <c r="M69" s="77">
        <v>0</v>
      </c>
      <c r="N69" s="126">
        <v>0</v>
      </c>
      <c r="O69" s="79" t="s">
        <v>195</v>
      </c>
    </row>
    <row r="70" spans="2:15">
      <c r="B70" s="157">
        <v>1010</v>
      </c>
      <c r="C70" s="183" t="s">
        <v>208</v>
      </c>
      <c r="D70" s="183">
        <v>5</v>
      </c>
      <c r="E70" s="183">
        <v>2</v>
      </c>
      <c r="F70" s="183">
        <v>100</v>
      </c>
      <c r="G70" s="183" t="s">
        <v>209</v>
      </c>
      <c r="H70" s="183" t="s">
        <v>210</v>
      </c>
      <c r="I70" s="183">
        <v>1</v>
      </c>
      <c r="J70" s="184" t="s">
        <v>194</v>
      </c>
      <c r="K70" s="211"/>
      <c r="L70" s="232">
        <v>1</v>
      </c>
      <c r="M70" s="77">
        <v>0</v>
      </c>
      <c r="N70" s="126">
        <v>0</v>
      </c>
      <c r="O70" s="79" t="s">
        <v>195</v>
      </c>
    </row>
    <row r="71" spans="2:15">
      <c r="B71" s="157">
        <v>1011</v>
      </c>
      <c r="C71" s="183" t="s">
        <v>211</v>
      </c>
      <c r="D71" s="183">
        <v>5</v>
      </c>
      <c r="E71" s="183">
        <v>3</v>
      </c>
      <c r="F71" s="183">
        <v>100</v>
      </c>
      <c r="G71" s="183" t="s">
        <v>212</v>
      </c>
      <c r="H71" s="183" t="s">
        <v>213</v>
      </c>
      <c r="I71" s="183">
        <v>1</v>
      </c>
      <c r="J71" s="184" t="s">
        <v>194</v>
      </c>
      <c r="K71" s="211"/>
      <c r="L71" s="232">
        <v>1</v>
      </c>
      <c r="M71" s="77">
        <v>0</v>
      </c>
      <c r="N71" s="126">
        <v>0</v>
      </c>
      <c r="O71" s="79" t="s">
        <v>195</v>
      </c>
    </row>
    <row r="72" spans="2:15">
      <c r="B72" s="157">
        <v>1012</v>
      </c>
      <c r="C72" s="183" t="s">
        <v>214</v>
      </c>
      <c r="D72" s="183">
        <v>5</v>
      </c>
      <c r="E72" s="183">
        <v>3</v>
      </c>
      <c r="F72" s="183">
        <v>100</v>
      </c>
      <c r="G72" s="183" t="s">
        <v>215</v>
      </c>
      <c r="H72" s="183" t="s">
        <v>216</v>
      </c>
      <c r="I72" s="183">
        <v>1</v>
      </c>
      <c r="J72" s="184" t="s">
        <v>194</v>
      </c>
      <c r="K72" s="211"/>
      <c r="L72" s="232">
        <v>1</v>
      </c>
      <c r="M72" s="77">
        <v>0</v>
      </c>
      <c r="N72" s="126">
        <v>0</v>
      </c>
      <c r="O72" s="79" t="s">
        <v>195</v>
      </c>
    </row>
    <row r="73" spans="2:15">
      <c r="B73" s="157">
        <v>1013</v>
      </c>
      <c r="C73" s="183" t="s">
        <v>217</v>
      </c>
      <c r="D73" s="183">
        <v>5</v>
      </c>
      <c r="E73" s="183">
        <v>3</v>
      </c>
      <c r="F73" s="183">
        <v>100</v>
      </c>
      <c r="G73" s="183" t="s">
        <v>218</v>
      </c>
      <c r="H73" s="183" t="s">
        <v>219</v>
      </c>
      <c r="I73" s="183">
        <v>1</v>
      </c>
      <c r="J73" s="184" t="s">
        <v>194</v>
      </c>
      <c r="K73" s="211"/>
      <c r="L73" s="232">
        <v>1</v>
      </c>
      <c r="M73" s="77">
        <v>0</v>
      </c>
      <c r="N73" s="126">
        <v>0</v>
      </c>
      <c r="O73" s="79" t="s">
        <v>195</v>
      </c>
    </row>
    <row r="74" spans="2:15">
      <c r="B74" s="157">
        <v>1014</v>
      </c>
      <c r="C74" s="183" t="s">
        <v>220</v>
      </c>
      <c r="D74" s="183">
        <v>5</v>
      </c>
      <c r="E74" s="183">
        <v>4</v>
      </c>
      <c r="F74" s="183">
        <v>100</v>
      </c>
      <c r="G74" s="183" t="s">
        <v>221</v>
      </c>
      <c r="H74" s="183" t="s">
        <v>222</v>
      </c>
      <c r="I74" s="183">
        <v>1</v>
      </c>
      <c r="J74" s="184" t="s">
        <v>194</v>
      </c>
      <c r="K74" s="211"/>
      <c r="L74" s="232">
        <v>1</v>
      </c>
      <c r="M74" s="77">
        <v>0</v>
      </c>
      <c r="N74" s="126">
        <v>0</v>
      </c>
      <c r="O74" s="79" t="s">
        <v>195</v>
      </c>
    </row>
    <row r="75" spans="2:15">
      <c r="B75" s="157">
        <v>1015</v>
      </c>
      <c r="C75" s="183" t="s">
        <v>223</v>
      </c>
      <c r="D75" s="183">
        <v>5</v>
      </c>
      <c r="E75" s="183">
        <v>4</v>
      </c>
      <c r="F75" s="183">
        <v>100</v>
      </c>
      <c r="G75" s="183" t="s">
        <v>224</v>
      </c>
      <c r="H75" s="183" t="s">
        <v>225</v>
      </c>
      <c r="I75" s="183">
        <v>1</v>
      </c>
      <c r="J75" s="184" t="s">
        <v>194</v>
      </c>
      <c r="K75" s="211"/>
      <c r="L75" s="232">
        <v>1</v>
      </c>
      <c r="M75" s="77">
        <v>0</v>
      </c>
      <c r="N75" s="126">
        <v>0</v>
      </c>
      <c r="O75" s="79" t="s">
        <v>195</v>
      </c>
    </row>
    <row r="76" spans="2:15">
      <c r="B76" s="157">
        <v>1016</v>
      </c>
      <c r="C76" s="183" t="s">
        <v>226</v>
      </c>
      <c r="D76" s="183">
        <v>5</v>
      </c>
      <c r="E76" s="183">
        <v>4</v>
      </c>
      <c r="F76" s="183">
        <v>100</v>
      </c>
      <c r="G76" s="183" t="s">
        <v>227</v>
      </c>
      <c r="H76" s="183" t="s">
        <v>228</v>
      </c>
      <c r="I76" s="183">
        <v>1</v>
      </c>
      <c r="J76" s="184" t="s">
        <v>194</v>
      </c>
      <c r="K76" s="211"/>
      <c r="L76" s="232">
        <v>1</v>
      </c>
      <c r="M76" s="77">
        <v>0</v>
      </c>
      <c r="N76" s="126">
        <v>0</v>
      </c>
      <c r="O76" s="79" t="s">
        <v>195</v>
      </c>
    </row>
    <row r="77" spans="2:15">
      <c r="B77" s="157">
        <v>1017</v>
      </c>
      <c r="C77" s="183" t="s">
        <v>229</v>
      </c>
      <c r="D77" s="183">
        <v>5</v>
      </c>
      <c r="E77" s="183">
        <v>5</v>
      </c>
      <c r="F77" s="183">
        <v>100</v>
      </c>
      <c r="G77" s="183" t="s">
        <v>230</v>
      </c>
      <c r="H77" s="183" t="s">
        <v>231</v>
      </c>
      <c r="I77" s="183">
        <v>1</v>
      </c>
      <c r="J77" s="184" t="s">
        <v>232</v>
      </c>
      <c r="K77" s="211"/>
      <c r="L77" s="232">
        <v>1</v>
      </c>
      <c r="M77" s="77">
        <v>0</v>
      </c>
      <c r="N77" s="126">
        <v>0</v>
      </c>
      <c r="O77" s="79" t="s">
        <v>195</v>
      </c>
    </row>
    <row r="78" spans="2:15">
      <c r="B78" s="157">
        <v>1018</v>
      </c>
      <c r="C78" s="183" t="s">
        <v>233</v>
      </c>
      <c r="D78" s="183">
        <v>5</v>
      </c>
      <c r="E78" s="183">
        <v>5</v>
      </c>
      <c r="F78" s="183">
        <v>100</v>
      </c>
      <c r="G78" s="183" t="s">
        <v>234</v>
      </c>
      <c r="H78" s="183" t="s">
        <v>235</v>
      </c>
      <c r="I78" s="183">
        <v>1</v>
      </c>
      <c r="J78" s="184" t="s">
        <v>232</v>
      </c>
      <c r="K78" s="211"/>
      <c r="L78" s="232">
        <v>1</v>
      </c>
      <c r="M78" s="77">
        <v>0</v>
      </c>
      <c r="N78" s="126">
        <v>0</v>
      </c>
      <c r="O78" s="79" t="s">
        <v>195</v>
      </c>
    </row>
    <row r="79" spans="2:15">
      <c r="B79" s="157">
        <v>1019</v>
      </c>
      <c r="C79" s="183" t="s">
        <v>236</v>
      </c>
      <c r="D79" s="183">
        <v>5</v>
      </c>
      <c r="E79" s="183">
        <v>5</v>
      </c>
      <c r="F79" s="183">
        <v>100</v>
      </c>
      <c r="G79" s="183" t="s">
        <v>237</v>
      </c>
      <c r="H79" s="183" t="s">
        <v>238</v>
      </c>
      <c r="I79" s="183">
        <v>1</v>
      </c>
      <c r="J79" s="184" t="s">
        <v>232</v>
      </c>
      <c r="K79" s="211"/>
      <c r="L79" s="232">
        <v>1</v>
      </c>
      <c r="M79" s="77">
        <v>0</v>
      </c>
      <c r="N79" s="126">
        <v>0</v>
      </c>
      <c r="O79" s="79" t="s">
        <v>195</v>
      </c>
    </row>
    <row r="80" spans="2:15">
      <c r="B80" s="157">
        <v>1020</v>
      </c>
      <c r="C80" s="183" t="s">
        <v>239</v>
      </c>
      <c r="D80" s="183">
        <v>5</v>
      </c>
      <c r="E80" s="183">
        <v>5</v>
      </c>
      <c r="F80" s="183">
        <v>100</v>
      </c>
      <c r="G80" s="183" t="s">
        <v>240</v>
      </c>
      <c r="H80" s="183" t="s">
        <v>241</v>
      </c>
      <c r="I80" s="183">
        <v>1</v>
      </c>
      <c r="J80" s="184" t="s">
        <v>232</v>
      </c>
      <c r="K80" s="211"/>
      <c r="L80" s="232">
        <v>1</v>
      </c>
      <c r="M80" s="77">
        <v>0</v>
      </c>
      <c r="N80" s="126">
        <v>0</v>
      </c>
      <c r="O80" s="79" t="s">
        <v>195</v>
      </c>
    </row>
    <row r="81" spans="2:15">
      <c r="B81" s="157">
        <v>1021</v>
      </c>
      <c r="C81" s="183" t="s">
        <v>242</v>
      </c>
      <c r="D81" s="183">
        <v>5</v>
      </c>
      <c r="E81" s="183">
        <v>5</v>
      </c>
      <c r="F81" s="183">
        <v>100</v>
      </c>
      <c r="G81" s="183" t="s">
        <v>243</v>
      </c>
      <c r="H81" s="183" t="s">
        <v>244</v>
      </c>
      <c r="I81" s="183">
        <v>1</v>
      </c>
      <c r="J81" s="184" t="s">
        <v>232</v>
      </c>
      <c r="K81" s="211"/>
      <c r="L81" s="232">
        <v>1</v>
      </c>
      <c r="M81" s="77">
        <v>0</v>
      </c>
      <c r="N81" s="126">
        <v>0</v>
      </c>
      <c r="O81" s="79" t="s">
        <v>195</v>
      </c>
    </row>
    <row r="82" spans="2:15">
      <c r="B82" s="157">
        <v>1022</v>
      </c>
      <c r="C82" s="183" t="s">
        <v>245</v>
      </c>
      <c r="D82" s="183">
        <v>5</v>
      </c>
      <c r="E82" s="183">
        <v>5</v>
      </c>
      <c r="F82" s="183">
        <v>100</v>
      </c>
      <c r="G82" s="183" t="s">
        <v>246</v>
      </c>
      <c r="H82" s="183" t="s">
        <v>247</v>
      </c>
      <c r="I82" s="183">
        <v>1</v>
      </c>
      <c r="J82" s="184" t="s">
        <v>232</v>
      </c>
      <c r="K82" s="211"/>
      <c r="L82" s="232">
        <v>1</v>
      </c>
      <c r="M82" s="77">
        <v>0</v>
      </c>
      <c r="N82" s="126">
        <v>0</v>
      </c>
      <c r="O82" s="79" t="s">
        <v>195</v>
      </c>
    </row>
    <row r="83" spans="2:15">
      <c r="B83" s="157">
        <v>1023</v>
      </c>
      <c r="C83" s="183" t="s">
        <v>248</v>
      </c>
      <c r="D83" s="183">
        <v>5</v>
      </c>
      <c r="E83" s="183">
        <v>5</v>
      </c>
      <c r="F83" s="183">
        <v>100</v>
      </c>
      <c r="G83" s="183" t="s">
        <v>249</v>
      </c>
      <c r="H83" s="183" t="s">
        <v>250</v>
      </c>
      <c r="I83" s="183">
        <v>1</v>
      </c>
      <c r="J83" s="184" t="s">
        <v>232</v>
      </c>
      <c r="K83" s="211"/>
      <c r="L83" s="232">
        <v>1</v>
      </c>
      <c r="M83" s="77">
        <v>0</v>
      </c>
      <c r="N83" s="126">
        <v>0</v>
      </c>
      <c r="O83" s="79" t="s">
        <v>195</v>
      </c>
    </row>
    <row r="84" spans="2:15">
      <c r="B84" s="157">
        <v>1024</v>
      </c>
      <c r="C84" s="183" t="s">
        <v>251</v>
      </c>
      <c r="D84" s="183">
        <v>5</v>
      </c>
      <c r="E84" s="183">
        <v>5</v>
      </c>
      <c r="F84" s="183">
        <v>100</v>
      </c>
      <c r="G84" s="183" t="s">
        <v>252</v>
      </c>
      <c r="H84" s="183" t="s">
        <v>253</v>
      </c>
      <c r="I84" s="183">
        <v>1</v>
      </c>
      <c r="J84" s="184" t="s">
        <v>232</v>
      </c>
      <c r="K84" s="211"/>
      <c r="L84" s="232">
        <v>1</v>
      </c>
      <c r="M84" s="77">
        <v>0</v>
      </c>
      <c r="N84" s="126">
        <v>0</v>
      </c>
      <c r="O84" s="79" t="s">
        <v>195</v>
      </c>
    </row>
    <row r="85" spans="2:15">
      <c r="B85" s="157">
        <v>1025</v>
      </c>
      <c r="C85" s="183" t="s">
        <v>254</v>
      </c>
      <c r="D85" s="183">
        <v>5</v>
      </c>
      <c r="E85" s="183">
        <v>6</v>
      </c>
      <c r="F85" s="183">
        <v>100</v>
      </c>
      <c r="G85" s="183" t="s">
        <v>255</v>
      </c>
      <c r="H85" s="183" t="s">
        <v>256</v>
      </c>
      <c r="I85" s="183">
        <v>1</v>
      </c>
      <c r="J85" s="184" t="s">
        <v>257</v>
      </c>
      <c r="K85" s="211"/>
      <c r="L85" s="232">
        <v>1</v>
      </c>
      <c r="M85" s="77">
        <v>0</v>
      </c>
      <c r="N85" s="126">
        <v>0</v>
      </c>
      <c r="O85" s="79" t="s">
        <v>195</v>
      </c>
    </row>
    <row r="86" spans="2:15" ht="15.75">
      <c r="B86" s="148">
        <v>2001</v>
      </c>
      <c r="C86" s="148" t="s">
        <v>191</v>
      </c>
      <c r="D86" s="148">
        <v>6</v>
      </c>
      <c r="E86" s="148">
        <v>2</v>
      </c>
      <c r="F86" s="148">
        <v>100</v>
      </c>
      <c r="G86" s="148" t="s">
        <v>258</v>
      </c>
      <c r="H86" s="148" t="s">
        <v>193</v>
      </c>
      <c r="I86" s="148">
        <v>1</v>
      </c>
      <c r="J86" s="1" t="s">
        <v>259</v>
      </c>
      <c r="K86" s="197"/>
      <c r="L86" s="216">
        <v>1</v>
      </c>
      <c r="M86" s="77">
        <v>0</v>
      </c>
      <c r="N86" s="126">
        <v>0</v>
      </c>
      <c r="O86" s="42" t="s">
        <v>260</v>
      </c>
    </row>
    <row r="87" spans="2:15" ht="15.75">
      <c r="B87" s="148">
        <v>2002</v>
      </c>
      <c r="C87" s="148" t="s">
        <v>196</v>
      </c>
      <c r="D87" s="148">
        <v>6</v>
      </c>
      <c r="E87" s="148">
        <v>2</v>
      </c>
      <c r="F87" s="148">
        <v>100</v>
      </c>
      <c r="G87" s="148" t="s">
        <v>261</v>
      </c>
      <c r="H87" s="148" t="s">
        <v>198</v>
      </c>
      <c r="I87" s="148">
        <v>1</v>
      </c>
      <c r="J87" s="1" t="s">
        <v>259</v>
      </c>
      <c r="K87" s="197"/>
      <c r="L87" s="216">
        <v>1</v>
      </c>
      <c r="M87" s="77">
        <v>0</v>
      </c>
      <c r="N87" s="126">
        <v>0</v>
      </c>
      <c r="O87" s="42" t="s">
        <v>260</v>
      </c>
    </row>
    <row r="88" spans="2:15" ht="15.75">
      <c r="B88" s="148">
        <v>2003</v>
      </c>
      <c r="C88" s="148" t="s">
        <v>199</v>
      </c>
      <c r="D88" s="148">
        <v>6</v>
      </c>
      <c r="E88" s="148">
        <v>2</v>
      </c>
      <c r="F88" s="148">
        <v>100</v>
      </c>
      <c r="G88" s="148" t="s">
        <v>262</v>
      </c>
      <c r="H88" s="148" t="s">
        <v>201</v>
      </c>
      <c r="I88" s="148">
        <v>1</v>
      </c>
      <c r="J88" s="1" t="s">
        <v>259</v>
      </c>
      <c r="K88" s="197"/>
      <c r="L88" s="216">
        <v>1</v>
      </c>
      <c r="M88" s="77">
        <v>0</v>
      </c>
      <c r="N88" s="126">
        <v>0</v>
      </c>
      <c r="O88" s="42" t="s">
        <v>260</v>
      </c>
    </row>
    <row r="89" spans="2:15" ht="15.75">
      <c r="B89" s="148">
        <v>2004</v>
      </c>
      <c r="C89" s="148" t="s">
        <v>202</v>
      </c>
      <c r="D89" s="148">
        <v>6</v>
      </c>
      <c r="E89" s="148">
        <v>3</v>
      </c>
      <c r="F89" s="148">
        <v>100</v>
      </c>
      <c r="G89" s="148" t="s">
        <v>263</v>
      </c>
      <c r="H89" s="148" t="s">
        <v>204</v>
      </c>
      <c r="I89" s="148">
        <v>1</v>
      </c>
      <c r="J89" s="1" t="s">
        <v>259</v>
      </c>
      <c r="K89" s="197"/>
      <c r="L89" s="216">
        <v>1</v>
      </c>
      <c r="M89" s="77">
        <v>0</v>
      </c>
      <c r="N89" s="126">
        <v>0</v>
      </c>
      <c r="O89" s="42" t="s">
        <v>260</v>
      </c>
    </row>
    <row r="90" spans="2:15" ht="15.75">
      <c r="B90" s="148">
        <v>2005</v>
      </c>
      <c r="C90" s="148" t="s">
        <v>205</v>
      </c>
      <c r="D90" s="148">
        <v>6</v>
      </c>
      <c r="E90" s="148">
        <v>3</v>
      </c>
      <c r="F90" s="148">
        <v>100</v>
      </c>
      <c r="G90" s="148" t="s">
        <v>264</v>
      </c>
      <c r="H90" s="148" t="s">
        <v>207</v>
      </c>
      <c r="I90" s="148">
        <v>1</v>
      </c>
      <c r="J90" s="1" t="s">
        <v>259</v>
      </c>
      <c r="K90" s="197"/>
      <c r="L90" s="216">
        <v>1</v>
      </c>
      <c r="M90" s="77">
        <v>0</v>
      </c>
      <c r="N90" s="126">
        <v>0</v>
      </c>
      <c r="O90" s="42" t="s">
        <v>260</v>
      </c>
    </row>
    <row r="91" spans="2:15" ht="15.75">
      <c r="B91" s="148">
        <v>2006</v>
      </c>
      <c r="C91" s="148" t="s">
        <v>208</v>
      </c>
      <c r="D91" s="148">
        <v>6</v>
      </c>
      <c r="E91" s="148">
        <v>3</v>
      </c>
      <c r="F91" s="148">
        <v>100</v>
      </c>
      <c r="G91" s="148" t="s">
        <v>265</v>
      </c>
      <c r="H91" s="148" t="s">
        <v>210</v>
      </c>
      <c r="I91" s="148">
        <v>1</v>
      </c>
      <c r="J91" s="1" t="s">
        <v>259</v>
      </c>
      <c r="K91" s="197"/>
      <c r="L91" s="216">
        <v>1</v>
      </c>
      <c r="M91" s="77">
        <v>0</v>
      </c>
      <c r="N91" s="126">
        <v>0</v>
      </c>
      <c r="O91" s="42" t="s">
        <v>260</v>
      </c>
    </row>
    <row r="92" spans="2:15" ht="15.75">
      <c r="B92" s="148">
        <v>2007</v>
      </c>
      <c r="C92" s="148" t="s">
        <v>211</v>
      </c>
      <c r="D92" s="148">
        <v>6</v>
      </c>
      <c r="E92" s="148">
        <v>4</v>
      </c>
      <c r="F92" s="148">
        <v>100</v>
      </c>
      <c r="G92" s="148" t="s">
        <v>266</v>
      </c>
      <c r="H92" s="148" t="s">
        <v>213</v>
      </c>
      <c r="I92" s="148">
        <v>1</v>
      </c>
      <c r="J92" s="1" t="s">
        <v>259</v>
      </c>
      <c r="K92" s="197"/>
      <c r="L92" s="216">
        <v>1</v>
      </c>
      <c r="M92" s="77">
        <v>0</v>
      </c>
      <c r="N92" s="126">
        <v>0</v>
      </c>
      <c r="O92" s="42" t="s">
        <v>260</v>
      </c>
    </row>
    <row r="93" spans="2:15" ht="15.75">
      <c r="B93" s="148">
        <v>2008</v>
      </c>
      <c r="C93" s="148" t="s">
        <v>214</v>
      </c>
      <c r="D93" s="148">
        <v>6</v>
      </c>
      <c r="E93" s="148">
        <v>4</v>
      </c>
      <c r="F93" s="148">
        <v>100</v>
      </c>
      <c r="G93" s="148" t="s">
        <v>267</v>
      </c>
      <c r="H93" s="148" t="s">
        <v>216</v>
      </c>
      <c r="I93" s="148">
        <v>1</v>
      </c>
      <c r="J93" s="1" t="s">
        <v>259</v>
      </c>
      <c r="K93" s="197"/>
      <c r="L93" s="216">
        <v>1</v>
      </c>
      <c r="M93" s="77">
        <v>0</v>
      </c>
      <c r="N93" s="126">
        <v>0</v>
      </c>
      <c r="O93" s="42" t="s">
        <v>260</v>
      </c>
    </row>
    <row r="94" spans="2:15" ht="15.75">
      <c r="B94" s="148">
        <v>2009</v>
      </c>
      <c r="C94" s="148" t="s">
        <v>217</v>
      </c>
      <c r="D94" s="148">
        <v>6</v>
      </c>
      <c r="E94" s="148">
        <v>4</v>
      </c>
      <c r="F94" s="148">
        <v>100</v>
      </c>
      <c r="G94" s="148" t="s">
        <v>268</v>
      </c>
      <c r="H94" s="148" t="s">
        <v>219</v>
      </c>
      <c r="I94" s="148">
        <v>1</v>
      </c>
      <c r="J94" s="1" t="s">
        <v>259</v>
      </c>
      <c r="K94" s="197"/>
      <c r="L94" s="216">
        <v>1</v>
      </c>
      <c r="M94" s="77">
        <v>0</v>
      </c>
      <c r="N94" s="126">
        <v>0</v>
      </c>
      <c r="O94" s="42" t="s">
        <v>260</v>
      </c>
    </row>
    <row r="95" spans="2:15" ht="15.75">
      <c r="B95" s="148">
        <v>2010</v>
      </c>
      <c r="C95" s="148" t="s">
        <v>220</v>
      </c>
      <c r="D95" s="148">
        <v>6</v>
      </c>
      <c r="E95" s="148">
        <v>5</v>
      </c>
      <c r="F95" s="148">
        <v>100</v>
      </c>
      <c r="G95" s="148" t="s">
        <v>269</v>
      </c>
      <c r="H95" s="148" t="s">
        <v>222</v>
      </c>
      <c r="I95" s="148">
        <v>1</v>
      </c>
      <c r="J95" s="1" t="s">
        <v>259</v>
      </c>
      <c r="K95" s="197"/>
      <c r="L95" s="216">
        <v>1</v>
      </c>
      <c r="M95" s="77">
        <v>0</v>
      </c>
      <c r="N95" s="126">
        <v>0</v>
      </c>
      <c r="O95" s="42" t="s">
        <v>260</v>
      </c>
    </row>
    <row r="96" spans="2:15" ht="15.75">
      <c r="B96" s="148">
        <v>2011</v>
      </c>
      <c r="C96" s="148" t="s">
        <v>223</v>
      </c>
      <c r="D96" s="148">
        <v>6</v>
      </c>
      <c r="E96" s="148">
        <v>5</v>
      </c>
      <c r="F96" s="148">
        <v>100</v>
      </c>
      <c r="G96" s="148" t="s">
        <v>270</v>
      </c>
      <c r="H96" s="148" t="s">
        <v>225</v>
      </c>
      <c r="I96" s="148">
        <v>1</v>
      </c>
      <c r="J96" s="1" t="s">
        <v>259</v>
      </c>
      <c r="K96" s="197"/>
      <c r="L96" s="216">
        <v>1</v>
      </c>
      <c r="M96" s="77">
        <v>0</v>
      </c>
      <c r="N96" s="126">
        <v>0</v>
      </c>
      <c r="O96" s="42" t="s">
        <v>260</v>
      </c>
    </row>
    <row r="97" spans="2:15" ht="15" customHeight="1">
      <c r="B97" s="148">
        <v>2012</v>
      </c>
      <c r="C97" s="148" t="s">
        <v>226</v>
      </c>
      <c r="D97" s="148">
        <v>6</v>
      </c>
      <c r="E97" s="148">
        <v>5</v>
      </c>
      <c r="F97" s="148">
        <v>100</v>
      </c>
      <c r="G97" s="148" t="s">
        <v>271</v>
      </c>
      <c r="H97" s="148" t="s">
        <v>228</v>
      </c>
      <c r="I97" s="148">
        <v>1</v>
      </c>
      <c r="J97" s="1" t="s">
        <v>259</v>
      </c>
      <c r="K97" s="197"/>
      <c r="L97" s="216">
        <v>1</v>
      </c>
      <c r="M97" s="77">
        <v>0</v>
      </c>
      <c r="N97" s="126">
        <v>0</v>
      </c>
      <c r="O97" s="42" t="s">
        <v>260</v>
      </c>
    </row>
    <row r="98" spans="2:15" ht="15.75">
      <c r="B98" s="148">
        <v>2013</v>
      </c>
      <c r="C98" s="148" t="s">
        <v>272</v>
      </c>
      <c r="D98" s="148">
        <v>6</v>
      </c>
      <c r="E98" s="148">
        <v>6</v>
      </c>
      <c r="F98" s="148">
        <v>100</v>
      </c>
      <c r="G98" s="148" t="s">
        <v>273</v>
      </c>
      <c r="H98" s="148" t="s">
        <v>274</v>
      </c>
      <c r="I98" s="148">
        <v>1</v>
      </c>
      <c r="J98" s="1" t="s">
        <v>275</v>
      </c>
      <c r="K98" s="197"/>
      <c r="L98" s="216">
        <v>1</v>
      </c>
      <c r="M98" s="77">
        <v>0</v>
      </c>
      <c r="N98" s="126">
        <v>0</v>
      </c>
      <c r="O98" s="42" t="s">
        <v>260</v>
      </c>
    </row>
    <row r="99" spans="2:15" ht="15.75">
      <c r="B99" s="148">
        <v>2014</v>
      </c>
      <c r="C99" s="148" t="s">
        <v>276</v>
      </c>
      <c r="D99" s="148">
        <v>6</v>
      </c>
      <c r="E99" s="148">
        <v>6</v>
      </c>
      <c r="F99" s="148">
        <v>100</v>
      </c>
      <c r="G99" s="148" t="s">
        <v>277</v>
      </c>
      <c r="H99" s="148" t="s">
        <v>278</v>
      </c>
      <c r="I99" s="148">
        <v>1</v>
      </c>
      <c r="J99" s="1" t="s">
        <v>275</v>
      </c>
      <c r="K99" s="197"/>
      <c r="L99" s="216">
        <v>1</v>
      </c>
      <c r="M99" s="77">
        <v>0</v>
      </c>
      <c r="N99" s="126">
        <v>0</v>
      </c>
      <c r="O99" s="42" t="s">
        <v>260</v>
      </c>
    </row>
    <row r="100" spans="2:15" ht="15.75">
      <c r="B100" s="148">
        <v>2015</v>
      </c>
      <c r="C100" s="148" t="s">
        <v>279</v>
      </c>
      <c r="D100" s="148">
        <v>6</v>
      </c>
      <c r="E100" s="148">
        <v>6</v>
      </c>
      <c r="F100" s="148">
        <v>100</v>
      </c>
      <c r="G100" s="148" t="s">
        <v>280</v>
      </c>
      <c r="H100" s="148" t="s">
        <v>281</v>
      </c>
      <c r="I100" s="148">
        <v>1</v>
      </c>
      <c r="J100" s="1" t="s">
        <v>275</v>
      </c>
      <c r="K100" s="197"/>
      <c r="L100" s="216">
        <v>1</v>
      </c>
      <c r="M100" s="77">
        <v>0</v>
      </c>
      <c r="N100" s="126">
        <v>0</v>
      </c>
      <c r="O100" s="42" t="s">
        <v>260</v>
      </c>
    </row>
    <row r="101" spans="2:15" ht="15.75">
      <c r="B101" s="148">
        <v>2016</v>
      </c>
      <c r="C101" s="148" t="s">
        <v>282</v>
      </c>
      <c r="D101" s="148">
        <v>6</v>
      </c>
      <c r="E101" s="148">
        <v>6</v>
      </c>
      <c r="F101" s="148">
        <v>100</v>
      </c>
      <c r="G101" s="148" t="s">
        <v>283</v>
      </c>
      <c r="H101" s="148" t="s">
        <v>284</v>
      </c>
      <c r="I101" s="148">
        <v>1</v>
      </c>
      <c r="J101" s="1" t="s">
        <v>275</v>
      </c>
      <c r="K101" s="197"/>
      <c r="L101" s="216">
        <v>1</v>
      </c>
      <c r="M101" s="77">
        <v>0</v>
      </c>
      <c r="N101" s="126">
        <v>0</v>
      </c>
      <c r="O101" s="42" t="s">
        <v>260</v>
      </c>
    </row>
    <row r="102" spans="2:15" ht="15.75">
      <c r="B102" s="148">
        <v>2017</v>
      </c>
      <c r="C102" s="148" t="s">
        <v>285</v>
      </c>
      <c r="D102" s="148">
        <v>6</v>
      </c>
      <c r="E102" s="148">
        <v>7</v>
      </c>
      <c r="F102" s="148">
        <v>100</v>
      </c>
      <c r="G102" s="148" t="s">
        <v>286</v>
      </c>
      <c r="H102" s="148" t="s">
        <v>287</v>
      </c>
      <c r="I102" s="148">
        <v>1</v>
      </c>
      <c r="J102" s="1" t="s">
        <v>275</v>
      </c>
      <c r="K102" s="197"/>
      <c r="L102" s="216">
        <v>1</v>
      </c>
      <c r="M102" s="77">
        <v>0</v>
      </c>
      <c r="N102" s="126">
        <v>0</v>
      </c>
      <c r="O102" s="42" t="s">
        <v>260</v>
      </c>
    </row>
    <row r="103" spans="2:15" ht="15.75">
      <c r="B103" s="148">
        <v>2018</v>
      </c>
      <c r="C103" s="148" t="s">
        <v>288</v>
      </c>
      <c r="D103" s="148">
        <v>6</v>
      </c>
      <c r="E103" s="148">
        <v>7</v>
      </c>
      <c r="F103" s="148">
        <v>100</v>
      </c>
      <c r="G103" s="148" t="s">
        <v>289</v>
      </c>
      <c r="H103" s="148" t="s">
        <v>290</v>
      </c>
      <c r="I103" s="148">
        <v>1</v>
      </c>
      <c r="J103" s="1" t="s">
        <v>275</v>
      </c>
      <c r="K103" s="197"/>
      <c r="L103" s="216">
        <v>1</v>
      </c>
      <c r="M103" s="77">
        <v>0</v>
      </c>
      <c r="N103" s="126">
        <v>0</v>
      </c>
      <c r="O103" s="42" t="s">
        <v>260</v>
      </c>
    </row>
    <row r="104" spans="2:15" ht="15.75">
      <c r="B104" s="148">
        <v>2019</v>
      </c>
      <c r="C104" s="148" t="s">
        <v>291</v>
      </c>
      <c r="D104" s="148">
        <v>6</v>
      </c>
      <c r="E104" s="148">
        <v>7</v>
      </c>
      <c r="F104" s="148">
        <v>100</v>
      </c>
      <c r="G104" s="148" t="s">
        <v>292</v>
      </c>
      <c r="H104" s="148" t="s">
        <v>293</v>
      </c>
      <c r="I104" s="148">
        <v>1</v>
      </c>
      <c r="J104" s="1" t="s">
        <v>275</v>
      </c>
      <c r="K104" s="197"/>
      <c r="L104" s="216">
        <v>1</v>
      </c>
      <c r="M104" s="77">
        <v>0</v>
      </c>
      <c r="N104" s="126">
        <v>0</v>
      </c>
      <c r="O104" s="42" t="s">
        <v>260</v>
      </c>
    </row>
    <row r="105" spans="2:15" ht="15.75">
      <c r="B105" s="148">
        <v>2020</v>
      </c>
      <c r="C105" s="148" t="s">
        <v>294</v>
      </c>
      <c r="D105" s="148">
        <v>6</v>
      </c>
      <c r="E105" s="148">
        <v>7</v>
      </c>
      <c r="F105" s="148">
        <v>100</v>
      </c>
      <c r="G105" s="148" t="s">
        <v>295</v>
      </c>
      <c r="H105" s="148" t="s">
        <v>296</v>
      </c>
      <c r="I105" s="148">
        <v>1</v>
      </c>
      <c r="J105" s="1" t="s">
        <v>275</v>
      </c>
      <c r="K105" s="197"/>
      <c r="L105" s="216">
        <v>1</v>
      </c>
      <c r="M105" s="77">
        <v>0</v>
      </c>
      <c r="N105" s="126">
        <v>0</v>
      </c>
      <c r="O105" s="42" t="s">
        <v>260</v>
      </c>
    </row>
    <row r="106" spans="2:15" ht="15.75">
      <c r="B106" s="148">
        <v>2021</v>
      </c>
      <c r="C106" s="148" t="s">
        <v>297</v>
      </c>
      <c r="D106" s="148">
        <v>6</v>
      </c>
      <c r="E106" s="148">
        <v>8</v>
      </c>
      <c r="F106" s="148">
        <v>100</v>
      </c>
      <c r="G106" s="148" t="s">
        <v>298</v>
      </c>
      <c r="H106" s="148" t="s">
        <v>299</v>
      </c>
      <c r="I106" s="148">
        <v>1</v>
      </c>
      <c r="J106" s="1" t="s">
        <v>275</v>
      </c>
      <c r="K106" s="197"/>
      <c r="L106" s="216">
        <v>1</v>
      </c>
      <c r="M106" s="77">
        <v>0</v>
      </c>
      <c r="N106" s="126">
        <v>0</v>
      </c>
      <c r="O106" s="42" t="s">
        <v>260</v>
      </c>
    </row>
    <row r="107" spans="2:15" ht="15.75">
      <c r="B107" s="148">
        <v>2022</v>
      </c>
      <c r="C107" s="148" t="s">
        <v>300</v>
      </c>
      <c r="D107" s="148">
        <v>6</v>
      </c>
      <c r="E107" s="148">
        <v>8</v>
      </c>
      <c r="F107" s="148">
        <v>100</v>
      </c>
      <c r="G107" s="148" t="s">
        <v>301</v>
      </c>
      <c r="H107" s="148" t="s">
        <v>302</v>
      </c>
      <c r="I107" s="148">
        <v>1</v>
      </c>
      <c r="J107" s="1" t="s">
        <v>275</v>
      </c>
      <c r="K107" s="197"/>
      <c r="L107" s="216">
        <v>1</v>
      </c>
      <c r="M107" s="77">
        <v>0</v>
      </c>
      <c r="N107" s="126">
        <v>0</v>
      </c>
      <c r="O107" s="42" t="s">
        <v>260</v>
      </c>
    </row>
    <row r="108" spans="2:15" ht="15.75">
      <c r="B108" s="148">
        <v>2023</v>
      </c>
      <c r="C108" s="148" t="s">
        <v>303</v>
      </c>
      <c r="D108" s="148">
        <v>6</v>
      </c>
      <c r="E108" s="148">
        <v>8</v>
      </c>
      <c r="F108" s="148">
        <v>100</v>
      </c>
      <c r="G108" s="148" t="s">
        <v>304</v>
      </c>
      <c r="H108" s="148" t="s">
        <v>305</v>
      </c>
      <c r="I108" s="148">
        <v>1</v>
      </c>
      <c r="J108" s="1" t="s">
        <v>275</v>
      </c>
      <c r="K108" s="197"/>
      <c r="L108" s="216">
        <v>1</v>
      </c>
      <c r="M108" s="77">
        <v>0</v>
      </c>
      <c r="N108" s="126">
        <v>0</v>
      </c>
      <c r="O108" s="42" t="s">
        <v>260</v>
      </c>
    </row>
    <row r="109" spans="2:15" ht="15.75">
      <c r="B109" s="148">
        <v>2024</v>
      </c>
      <c r="C109" s="148" t="s">
        <v>306</v>
      </c>
      <c r="D109" s="148">
        <v>6</v>
      </c>
      <c r="E109" s="148">
        <v>8</v>
      </c>
      <c r="F109" s="148">
        <v>100</v>
      </c>
      <c r="G109" s="148" t="s">
        <v>307</v>
      </c>
      <c r="H109" s="148" t="s">
        <v>308</v>
      </c>
      <c r="I109" s="148">
        <v>1</v>
      </c>
      <c r="J109" s="1" t="s">
        <v>275</v>
      </c>
      <c r="K109" s="197"/>
      <c r="L109" s="216">
        <v>1</v>
      </c>
      <c r="M109" s="77">
        <v>0</v>
      </c>
      <c r="N109" s="126">
        <v>0</v>
      </c>
      <c r="O109" s="42" t="s">
        <v>260</v>
      </c>
    </row>
    <row r="110" spans="2:15" ht="15.75">
      <c r="B110" s="148">
        <v>2025</v>
      </c>
      <c r="C110" s="148" t="s">
        <v>229</v>
      </c>
      <c r="D110" s="148">
        <v>6</v>
      </c>
      <c r="E110" s="148">
        <v>9</v>
      </c>
      <c r="F110" s="148">
        <v>100</v>
      </c>
      <c r="G110" s="148" t="s">
        <v>309</v>
      </c>
      <c r="H110" s="148" t="s">
        <v>231</v>
      </c>
      <c r="I110" s="148">
        <v>1</v>
      </c>
      <c r="J110" s="1" t="s">
        <v>275</v>
      </c>
      <c r="K110" s="197"/>
      <c r="L110" s="216">
        <v>1</v>
      </c>
      <c r="M110" s="77">
        <v>0</v>
      </c>
      <c r="N110" s="126">
        <v>0</v>
      </c>
      <c r="O110" s="42" t="s">
        <v>260</v>
      </c>
    </row>
    <row r="111" spans="2:15" ht="15.75">
      <c r="B111" s="148">
        <v>2026</v>
      </c>
      <c r="C111" s="148" t="s">
        <v>233</v>
      </c>
      <c r="D111" s="148">
        <v>6</v>
      </c>
      <c r="E111" s="148">
        <v>9</v>
      </c>
      <c r="F111" s="148">
        <v>100</v>
      </c>
      <c r="G111" s="148" t="s">
        <v>310</v>
      </c>
      <c r="H111" s="148" t="s">
        <v>235</v>
      </c>
      <c r="I111" s="148">
        <v>1</v>
      </c>
      <c r="J111" s="1" t="s">
        <v>275</v>
      </c>
      <c r="K111" s="197"/>
      <c r="L111" s="216">
        <v>1</v>
      </c>
      <c r="M111" s="77">
        <v>0</v>
      </c>
      <c r="N111" s="126">
        <v>0</v>
      </c>
      <c r="O111" s="42" t="s">
        <v>260</v>
      </c>
    </row>
    <row r="112" spans="2:15" ht="15.75">
      <c r="B112" s="148">
        <v>2027</v>
      </c>
      <c r="C112" s="148" t="s">
        <v>236</v>
      </c>
      <c r="D112" s="148">
        <v>6</v>
      </c>
      <c r="E112" s="148">
        <v>9</v>
      </c>
      <c r="F112" s="148">
        <v>100</v>
      </c>
      <c r="G112" s="148" t="s">
        <v>311</v>
      </c>
      <c r="H112" s="148" t="s">
        <v>238</v>
      </c>
      <c r="I112" s="148">
        <v>1</v>
      </c>
      <c r="J112" s="1" t="s">
        <v>275</v>
      </c>
      <c r="K112" s="197"/>
      <c r="L112" s="216">
        <v>1</v>
      </c>
      <c r="M112" s="77">
        <v>0</v>
      </c>
      <c r="N112" s="126">
        <v>0</v>
      </c>
      <c r="O112" s="42" t="s">
        <v>260</v>
      </c>
    </row>
    <row r="113" spans="2:21" ht="15.75">
      <c r="B113" s="148">
        <v>2028</v>
      </c>
      <c r="C113" s="148" t="s">
        <v>239</v>
      </c>
      <c r="D113" s="148">
        <v>6</v>
      </c>
      <c r="E113" s="148">
        <v>9</v>
      </c>
      <c r="F113" s="148">
        <v>100</v>
      </c>
      <c r="G113" s="148" t="s">
        <v>312</v>
      </c>
      <c r="H113" s="148" t="s">
        <v>241</v>
      </c>
      <c r="I113" s="148">
        <v>1</v>
      </c>
      <c r="J113" s="1" t="s">
        <v>275</v>
      </c>
      <c r="K113" s="197"/>
      <c r="L113" s="216">
        <v>1</v>
      </c>
      <c r="M113" s="77">
        <v>0</v>
      </c>
      <c r="N113" s="126">
        <v>0</v>
      </c>
      <c r="O113" s="42" t="s">
        <v>260</v>
      </c>
    </row>
    <row r="114" spans="2:21" ht="15.75">
      <c r="B114" s="148">
        <v>2029</v>
      </c>
      <c r="C114" s="148" t="s">
        <v>242</v>
      </c>
      <c r="D114" s="148">
        <v>6</v>
      </c>
      <c r="E114" s="148">
        <v>9</v>
      </c>
      <c r="F114" s="148">
        <v>100</v>
      </c>
      <c r="G114" s="148" t="s">
        <v>313</v>
      </c>
      <c r="H114" s="148" t="s">
        <v>244</v>
      </c>
      <c r="I114" s="148">
        <v>1</v>
      </c>
      <c r="J114" s="1" t="s">
        <v>275</v>
      </c>
      <c r="K114" s="197"/>
      <c r="L114" s="216">
        <v>1</v>
      </c>
      <c r="M114" s="77">
        <v>0</v>
      </c>
      <c r="N114" s="126">
        <v>0</v>
      </c>
      <c r="O114" s="42" t="s">
        <v>260</v>
      </c>
    </row>
    <row r="115" spans="2:21" ht="15.75">
      <c r="B115" s="148">
        <v>2030</v>
      </c>
      <c r="C115" s="148" t="s">
        <v>245</v>
      </c>
      <c r="D115" s="148">
        <v>6</v>
      </c>
      <c r="E115" s="148">
        <v>9</v>
      </c>
      <c r="F115" s="148">
        <v>100</v>
      </c>
      <c r="G115" s="148" t="s">
        <v>314</v>
      </c>
      <c r="H115" s="148" t="s">
        <v>247</v>
      </c>
      <c r="I115" s="148">
        <v>1</v>
      </c>
      <c r="J115" s="1" t="s">
        <v>275</v>
      </c>
      <c r="K115" s="197"/>
      <c r="L115" s="216">
        <v>1</v>
      </c>
      <c r="M115" s="77">
        <v>0</v>
      </c>
      <c r="N115" s="126">
        <v>0</v>
      </c>
      <c r="O115" s="42" t="s">
        <v>260</v>
      </c>
    </row>
    <row r="116" spans="2:21" ht="15.75">
      <c r="B116" s="148">
        <v>2031</v>
      </c>
      <c r="C116" s="148" t="s">
        <v>248</v>
      </c>
      <c r="D116" s="148">
        <v>6</v>
      </c>
      <c r="E116" s="148">
        <v>9</v>
      </c>
      <c r="F116" s="148">
        <v>100</v>
      </c>
      <c r="G116" s="148" t="s">
        <v>315</v>
      </c>
      <c r="H116" s="148" t="s">
        <v>250</v>
      </c>
      <c r="I116" s="148">
        <v>1</v>
      </c>
      <c r="J116" s="1" t="s">
        <v>275</v>
      </c>
      <c r="K116" s="197"/>
      <c r="L116" s="216">
        <v>1</v>
      </c>
      <c r="M116" s="77">
        <v>0</v>
      </c>
      <c r="N116" s="126">
        <v>0</v>
      </c>
      <c r="O116" s="42" t="s">
        <v>260</v>
      </c>
    </row>
    <row r="117" spans="2:21" ht="15.75">
      <c r="B117" s="148">
        <v>2032</v>
      </c>
      <c r="C117" s="148" t="s">
        <v>251</v>
      </c>
      <c r="D117" s="148">
        <v>6</v>
      </c>
      <c r="E117" s="148">
        <v>9</v>
      </c>
      <c r="F117" s="148">
        <v>100</v>
      </c>
      <c r="G117" s="148" t="s">
        <v>316</v>
      </c>
      <c r="H117" s="148" t="s">
        <v>253</v>
      </c>
      <c r="I117" s="148">
        <v>1</v>
      </c>
      <c r="J117" s="1" t="s">
        <v>275</v>
      </c>
      <c r="K117" s="197"/>
      <c r="L117" s="216">
        <v>1</v>
      </c>
      <c r="M117" s="77">
        <v>0</v>
      </c>
      <c r="N117" s="126">
        <v>0</v>
      </c>
      <c r="O117" s="42" t="s">
        <v>260</v>
      </c>
    </row>
    <row r="118" spans="2:21" ht="15.75">
      <c r="B118" s="148">
        <v>2033</v>
      </c>
      <c r="C118" s="148" t="s">
        <v>254</v>
      </c>
      <c r="D118" s="148">
        <v>6</v>
      </c>
      <c r="E118" s="148">
        <v>1</v>
      </c>
      <c r="F118" s="148">
        <v>100</v>
      </c>
      <c r="G118" s="148" t="s">
        <v>316</v>
      </c>
      <c r="H118" s="148" t="s">
        <v>317</v>
      </c>
      <c r="I118" s="148">
        <v>1</v>
      </c>
      <c r="J118" s="1" t="s">
        <v>318</v>
      </c>
      <c r="K118" s="197"/>
      <c r="L118" s="216">
        <v>1</v>
      </c>
      <c r="M118" s="77">
        <v>0</v>
      </c>
      <c r="N118" s="126">
        <v>0</v>
      </c>
      <c r="O118" s="42" t="s">
        <v>260</v>
      </c>
    </row>
    <row r="119" spans="2:21">
      <c r="B119" s="149">
        <v>10001</v>
      </c>
      <c r="C119" s="149" t="s">
        <v>319</v>
      </c>
      <c r="D119" s="149">
        <v>7</v>
      </c>
      <c r="E119" s="149">
        <v>1</v>
      </c>
      <c r="F119" s="149">
        <v>100</v>
      </c>
      <c r="G119" s="149" t="s">
        <v>313</v>
      </c>
      <c r="H119" s="149" t="s">
        <v>320</v>
      </c>
      <c r="I119" s="149">
        <v>1</v>
      </c>
      <c r="J119" s="156" t="s">
        <v>321</v>
      </c>
      <c r="K119" s="196"/>
      <c r="L119" s="217">
        <v>0</v>
      </c>
      <c r="M119" s="77">
        <v>0</v>
      </c>
      <c r="N119" s="126">
        <v>0</v>
      </c>
      <c r="O119" s="42" t="s">
        <v>322</v>
      </c>
    </row>
    <row r="120" spans="2:21">
      <c r="B120" s="149">
        <v>10002</v>
      </c>
      <c r="C120" s="149" t="s">
        <v>323</v>
      </c>
      <c r="D120" s="149">
        <v>7</v>
      </c>
      <c r="E120" s="149">
        <v>2</v>
      </c>
      <c r="F120" s="149">
        <v>100</v>
      </c>
      <c r="G120" s="149" t="s">
        <v>314</v>
      </c>
      <c r="H120" s="149" t="s">
        <v>324</v>
      </c>
      <c r="I120" s="149">
        <v>1</v>
      </c>
      <c r="J120" s="156" t="s">
        <v>460</v>
      </c>
      <c r="K120" s="196"/>
      <c r="L120" s="217">
        <v>0</v>
      </c>
      <c r="M120" s="75">
        <v>1</v>
      </c>
      <c r="N120" s="126">
        <v>9</v>
      </c>
      <c r="O120" s="42" t="s">
        <v>322</v>
      </c>
      <c r="U120" s="254"/>
    </row>
    <row r="121" spans="2:21">
      <c r="B121" s="149">
        <v>10003</v>
      </c>
      <c r="C121" s="149" t="s">
        <v>2724</v>
      </c>
      <c r="D121" s="149">
        <v>7</v>
      </c>
      <c r="E121" s="149">
        <v>3</v>
      </c>
      <c r="F121" s="149">
        <v>100</v>
      </c>
      <c r="G121" s="149" t="s">
        <v>315</v>
      </c>
      <c r="H121" s="149" t="s">
        <v>2720</v>
      </c>
      <c r="I121" s="149">
        <v>1</v>
      </c>
      <c r="J121" s="156" t="s">
        <v>2789</v>
      </c>
      <c r="K121" s="196">
        <v>1</v>
      </c>
      <c r="L121" s="217">
        <v>6</v>
      </c>
      <c r="M121" s="77">
        <v>0</v>
      </c>
      <c r="N121" s="126">
        <v>0</v>
      </c>
      <c r="O121" s="42" t="s">
        <v>322</v>
      </c>
      <c r="U121" s="254"/>
    </row>
    <row r="122" spans="2:21">
      <c r="B122" s="149">
        <v>10004</v>
      </c>
      <c r="C122" s="149" t="s">
        <v>2725</v>
      </c>
      <c r="D122" s="149">
        <v>7</v>
      </c>
      <c r="E122" s="149">
        <v>4</v>
      </c>
      <c r="F122" s="149">
        <v>100</v>
      </c>
      <c r="G122" s="149" t="s">
        <v>316</v>
      </c>
      <c r="H122" s="149" t="s">
        <v>2721</v>
      </c>
      <c r="I122" s="149">
        <v>1</v>
      </c>
      <c r="J122" s="156" t="s">
        <v>2790</v>
      </c>
      <c r="K122" s="196">
        <v>1</v>
      </c>
      <c r="L122" s="217">
        <v>6</v>
      </c>
      <c r="M122" s="77">
        <v>0</v>
      </c>
      <c r="N122" s="126">
        <v>0</v>
      </c>
      <c r="O122" s="42" t="s">
        <v>322</v>
      </c>
    </row>
    <row r="123" spans="2:21">
      <c r="B123" s="149">
        <v>10005</v>
      </c>
      <c r="C123" s="149" t="s">
        <v>326</v>
      </c>
      <c r="D123" s="149">
        <v>57</v>
      </c>
      <c r="E123" s="149">
        <v>1</v>
      </c>
      <c r="F123" s="149">
        <v>100</v>
      </c>
      <c r="G123" s="149" t="s">
        <v>327</v>
      </c>
      <c r="H123" s="149" t="s">
        <v>601</v>
      </c>
      <c r="I123" s="149">
        <v>2</v>
      </c>
      <c r="J123" s="156" t="s">
        <v>2337</v>
      </c>
      <c r="K123" s="196">
        <v>1</v>
      </c>
      <c r="L123" s="217">
        <v>12</v>
      </c>
      <c r="M123" s="75">
        <v>0</v>
      </c>
      <c r="N123" s="126">
        <v>0</v>
      </c>
      <c r="O123" s="80" t="s">
        <v>2564</v>
      </c>
      <c r="P123" s="42" t="s">
        <v>328</v>
      </c>
    </row>
    <row r="124" spans="2:21">
      <c r="B124" s="149">
        <v>10006</v>
      </c>
      <c r="C124" s="149" t="s">
        <v>329</v>
      </c>
      <c r="D124" s="149">
        <v>7</v>
      </c>
      <c r="E124" s="149">
        <v>5</v>
      </c>
      <c r="F124" s="149">
        <v>100</v>
      </c>
      <c r="G124" s="149" t="s">
        <v>330</v>
      </c>
      <c r="H124" s="149" t="s">
        <v>331</v>
      </c>
      <c r="I124" s="149">
        <v>2</v>
      </c>
      <c r="J124" s="156" t="s">
        <v>332</v>
      </c>
      <c r="K124" s="196">
        <v>1</v>
      </c>
      <c r="L124" s="217">
        <v>5</v>
      </c>
      <c r="M124" s="77">
        <v>0</v>
      </c>
      <c r="N124" s="126">
        <v>0</v>
      </c>
      <c r="O124" s="42" t="s">
        <v>322</v>
      </c>
    </row>
    <row r="125" spans="2:21">
      <c r="B125" s="149">
        <v>10007</v>
      </c>
      <c r="C125" s="149" t="s">
        <v>333</v>
      </c>
      <c r="D125" s="149">
        <v>7</v>
      </c>
      <c r="E125" s="149">
        <v>6</v>
      </c>
      <c r="F125" s="149">
        <v>100</v>
      </c>
      <c r="G125" s="149" t="s">
        <v>334</v>
      </c>
      <c r="H125" s="149" t="s">
        <v>335</v>
      </c>
      <c r="I125" s="149">
        <v>1</v>
      </c>
      <c r="J125" s="156" t="s">
        <v>336</v>
      </c>
      <c r="K125" s="196">
        <v>0</v>
      </c>
      <c r="L125" s="217">
        <v>0</v>
      </c>
      <c r="M125" s="77">
        <v>0</v>
      </c>
      <c r="N125" s="126">
        <v>0</v>
      </c>
      <c r="O125" s="42" t="s">
        <v>322</v>
      </c>
    </row>
    <row r="126" spans="2:21">
      <c r="B126" s="158">
        <v>10008</v>
      </c>
      <c r="C126" s="158" t="s">
        <v>337</v>
      </c>
      <c r="D126" s="158">
        <v>7</v>
      </c>
      <c r="E126" s="158">
        <v>7</v>
      </c>
      <c r="F126" s="158">
        <v>100</v>
      </c>
      <c r="G126" s="158" t="s">
        <v>338</v>
      </c>
      <c r="H126" s="158" t="s">
        <v>339</v>
      </c>
      <c r="I126" s="149">
        <v>1</v>
      </c>
      <c r="J126" s="161" t="s">
        <v>340</v>
      </c>
      <c r="K126" s="201">
        <v>1</v>
      </c>
      <c r="L126" s="221">
        <v>0</v>
      </c>
      <c r="M126" s="77">
        <v>0</v>
      </c>
      <c r="N126" s="126">
        <v>0</v>
      </c>
      <c r="O126" s="61" t="s">
        <v>322</v>
      </c>
    </row>
    <row r="127" spans="2:21">
      <c r="B127" s="149">
        <v>10009</v>
      </c>
      <c r="C127" s="149" t="s">
        <v>341</v>
      </c>
      <c r="D127" s="149">
        <v>7</v>
      </c>
      <c r="E127" s="149">
        <v>8</v>
      </c>
      <c r="F127" s="149">
        <v>100</v>
      </c>
      <c r="G127" s="149" t="s">
        <v>342</v>
      </c>
      <c r="H127" s="149" t="s">
        <v>343</v>
      </c>
      <c r="I127" s="149">
        <v>1</v>
      </c>
      <c r="J127" s="156" t="s">
        <v>344</v>
      </c>
      <c r="K127" s="196">
        <v>1</v>
      </c>
      <c r="L127" s="217">
        <v>7</v>
      </c>
      <c r="M127" s="77">
        <v>0</v>
      </c>
      <c r="N127" s="126">
        <v>0</v>
      </c>
      <c r="O127" s="42" t="s">
        <v>322</v>
      </c>
    </row>
    <row r="128" spans="2:21">
      <c r="B128" s="149">
        <v>10010</v>
      </c>
      <c r="C128" s="149" t="s">
        <v>345</v>
      </c>
      <c r="D128" s="149">
        <v>7</v>
      </c>
      <c r="E128" s="149">
        <v>9</v>
      </c>
      <c r="F128" s="149">
        <v>100</v>
      </c>
      <c r="G128" s="149" t="s">
        <v>346</v>
      </c>
      <c r="H128" s="149" t="s">
        <v>347</v>
      </c>
      <c r="I128" s="149">
        <v>1</v>
      </c>
      <c r="J128" s="156" t="s">
        <v>348</v>
      </c>
      <c r="K128" s="196">
        <v>1</v>
      </c>
      <c r="L128" s="217">
        <v>8</v>
      </c>
      <c r="M128" s="77">
        <v>0</v>
      </c>
      <c r="N128" s="126">
        <v>0</v>
      </c>
      <c r="O128" s="42" t="s">
        <v>322</v>
      </c>
    </row>
    <row r="129" spans="2:17">
      <c r="B129" s="149">
        <v>10011</v>
      </c>
      <c r="C129" s="149" t="s">
        <v>349</v>
      </c>
      <c r="D129" s="149">
        <v>7</v>
      </c>
      <c r="E129" s="149">
        <v>10</v>
      </c>
      <c r="F129" s="149">
        <v>100</v>
      </c>
      <c r="G129" s="149" t="s">
        <v>350</v>
      </c>
      <c r="H129" s="159" t="s">
        <v>339</v>
      </c>
      <c r="I129" s="149">
        <v>2</v>
      </c>
      <c r="J129" s="156" t="s">
        <v>351</v>
      </c>
      <c r="K129" s="196">
        <v>0</v>
      </c>
      <c r="L129" s="217">
        <v>0</v>
      </c>
      <c r="M129" s="77">
        <v>0</v>
      </c>
      <c r="N129" s="126">
        <v>0</v>
      </c>
      <c r="O129" s="42" t="s">
        <v>322</v>
      </c>
    </row>
    <row r="130" spans="2:17">
      <c r="B130" s="149">
        <v>10012</v>
      </c>
      <c r="C130" s="149" t="s">
        <v>352</v>
      </c>
      <c r="D130" s="149">
        <v>7</v>
      </c>
      <c r="E130" s="149">
        <v>11</v>
      </c>
      <c r="F130" s="149">
        <v>100</v>
      </c>
      <c r="G130" s="149" t="s">
        <v>350</v>
      </c>
      <c r="H130" s="159" t="s">
        <v>353</v>
      </c>
      <c r="I130" s="149">
        <v>2</v>
      </c>
      <c r="J130" s="156" t="s">
        <v>354</v>
      </c>
      <c r="K130" s="196">
        <v>0</v>
      </c>
      <c r="L130" s="217">
        <v>0</v>
      </c>
      <c r="M130" s="77">
        <v>0</v>
      </c>
      <c r="N130" s="126">
        <v>0</v>
      </c>
      <c r="O130" s="42" t="s">
        <v>322</v>
      </c>
    </row>
    <row r="131" spans="2:17">
      <c r="B131" s="149">
        <v>10013</v>
      </c>
      <c r="C131" s="149" t="s">
        <v>355</v>
      </c>
      <c r="D131" s="149">
        <v>7</v>
      </c>
      <c r="E131" s="149">
        <v>12</v>
      </c>
      <c r="F131" s="149">
        <v>100</v>
      </c>
      <c r="G131" s="149" t="s">
        <v>350</v>
      </c>
      <c r="H131" s="159" t="s">
        <v>356</v>
      </c>
      <c r="I131" s="149">
        <v>1</v>
      </c>
      <c r="J131" s="156" t="s">
        <v>2568</v>
      </c>
      <c r="K131" s="196">
        <v>0</v>
      </c>
      <c r="L131" s="217">
        <v>0</v>
      </c>
      <c r="M131" s="77">
        <v>0</v>
      </c>
      <c r="N131" s="126">
        <v>0</v>
      </c>
      <c r="O131" s="42" t="s">
        <v>322</v>
      </c>
    </row>
    <row r="132" spans="2:17">
      <c r="B132" s="160">
        <v>10014</v>
      </c>
      <c r="C132" s="160" t="s">
        <v>357</v>
      </c>
      <c r="D132" s="160">
        <v>7</v>
      </c>
      <c r="E132" s="160">
        <v>13</v>
      </c>
      <c r="F132" s="160">
        <v>100</v>
      </c>
      <c r="G132" s="160" t="s">
        <v>350</v>
      </c>
      <c r="H132" s="149" t="s">
        <v>358</v>
      </c>
      <c r="I132" s="160">
        <v>1</v>
      </c>
      <c r="J132" s="162" t="s">
        <v>2569</v>
      </c>
      <c r="K132" s="202">
        <v>0</v>
      </c>
      <c r="L132" s="222">
        <v>0</v>
      </c>
      <c r="M132" s="77">
        <v>0</v>
      </c>
      <c r="N132" s="126">
        <v>0</v>
      </c>
      <c r="O132" s="42" t="s">
        <v>322</v>
      </c>
    </row>
    <row r="133" spans="2:17">
      <c r="B133" s="158">
        <v>10015</v>
      </c>
      <c r="C133" s="158" t="s">
        <v>359</v>
      </c>
      <c r="D133" s="158">
        <v>7</v>
      </c>
      <c r="E133" s="158">
        <v>14</v>
      </c>
      <c r="F133" s="158">
        <v>100</v>
      </c>
      <c r="G133" s="158" t="s">
        <v>338</v>
      </c>
      <c r="H133" s="158" t="s">
        <v>339</v>
      </c>
      <c r="I133" s="158">
        <v>2</v>
      </c>
      <c r="J133" s="161" t="s">
        <v>2293</v>
      </c>
      <c r="K133" s="201">
        <v>1</v>
      </c>
      <c r="L133" s="221">
        <v>33</v>
      </c>
      <c r="M133" s="77">
        <v>0</v>
      </c>
      <c r="N133" s="126">
        <v>0</v>
      </c>
      <c r="O133" s="61" t="s">
        <v>322</v>
      </c>
    </row>
    <row r="134" spans="2:17">
      <c r="B134" s="158">
        <v>10016</v>
      </c>
      <c r="C134" s="158" t="s">
        <v>360</v>
      </c>
      <c r="D134" s="158">
        <v>7</v>
      </c>
      <c r="E134" s="158">
        <v>15</v>
      </c>
      <c r="F134" s="158">
        <v>100</v>
      </c>
      <c r="G134" s="158" t="s">
        <v>338</v>
      </c>
      <c r="H134" s="158" t="s">
        <v>361</v>
      </c>
      <c r="I134" s="158">
        <v>1</v>
      </c>
      <c r="J134" s="156" t="s">
        <v>362</v>
      </c>
      <c r="K134" s="201">
        <v>0</v>
      </c>
      <c r="L134" s="221">
        <v>2</v>
      </c>
      <c r="M134" s="77">
        <v>0</v>
      </c>
      <c r="N134" s="126">
        <v>0</v>
      </c>
      <c r="O134" s="61" t="s">
        <v>322</v>
      </c>
    </row>
    <row r="135" spans="2:17">
      <c r="B135" s="158">
        <v>10017</v>
      </c>
      <c r="C135" s="158" t="s">
        <v>363</v>
      </c>
      <c r="D135" s="158">
        <v>7</v>
      </c>
      <c r="E135" s="158">
        <v>16</v>
      </c>
      <c r="F135" s="158">
        <v>100</v>
      </c>
      <c r="G135" s="158" t="s">
        <v>330</v>
      </c>
      <c r="H135" s="158" t="s">
        <v>364</v>
      </c>
      <c r="I135" s="158">
        <v>1</v>
      </c>
      <c r="J135" s="161" t="s">
        <v>336</v>
      </c>
      <c r="K135" s="201">
        <v>0</v>
      </c>
      <c r="L135" s="221">
        <v>0</v>
      </c>
      <c r="M135" s="77">
        <v>0</v>
      </c>
      <c r="N135" s="126">
        <v>0</v>
      </c>
      <c r="O135" s="61" t="s">
        <v>322</v>
      </c>
    </row>
    <row r="136" spans="2:17">
      <c r="B136" s="158">
        <v>10018</v>
      </c>
      <c r="C136" s="158" t="s">
        <v>365</v>
      </c>
      <c r="D136" s="158">
        <v>7</v>
      </c>
      <c r="E136" s="158">
        <v>17</v>
      </c>
      <c r="F136" s="158">
        <v>100</v>
      </c>
      <c r="G136" s="158" t="s">
        <v>330</v>
      </c>
      <c r="H136" s="158" t="s">
        <v>366</v>
      </c>
      <c r="I136" s="158">
        <v>1</v>
      </c>
      <c r="J136" s="161" t="s">
        <v>367</v>
      </c>
      <c r="K136" s="201">
        <v>0</v>
      </c>
      <c r="L136" s="221">
        <v>0</v>
      </c>
      <c r="M136" s="77">
        <v>0</v>
      </c>
      <c r="N136" s="126">
        <v>0</v>
      </c>
      <c r="O136" s="61" t="s">
        <v>322</v>
      </c>
    </row>
    <row r="137" spans="2:17">
      <c r="B137" s="158">
        <v>10019</v>
      </c>
      <c r="C137" s="158" t="s">
        <v>368</v>
      </c>
      <c r="D137" s="158">
        <v>7</v>
      </c>
      <c r="E137" s="158">
        <v>18</v>
      </c>
      <c r="F137" s="158">
        <v>100</v>
      </c>
      <c r="G137" s="158" t="s">
        <v>330</v>
      </c>
      <c r="H137" s="158" t="s">
        <v>339</v>
      </c>
      <c r="I137" s="158">
        <v>1</v>
      </c>
      <c r="J137" s="161" t="s">
        <v>325</v>
      </c>
      <c r="K137" s="201">
        <v>0</v>
      </c>
      <c r="L137" s="221">
        <v>0</v>
      </c>
      <c r="M137" s="77">
        <v>0</v>
      </c>
      <c r="N137" s="126">
        <v>0</v>
      </c>
      <c r="O137" s="61" t="s">
        <v>322</v>
      </c>
    </row>
    <row r="138" spans="2:17">
      <c r="B138" s="158">
        <v>10020</v>
      </c>
      <c r="C138" s="158" t="s">
        <v>369</v>
      </c>
      <c r="D138" s="158">
        <v>7</v>
      </c>
      <c r="E138" s="158">
        <v>19</v>
      </c>
      <c r="F138" s="158">
        <v>100</v>
      </c>
      <c r="G138" s="158" t="s">
        <v>330</v>
      </c>
      <c r="H138" s="158" t="s">
        <v>339</v>
      </c>
      <c r="I138" s="158">
        <v>1</v>
      </c>
      <c r="J138" s="161" t="s">
        <v>370</v>
      </c>
      <c r="K138" s="201">
        <v>0</v>
      </c>
      <c r="L138" s="221">
        <v>0</v>
      </c>
      <c r="M138" s="77">
        <v>0</v>
      </c>
      <c r="N138" s="126">
        <v>0</v>
      </c>
      <c r="O138" s="61" t="s">
        <v>322</v>
      </c>
    </row>
    <row r="139" spans="2:17" s="74" customFormat="1">
      <c r="B139" s="158">
        <v>10021</v>
      </c>
      <c r="C139" s="158" t="s">
        <v>2066</v>
      </c>
      <c r="D139" s="158">
        <v>7</v>
      </c>
      <c r="E139" s="158">
        <v>20</v>
      </c>
      <c r="F139" s="158">
        <v>100</v>
      </c>
      <c r="G139" s="158" t="s">
        <v>377</v>
      </c>
      <c r="H139" s="158" t="s">
        <v>2619</v>
      </c>
      <c r="I139" s="158">
        <v>1</v>
      </c>
      <c r="J139" s="161" t="s">
        <v>2110</v>
      </c>
      <c r="K139" s="201">
        <v>1</v>
      </c>
      <c r="L139" s="221">
        <v>101</v>
      </c>
      <c r="M139" s="77">
        <v>0</v>
      </c>
      <c r="N139" s="126">
        <v>0</v>
      </c>
      <c r="O139" s="61" t="s">
        <v>322</v>
      </c>
      <c r="Q139" s="74">
        <v>111</v>
      </c>
    </row>
    <row r="140" spans="2:17" s="74" customFormat="1">
      <c r="B140" s="158">
        <v>10022</v>
      </c>
      <c r="C140" s="158" t="s">
        <v>2067</v>
      </c>
      <c r="D140" s="158">
        <v>7</v>
      </c>
      <c r="E140" s="158">
        <v>21</v>
      </c>
      <c r="F140" s="158">
        <v>100</v>
      </c>
      <c r="G140" s="158" t="s">
        <v>377</v>
      </c>
      <c r="H140" s="158" t="s">
        <v>2619</v>
      </c>
      <c r="I140" s="158">
        <v>1</v>
      </c>
      <c r="J140" s="161" t="s">
        <v>2110</v>
      </c>
      <c r="K140" s="201">
        <v>1</v>
      </c>
      <c r="L140" s="221">
        <v>102</v>
      </c>
      <c r="M140" s="77">
        <v>0</v>
      </c>
      <c r="N140" s="126">
        <v>0</v>
      </c>
      <c r="O140" s="61" t="s">
        <v>322</v>
      </c>
      <c r="Q140" s="74">
        <v>112</v>
      </c>
    </row>
    <row r="141" spans="2:17" s="74" customFormat="1">
      <c r="B141" s="158">
        <v>10023</v>
      </c>
      <c r="C141" s="158" t="s">
        <v>2068</v>
      </c>
      <c r="D141" s="158">
        <v>7</v>
      </c>
      <c r="E141" s="158">
        <v>22</v>
      </c>
      <c r="F141" s="158">
        <v>100</v>
      </c>
      <c r="G141" s="158" t="s">
        <v>377</v>
      </c>
      <c r="H141" s="158" t="s">
        <v>2619</v>
      </c>
      <c r="I141" s="158">
        <v>1</v>
      </c>
      <c r="J141" s="161" t="s">
        <v>2110</v>
      </c>
      <c r="K141" s="201">
        <v>1</v>
      </c>
      <c r="L141" s="221">
        <v>103</v>
      </c>
      <c r="M141" s="77">
        <v>0</v>
      </c>
      <c r="N141" s="126">
        <v>0</v>
      </c>
      <c r="O141" s="61" t="s">
        <v>322</v>
      </c>
      <c r="Q141" s="74">
        <v>113</v>
      </c>
    </row>
    <row r="142" spans="2:17" s="74" customFormat="1">
      <c r="B142" s="158">
        <v>10024</v>
      </c>
      <c r="C142" s="158" t="s">
        <v>2069</v>
      </c>
      <c r="D142" s="158">
        <v>7</v>
      </c>
      <c r="E142" s="158">
        <v>23</v>
      </c>
      <c r="F142" s="158">
        <v>100</v>
      </c>
      <c r="G142" s="158" t="s">
        <v>377</v>
      </c>
      <c r="H142" s="158" t="s">
        <v>2619</v>
      </c>
      <c r="I142" s="158">
        <v>1</v>
      </c>
      <c r="J142" s="161" t="s">
        <v>2110</v>
      </c>
      <c r="K142" s="201">
        <v>1</v>
      </c>
      <c r="L142" s="221">
        <v>104</v>
      </c>
      <c r="M142" s="77">
        <v>0</v>
      </c>
      <c r="N142" s="126">
        <v>0</v>
      </c>
      <c r="O142" s="61" t="s">
        <v>322</v>
      </c>
      <c r="Q142" s="74">
        <v>114</v>
      </c>
    </row>
    <row r="143" spans="2:17" s="74" customFormat="1">
      <c r="B143" s="158">
        <v>10025</v>
      </c>
      <c r="C143" s="158" t="s">
        <v>2070</v>
      </c>
      <c r="D143" s="158">
        <v>7</v>
      </c>
      <c r="E143" s="158">
        <v>24</v>
      </c>
      <c r="F143" s="158">
        <v>100</v>
      </c>
      <c r="G143" s="158" t="s">
        <v>377</v>
      </c>
      <c r="H143" s="158" t="s">
        <v>2619</v>
      </c>
      <c r="I143" s="158">
        <v>1</v>
      </c>
      <c r="J143" s="161" t="s">
        <v>2110</v>
      </c>
      <c r="K143" s="201">
        <v>1</v>
      </c>
      <c r="L143" s="221">
        <v>105</v>
      </c>
      <c r="M143" s="77">
        <v>0</v>
      </c>
      <c r="N143" s="126">
        <v>0</v>
      </c>
      <c r="O143" s="61" t="s">
        <v>322</v>
      </c>
      <c r="Q143" s="74">
        <v>115</v>
      </c>
    </row>
    <row r="144" spans="2:17" s="74" customFormat="1">
      <c r="B144" s="158">
        <v>10026</v>
      </c>
      <c r="C144" s="158" t="s">
        <v>2620</v>
      </c>
      <c r="D144" s="158">
        <v>57</v>
      </c>
      <c r="E144" s="158">
        <v>2</v>
      </c>
      <c r="F144" s="158">
        <v>100</v>
      </c>
      <c r="G144" s="158" t="s">
        <v>377</v>
      </c>
      <c r="H144" s="158" t="s">
        <v>603</v>
      </c>
      <c r="I144" s="158">
        <v>1</v>
      </c>
      <c r="J144" s="161" t="s">
        <v>336</v>
      </c>
      <c r="K144" s="201">
        <v>1</v>
      </c>
      <c r="L144" s="221">
        <v>51</v>
      </c>
      <c r="M144" s="77">
        <v>0</v>
      </c>
      <c r="N144" s="126">
        <v>0</v>
      </c>
      <c r="O144" s="80" t="s">
        <v>2564</v>
      </c>
      <c r="P144" s="42" t="s">
        <v>328</v>
      </c>
    </row>
    <row r="145" spans="2:17" s="74" customFormat="1">
      <c r="B145" s="158">
        <v>10027</v>
      </c>
      <c r="C145" s="158" t="s">
        <v>2621</v>
      </c>
      <c r="D145" s="158">
        <v>57</v>
      </c>
      <c r="E145" s="158">
        <v>3</v>
      </c>
      <c r="F145" s="158">
        <v>100</v>
      </c>
      <c r="G145" s="158" t="s">
        <v>377</v>
      </c>
      <c r="H145" s="158" t="s">
        <v>2622</v>
      </c>
      <c r="I145" s="158">
        <v>1</v>
      </c>
      <c r="J145" s="161" t="s">
        <v>2110</v>
      </c>
      <c r="K145" s="201">
        <v>1</v>
      </c>
      <c r="L145" s="221">
        <v>52</v>
      </c>
      <c r="M145" s="77">
        <v>0</v>
      </c>
      <c r="N145" s="126">
        <v>0</v>
      </c>
      <c r="O145" s="80" t="s">
        <v>2564</v>
      </c>
      <c r="P145" s="42" t="s">
        <v>328</v>
      </c>
    </row>
    <row r="146" spans="2:17" s="74" customFormat="1">
      <c r="B146" s="158">
        <v>10028</v>
      </c>
      <c r="C146" s="158" t="s">
        <v>2623</v>
      </c>
      <c r="D146" s="158">
        <v>7</v>
      </c>
      <c r="E146" s="158">
        <v>25</v>
      </c>
      <c r="F146" s="158">
        <v>100</v>
      </c>
      <c r="G146" s="158" t="s">
        <v>377</v>
      </c>
      <c r="H146" s="158" t="s">
        <v>339</v>
      </c>
      <c r="I146" s="158">
        <v>2</v>
      </c>
      <c r="J146" s="161" t="s">
        <v>2624</v>
      </c>
      <c r="K146" s="201">
        <v>0</v>
      </c>
      <c r="L146" s="221">
        <v>0</v>
      </c>
      <c r="M146" s="77">
        <v>0</v>
      </c>
      <c r="N146" s="126">
        <v>0</v>
      </c>
      <c r="O146" s="61" t="s">
        <v>322</v>
      </c>
      <c r="P146" s="42"/>
    </row>
    <row r="147" spans="2:17" s="74" customFormat="1">
      <c r="B147" s="158">
        <v>10029</v>
      </c>
      <c r="C147" s="158" t="s">
        <v>2625</v>
      </c>
      <c r="D147" s="158">
        <v>7</v>
      </c>
      <c r="E147" s="158">
        <v>26</v>
      </c>
      <c r="F147" s="158">
        <v>100</v>
      </c>
      <c r="G147" s="158" t="s">
        <v>377</v>
      </c>
      <c r="H147" s="158" t="s">
        <v>2626</v>
      </c>
      <c r="I147" s="158">
        <v>2</v>
      </c>
      <c r="J147" s="161" t="s">
        <v>325</v>
      </c>
      <c r="K147" s="201">
        <v>0</v>
      </c>
      <c r="L147" s="221">
        <v>0</v>
      </c>
      <c r="M147" s="77">
        <v>0</v>
      </c>
      <c r="N147" s="126">
        <v>0</v>
      </c>
      <c r="O147" s="61" t="s">
        <v>322</v>
      </c>
      <c r="P147" s="42"/>
    </row>
    <row r="148" spans="2:17" s="74" customFormat="1">
      <c r="B148" s="158">
        <v>10030</v>
      </c>
      <c r="C148" s="158" t="s">
        <v>2627</v>
      </c>
      <c r="D148" s="158">
        <v>7</v>
      </c>
      <c r="E148" s="158">
        <v>27</v>
      </c>
      <c r="F148" s="158">
        <v>100</v>
      </c>
      <c r="G148" s="158" t="s">
        <v>377</v>
      </c>
      <c r="H148" s="158" t="s">
        <v>2628</v>
      </c>
      <c r="I148" s="158">
        <v>1</v>
      </c>
      <c r="J148" s="161" t="s">
        <v>2110</v>
      </c>
      <c r="K148" s="201">
        <v>1</v>
      </c>
      <c r="L148" s="221">
        <v>116</v>
      </c>
      <c r="M148" s="77">
        <v>0</v>
      </c>
      <c r="N148" s="126">
        <v>0</v>
      </c>
      <c r="O148" s="61" t="s">
        <v>322</v>
      </c>
      <c r="Q148" s="74">
        <v>118</v>
      </c>
    </row>
    <row r="149" spans="2:17">
      <c r="B149" s="191">
        <v>501</v>
      </c>
      <c r="C149" s="191" t="s">
        <v>2404</v>
      </c>
      <c r="D149" s="191">
        <v>8</v>
      </c>
      <c r="E149" s="191">
        <v>1</v>
      </c>
      <c r="F149" s="191">
        <v>1</v>
      </c>
      <c r="G149" s="191" t="s">
        <v>377</v>
      </c>
      <c r="H149" s="191" t="s">
        <v>2105</v>
      </c>
      <c r="I149" s="191">
        <v>1</v>
      </c>
      <c r="J149" s="147" t="s">
        <v>325</v>
      </c>
      <c r="K149" s="213">
        <v>0</v>
      </c>
      <c r="L149" s="234">
        <v>1</v>
      </c>
      <c r="M149" s="77">
        <v>1</v>
      </c>
      <c r="N149" s="256">
        <v>5</v>
      </c>
      <c r="O149" s="86" t="s">
        <v>2405</v>
      </c>
    </row>
    <row r="150" spans="2:17">
      <c r="B150" s="191">
        <v>502</v>
      </c>
      <c r="C150" s="191" t="s">
        <v>2406</v>
      </c>
      <c r="D150" s="191">
        <v>8</v>
      </c>
      <c r="E150" s="191">
        <v>1</v>
      </c>
      <c r="F150" s="191">
        <v>1</v>
      </c>
      <c r="G150" s="191" t="s">
        <v>377</v>
      </c>
      <c r="H150" s="191" t="s">
        <v>2407</v>
      </c>
      <c r="I150" s="191">
        <v>1</v>
      </c>
      <c r="J150" s="147" t="s">
        <v>429</v>
      </c>
      <c r="K150" s="213">
        <v>0</v>
      </c>
      <c r="L150" s="234">
        <v>1</v>
      </c>
      <c r="M150" s="256">
        <v>1</v>
      </c>
      <c r="N150" s="256">
        <v>5</v>
      </c>
      <c r="O150" s="86" t="s">
        <v>2405</v>
      </c>
    </row>
    <row r="151" spans="2:17">
      <c r="B151" s="191">
        <v>503</v>
      </c>
      <c r="C151" s="191" t="s">
        <v>2408</v>
      </c>
      <c r="D151" s="191">
        <v>8</v>
      </c>
      <c r="E151" s="191">
        <v>1</v>
      </c>
      <c r="F151" s="191">
        <v>1</v>
      </c>
      <c r="G151" s="191" t="s">
        <v>377</v>
      </c>
      <c r="H151" s="191" t="s">
        <v>2409</v>
      </c>
      <c r="I151" s="191">
        <v>1</v>
      </c>
      <c r="J151" s="147" t="s">
        <v>412</v>
      </c>
      <c r="K151" s="213">
        <v>0</v>
      </c>
      <c r="L151" s="234">
        <v>1</v>
      </c>
      <c r="M151" s="256">
        <v>1</v>
      </c>
      <c r="N151" s="256">
        <v>5</v>
      </c>
      <c r="O151" s="86" t="s">
        <v>2405</v>
      </c>
    </row>
    <row r="152" spans="2:17">
      <c r="B152" s="191">
        <v>510</v>
      </c>
      <c r="C152" s="191" t="s">
        <v>2410</v>
      </c>
      <c r="D152" s="191">
        <v>8</v>
      </c>
      <c r="E152" s="191">
        <v>1</v>
      </c>
      <c r="F152" s="191">
        <v>1</v>
      </c>
      <c r="G152" s="191" t="s">
        <v>377</v>
      </c>
      <c r="H152" s="191" t="s">
        <v>448</v>
      </c>
      <c r="I152" s="191">
        <v>1</v>
      </c>
      <c r="J152" s="147" t="s">
        <v>460</v>
      </c>
      <c r="K152" s="213">
        <v>0</v>
      </c>
      <c r="L152" s="234">
        <v>1</v>
      </c>
      <c r="M152" s="256">
        <v>1</v>
      </c>
      <c r="N152" s="256">
        <v>4</v>
      </c>
      <c r="O152" s="86" t="s">
        <v>2405</v>
      </c>
    </row>
    <row r="153" spans="2:17">
      <c r="B153" s="191">
        <v>511</v>
      </c>
      <c r="C153" s="191" t="s">
        <v>2410</v>
      </c>
      <c r="D153" s="191">
        <v>8</v>
      </c>
      <c r="E153" s="191">
        <v>1</v>
      </c>
      <c r="F153" s="191">
        <v>1</v>
      </c>
      <c r="G153" s="191" t="s">
        <v>377</v>
      </c>
      <c r="H153" s="191" t="s">
        <v>448</v>
      </c>
      <c r="I153" s="191">
        <v>1</v>
      </c>
      <c r="J153" s="147" t="s">
        <v>460</v>
      </c>
      <c r="K153" s="213">
        <v>0</v>
      </c>
      <c r="L153" s="234">
        <v>1</v>
      </c>
      <c r="M153" s="256">
        <v>1</v>
      </c>
      <c r="N153" s="256">
        <v>2</v>
      </c>
      <c r="O153" s="86" t="s">
        <v>2405</v>
      </c>
    </row>
    <row r="154" spans="2:17">
      <c r="B154" s="191">
        <v>512</v>
      </c>
      <c r="C154" s="191" t="s">
        <v>2411</v>
      </c>
      <c r="D154" s="191">
        <v>8</v>
      </c>
      <c r="E154" s="191">
        <v>1</v>
      </c>
      <c r="F154" s="191">
        <v>1</v>
      </c>
      <c r="G154" s="191" t="s">
        <v>377</v>
      </c>
      <c r="H154" s="191" t="s">
        <v>320</v>
      </c>
      <c r="I154" s="191">
        <v>1</v>
      </c>
      <c r="J154" s="147" t="s">
        <v>321</v>
      </c>
      <c r="K154" s="213">
        <v>0</v>
      </c>
      <c r="L154" s="234">
        <v>1</v>
      </c>
      <c r="M154" s="256">
        <v>1</v>
      </c>
      <c r="N154" s="256">
        <v>6</v>
      </c>
      <c r="O154" s="86" t="s">
        <v>2405</v>
      </c>
    </row>
    <row r="155" spans="2:17">
      <c r="B155" s="191">
        <v>513</v>
      </c>
      <c r="C155" s="191" t="s">
        <v>2412</v>
      </c>
      <c r="D155" s="191">
        <v>8</v>
      </c>
      <c r="E155" s="191">
        <v>1</v>
      </c>
      <c r="F155" s="191">
        <v>1</v>
      </c>
      <c r="G155" s="191" t="s">
        <v>377</v>
      </c>
      <c r="H155" s="191" t="s">
        <v>445</v>
      </c>
      <c r="I155" s="191">
        <v>1</v>
      </c>
      <c r="J155" s="147" t="s">
        <v>446</v>
      </c>
      <c r="K155" s="213">
        <v>0</v>
      </c>
      <c r="L155" s="234">
        <v>1</v>
      </c>
      <c r="M155" s="256">
        <v>1</v>
      </c>
      <c r="N155" s="256">
        <v>6</v>
      </c>
      <c r="O155" s="86" t="s">
        <v>2405</v>
      </c>
    </row>
    <row r="156" spans="2:17">
      <c r="B156" s="191">
        <v>518</v>
      </c>
      <c r="C156" s="191" t="s">
        <v>2413</v>
      </c>
      <c r="D156" s="191">
        <v>8</v>
      </c>
      <c r="E156" s="191">
        <v>1</v>
      </c>
      <c r="F156" s="191">
        <v>1</v>
      </c>
      <c r="G156" s="191" t="s">
        <v>377</v>
      </c>
      <c r="H156" s="191" t="s">
        <v>459</v>
      </c>
      <c r="I156" s="191">
        <v>1</v>
      </c>
      <c r="J156" s="147" t="s">
        <v>2322</v>
      </c>
      <c r="K156" s="213">
        <v>0</v>
      </c>
      <c r="L156" s="234">
        <v>1</v>
      </c>
      <c r="M156" s="256">
        <v>1</v>
      </c>
      <c r="N156" s="256">
        <v>6</v>
      </c>
      <c r="O156" s="86" t="s">
        <v>2405</v>
      </c>
    </row>
    <row r="157" spans="2:17">
      <c r="B157" s="191">
        <v>519</v>
      </c>
      <c r="C157" s="191" t="s">
        <v>2414</v>
      </c>
      <c r="D157" s="191">
        <v>8</v>
      </c>
      <c r="E157" s="191">
        <v>1</v>
      </c>
      <c r="F157" s="191">
        <v>1</v>
      </c>
      <c r="G157" s="191" t="s">
        <v>377</v>
      </c>
      <c r="H157" s="191" t="s">
        <v>2415</v>
      </c>
      <c r="I157" s="191">
        <v>1</v>
      </c>
      <c r="J157" s="147" t="s">
        <v>2791</v>
      </c>
      <c r="K157" s="213">
        <v>0</v>
      </c>
      <c r="L157" s="234">
        <v>1</v>
      </c>
      <c r="M157" s="256">
        <v>1</v>
      </c>
      <c r="N157" s="256">
        <v>6</v>
      </c>
      <c r="O157" s="86" t="s">
        <v>2405</v>
      </c>
    </row>
    <row r="158" spans="2:17">
      <c r="B158" s="191">
        <v>520</v>
      </c>
      <c r="C158" s="191" t="s">
        <v>2416</v>
      </c>
      <c r="D158" s="191">
        <v>8</v>
      </c>
      <c r="E158" s="191">
        <v>1</v>
      </c>
      <c r="F158" s="191">
        <v>1</v>
      </c>
      <c r="G158" s="191" t="s">
        <v>377</v>
      </c>
      <c r="H158" s="191" t="s">
        <v>2417</v>
      </c>
      <c r="I158" s="191">
        <v>1</v>
      </c>
      <c r="J158" s="147" t="s">
        <v>321</v>
      </c>
      <c r="K158" s="213">
        <v>0</v>
      </c>
      <c r="L158" s="234">
        <v>1</v>
      </c>
      <c r="M158" s="256">
        <v>1</v>
      </c>
      <c r="N158" s="256">
        <v>6</v>
      </c>
      <c r="O158" s="86" t="s">
        <v>2405</v>
      </c>
    </row>
    <row r="159" spans="2:17">
      <c r="B159" s="191">
        <v>521</v>
      </c>
      <c r="C159" s="191" t="s">
        <v>2418</v>
      </c>
      <c r="D159" s="191">
        <v>8</v>
      </c>
      <c r="E159" s="191">
        <v>1</v>
      </c>
      <c r="F159" s="191">
        <v>1</v>
      </c>
      <c r="G159" s="191" t="s">
        <v>377</v>
      </c>
      <c r="H159" s="191" t="s">
        <v>436</v>
      </c>
      <c r="I159" s="191">
        <v>1</v>
      </c>
      <c r="J159" s="147" t="s">
        <v>367</v>
      </c>
      <c r="K159" s="213">
        <v>0</v>
      </c>
      <c r="L159" s="234">
        <v>1</v>
      </c>
      <c r="M159" s="256">
        <v>1</v>
      </c>
      <c r="N159" s="256">
        <v>6</v>
      </c>
      <c r="O159" s="86" t="s">
        <v>2405</v>
      </c>
    </row>
    <row r="160" spans="2:17">
      <c r="B160" s="191">
        <v>522</v>
      </c>
      <c r="C160" s="191" t="s">
        <v>2419</v>
      </c>
      <c r="D160" s="191">
        <v>8</v>
      </c>
      <c r="E160" s="191">
        <v>1</v>
      </c>
      <c r="F160" s="191">
        <v>1</v>
      </c>
      <c r="G160" s="191" t="s">
        <v>377</v>
      </c>
      <c r="H160" s="191" t="s">
        <v>2420</v>
      </c>
      <c r="I160" s="191">
        <v>1</v>
      </c>
      <c r="J160" s="147" t="s">
        <v>367</v>
      </c>
      <c r="K160" s="213">
        <v>0</v>
      </c>
      <c r="L160" s="234">
        <v>1</v>
      </c>
      <c r="M160" s="256">
        <v>1</v>
      </c>
      <c r="N160" s="256">
        <v>5</v>
      </c>
      <c r="O160" s="86" t="s">
        <v>2405</v>
      </c>
    </row>
    <row r="161" spans="2:15">
      <c r="B161" s="191">
        <v>523</v>
      </c>
      <c r="C161" s="191" t="s">
        <v>2421</v>
      </c>
      <c r="D161" s="191">
        <v>8</v>
      </c>
      <c r="E161" s="191">
        <v>1</v>
      </c>
      <c r="F161" s="191">
        <v>1</v>
      </c>
      <c r="G161" s="191" t="s">
        <v>377</v>
      </c>
      <c r="H161" s="191" t="s">
        <v>442</v>
      </c>
      <c r="I161" s="191">
        <v>1</v>
      </c>
      <c r="J161" s="147" t="s">
        <v>628</v>
      </c>
      <c r="K161" s="213">
        <v>0</v>
      </c>
      <c r="L161" s="234">
        <v>1</v>
      </c>
      <c r="M161" s="256">
        <v>1</v>
      </c>
      <c r="N161" s="256">
        <v>5</v>
      </c>
      <c r="O161" s="86" t="s">
        <v>2405</v>
      </c>
    </row>
    <row r="162" spans="2:15">
      <c r="B162" s="191">
        <v>524</v>
      </c>
      <c r="C162" s="191" t="s">
        <v>2422</v>
      </c>
      <c r="D162" s="191">
        <v>8</v>
      </c>
      <c r="E162" s="191">
        <v>1</v>
      </c>
      <c r="F162" s="191">
        <v>1</v>
      </c>
      <c r="G162" s="191" t="s">
        <v>377</v>
      </c>
      <c r="H162" s="191" t="s">
        <v>2423</v>
      </c>
      <c r="I162" s="191">
        <v>1</v>
      </c>
      <c r="J162" s="147" t="s">
        <v>2424</v>
      </c>
      <c r="K162" s="213">
        <v>0</v>
      </c>
      <c r="L162" s="234">
        <v>1</v>
      </c>
      <c r="M162" s="256">
        <v>1</v>
      </c>
      <c r="N162" s="256">
        <v>6</v>
      </c>
      <c r="O162" s="86" t="s">
        <v>2405</v>
      </c>
    </row>
    <row r="163" spans="2:15">
      <c r="B163" s="191">
        <v>525</v>
      </c>
      <c r="C163" s="191" t="s">
        <v>2425</v>
      </c>
      <c r="D163" s="191">
        <v>8</v>
      </c>
      <c r="E163" s="191">
        <v>1</v>
      </c>
      <c r="F163" s="191">
        <v>1</v>
      </c>
      <c r="G163" s="191" t="s">
        <v>377</v>
      </c>
      <c r="H163" s="191" t="s">
        <v>444</v>
      </c>
      <c r="I163" s="191">
        <v>1</v>
      </c>
      <c r="J163" s="147" t="s">
        <v>325</v>
      </c>
      <c r="K163" s="213">
        <v>0</v>
      </c>
      <c r="L163" s="234">
        <v>1</v>
      </c>
      <c r="M163" s="256">
        <v>1</v>
      </c>
      <c r="N163" s="256">
        <v>6</v>
      </c>
      <c r="O163" s="86" t="s">
        <v>2405</v>
      </c>
    </row>
    <row r="164" spans="2:15">
      <c r="B164" s="191">
        <v>526</v>
      </c>
      <c r="C164" s="191" t="s">
        <v>2426</v>
      </c>
      <c r="D164" s="191">
        <v>8</v>
      </c>
      <c r="E164" s="191">
        <v>1</v>
      </c>
      <c r="F164" s="191">
        <v>1</v>
      </c>
      <c r="G164" s="191" t="s">
        <v>377</v>
      </c>
      <c r="H164" s="191" t="s">
        <v>458</v>
      </c>
      <c r="I164" s="191">
        <v>1</v>
      </c>
      <c r="J164" s="147" t="s">
        <v>429</v>
      </c>
      <c r="K164" s="213">
        <v>0</v>
      </c>
      <c r="L164" s="234">
        <v>1</v>
      </c>
      <c r="M164" s="256">
        <v>1</v>
      </c>
      <c r="N164" s="256">
        <v>6</v>
      </c>
      <c r="O164" s="86" t="s">
        <v>2405</v>
      </c>
    </row>
    <row r="165" spans="2:15">
      <c r="B165" s="191">
        <v>527</v>
      </c>
      <c r="C165" s="191" t="s">
        <v>2629</v>
      </c>
      <c r="D165" s="191">
        <v>8</v>
      </c>
      <c r="E165" s="191">
        <v>1</v>
      </c>
      <c r="F165" s="191">
        <v>1</v>
      </c>
      <c r="G165" s="191" t="s">
        <v>377</v>
      </c>
      <c r="H165" s="191" t="s">
        <v>475</v>
      </c>
      <c r="I165" s="191">
        <v>1</v>
      </c>
      <c r="J165" s="147" t="s">
        <v>2428</v>
      </c>
      <c r="K165" s="213">
        <v>0</v>
      </c>
      <c r="L165" s="234">
        <v>1</v>
      </c>
      <c r="M165" s="256">
        <v>1</v>
      </c>
      <c r="N165" s="256">
        <v>5</v>
      </c>
      <c r="O165" s="86" t="s">
        <v>2405</v>
      </c>
    </row>
    <row r="166" spans="2:15">
      <c r="B166" s="191">
        <v>528</v>
      </c>
      <c r="C166" s="191" t="s">
        <v>2630</v>
      </c>
      <c r="D166" s="191">
        <v>8</v>
      </c>
      <c r="E166" s="191">
        <v>1</v>
      </c>
      <c r="F166" s="191">
        <v>1</v>
      </c>
      <c r="G166" s="191" t="s">
        <v>377</v>
      </c>
      <c r="H166" s="191" t="s">
        <v>479</v>
      </c>
      <c r="I166" s="191">
        <v>1</v>
      </c>
      <c r="J166" s="147" t="s">
        <v>2428</v>
      </c>
      <c r="K166" s="213">
        <v>0</v>
      </c>
      <c r="L166" s="234">
        <v>1</v>
      </c>
      <c r="M166" s="256">
        <v>1</v>
      </c>
      <c r="N166" s="256">
        <v>5</v>
      </c>
      <c r="O166" s="86" t="s">
        <v>2405</v>
      </c>
    </row>
    <row r="167" spans="2:15">
      <c r="B167" s="191">
        <v>529</v>
      </c>
      <c r="C167" s="191" t="s">
        <v>2631</v>
      </c>
      <c r="D167" s="191">
        <v>8</v>
      </c>
      <c r="E167" s="191">
        <v>1</v>
      </c>
      <c r="F167" s="191">
        <v>1</v>
      </c>
      <c r="G167" s="191" t="s">
        <v>377</v>
      </c>
      <c r="H167" s="191" t="s">
        <v>473</v>
      </c>
      <c r="I167" s="191">
        <v>1</v>
      </c>
      <c r="J167" s="147" t="s">
        <v>2428</v>
      </c>
      <c r="K167" s="213">
        <v>0</v>
      </c>
      <c r="L167" s="234">
        <v>1</v>
      </c>
      <c r="M167" s="256">
        <v>1</v>
      </c>
      <c r="N167" s="256">
        <v>5</v>
      </c>
      <c r="O167" s="86" t="s">
        <v>2405</v>
      </c>
    </row>
    <row r="168" spans="2:15">
      <c r="B168" s="191">
        <v>530</v>
      </c>
      <c r="C168" s="191" t="s">
        <v>2632</v>
      </c>
      <c r="D168" s="191">
        <v>8</v>
      </c>
      <c r="E168" s="191">
        <v>1</v>
      </c>
      <c r="F168" s="191">
        <v>1</v>
      </c>
      <c r="G168" s="191" t="s">
        <v>377</v>
      </c>
      <c r="H168" s="191" t="s">
        <v>477</v>
      </c>
      <c r="I168" s="191">
        <v>1</v>
      </c>
      <c r="J168" s="147" t="s">
        <v>2428</v>
      </c>
      <c r="K168" s="213">
        <v>0</v>
      </c>
      <c r="L168" s="234">
        <v>1</v>
      </c>
      <c r="M168" s="256">
        <v>1</v>
      </c>
      <c r="N168" s="256">
        <v>5</v>
      </c>
      <c r="O168" s="86" t="s">
        <v>2405</v>
      </c>
    </row>
    <row r="169" spans="2:15">
      <c r="B169" s="191">
        <v>531</v>
      </c>
      <c r="C169" s="191" t="s">
        <v>2432</v>
      </c>
      <c r="D169" s="191">
        <v>8</v>
      </c>
      <c r="E169" s="191">
        <v>1</v>
      </c>
      <c r="F169" s="191">
        <v>1</v>
      </c>
      <c r="G169" s="191" t="s">
        <v>377</v>
      </c>
      <c r="H169" s="191" t="s">
        <v>440</v>
      </c>
      <c r="I169" s="191">
        <v>1</v>
      </c>
      <c r="J169" s="147" t="s">
        <v>2428</v>
      </c>
      <c r="K169" s="213">
        <v>0</v>
      </c>
      <c r="L169" s="234">
        <v>1</v>
      </c>
      <c r="M169" s="256">
        <v>1</v>
      </c>
      <c r="N169" s="256">
        <v>5</v>
      </c>
      <c r="O169" s="86" t="s">
        <v>2405</v>
      </c>
    </row>
    <row r="170" spans="2:15">
      <c r="B170" s="191">
        <v>532</v>
      </c>
      <c r="C170" s="191" t="s">
        <v>2404</v>
      </c>
      <c r="D170" s="191">
        <v>8</v>
      </c>
      <c r="E170" s="191">
        <v>1</v>
      </c>
      <c r="F170" s="191">
        <v>1</v>
      </c>
      <c r="G170" s="191" t="s">
        <v>377</v>
      </c>
      <c r="H170" s="191" t="s">
        <v>2105</v>
      </c>
      <c r="I170" s="191">
        <v>1</v>
      </c>
      <c r="J170" s="147" t="s">
        <v>2112</v>
      </c>
      <c r="K170" s="213">
        <v>0</v>
      </c>
      <c r="L170" s="234">
        <v>1</v>
      </c>
      <c r="M170" s="256">
        <v>1</v>
      </c>
      <c r="N170" s="256">
        <v>5</v>
      </c>
      <c r="O170" s="86" t="s">
        <v>2433</v>
      </c>
    </row>
    <row r="171" spans="2:15">
      <c r="B171" s="191">
        <v>533</v>
      </c>
      <c r="C171" s="191" t="s">
        <v>2406</v>
      </c>
      <c r="D171" s="191">
        <v>8</v>
      </c>
      <c r="E171" s="191">
        <v>1</v>
      </c>
      <c r="F171" s="191">
        <v>1</v>
      </c>
      <c r="G171" s="191" t="s">
        <v>377</v>
      </c>
      <c r="H171" s="191" t="s">
        <v>2407</v>
      </c>
      <c r="I171" s="191">
        <v>1</v>
      </c>
      <c r="J171" s="147" t="s">
        <v>2434</v>
      </c>
      <c r="K171" s="213">
        <v>0</v>
      </c>
      <c r="L171" s="234">
        <v>1</v>
      </c>
      <c r="M171" s="256">
        <v>1</v>
      </c>
      <c r="N171" s="256">
        <v>5</v>
      </c>
      <c r="O171" s="86" t="s">
        <v>2433</v>
      </c>
    </row>
    <row r="172" spans="2:15">
      <c r="B172" s="191">
        <v>534</v>
      </c>
      <c r="C172" s="191" t="s">
        <v>2408</v>
      </c>
      <c r="D172" s="191">
        <v>8</v>
      </c>
      <c r="E172" s="191">
        <v>1</v>
      </c>
      <c r="F172" s="191">
        <v>1</v>
      </c>
      <c r="G172" s="191" t="s">
        <v>377</v>
      </c>
      <c r="H172" s="191" t="s">
        <v>2409</v>
      </c>
      <c r="I172" s="191">
        <v>1</v>
      </c>
      <c r="J172" s="147" t="s">
        <v>2435</v>
      </c>
      <c r="K172" s="213">
        <v>0</v>
      </c>
      <c r="L172" s="234">
        <v>1</v>
      </c>
      <c r="M172" s="256">
        <v>1</v>
      </c>
      <c r="N172" s="256">
        <v>5</v>
      </c>
      <c r="O172" s="86" t="s">
        <v>2433</v>
      </c>
    </row>
    <row r="173" spans="2:15">
      <c r="B173" s="191">
        <v>535</v>
      </c>
      <c r="C173" s="191" t="s">
        <v>2422</v>
      </c>
      <c r="D173" s="191">
        <v>8</v>
      </c>
      <c r="E173" s="191">
        <v>1</v>
      </c>
      <c r="F173" s="191">
        <v>1</v>
      </c>
      <c r="G173" s="191" t="s">
        <v>377</v>
      </c>
      <c r="H173" s="191" t="s">
        <v>2423</v>
      </c>
      <c r="I173" s="191">
        <v>1</v>
      </c>
      <c r="J173" s="147" t="s">
        <v>2436</v>
      </c>
      <c r="K173" s="213">
        <v>0</v>
      </c>
      <c r="L173" s="234">
        <v>1</v>
      </c>
      <c r="M173" s="256">
        <v>1</v>
      </c>
      <c r="N173" s="256">
        <v>5</v>
      </c>
      <c r="O173" s="86" t="s">
        <v>2433</v>
      </c>
    </row>
    <row r="174" spans="2:15">
      <c r="B174" s="191">
        <v>536</v>
      </c>
      <c r="C174" s="191" t="s">
        <v>2425</v>
      </c>
      <c r="D174" s="191">
        <v>8</v>
      </c>
      <c r="E174" s="191">
        <v>1</v>
      </c>
      <c r="F174" s="191">
        <v>1</v>
      </c>
      <c r="G174" s="191" t="s">
        <v>377</v>
      </c>
      <c r="H174" s="191" t="s">
        <v>444</v>
      </c>
      <c r="I174" s="191">
        <v>1</v>
      </c>
      <c r="J174" s="147" t="s">
        <v>2112</v>
      </c>
      <c r="K174" s="213">
        <v>0</v>
      </c>
      <c r="L174" s="234">
        <v>1</v>
      </c>
      <c r="M174" s="256">
        <v>1</v>
      </c>
      <c r="N174" s="256">
        <v>5</v>
      </c>
      <c r="O174" s="86" t="s">
        <v>2433</v>
      </c>
    </row>
    <row r="175" spans="2:15">
      <c r="B175" s="191">
        <v>537</v>
      </c>
      <c r="C175" s="191" t="s">
        <v>2426</v>
      </c>
      <c r="D175" s="191">
        <v>8</v>
      </c>
      <c r="E175" s="191">
        <v>1</v>
      </c>
      <c r="F175" s="191">
        <v>1</v>
      </c>
      <c r="G175" s="191" t="s">
        <v>377</v>
      </c>
      <c r="H175" s="191" t="s">
        <v>458</v>
      </c>
      <c r="I175" s="191">
        <v>1</v>
      </c>
      <c r="J175" s="147" t="s">
        <v>2434</v>
      </c>
      <c r="K175" s="213">
        <v>0</v>
      </c>
      <c r="L175" s="234">
        <v>1</v>
      </c>
      <c r="M175" s="256">
        <v>1</v>
      </c>
      <c r="N175" s="256">
        <v>5</v>
      </c>
      <c r="O175" s="86" t="s">
        <v>2433</v>
      </c>
    </row>
    <row r="176" spans="2:15">
      <c r="B176" s="191">
        <v>541</v>
      </c>
      <c r="C176" s="191" t="s">
        <v>2419</v>
      </c>
      <c r="D176" s="191">
        <v>8</v>
      </c>
      <c r="E176" s="191">
        <v>1</v>
      </c>
      <c r="F176" s="191">
        <v>1</v>
      </c>
      <c r="G176" s="191" t="s">
        <v>377</v>
      </c>
      <c r="H176" s="191" t="s">
        <v>2420</v>
      </c>
      <c r="I176" s="191">
        <v>1</v>
      </c>
      <c r="J176" s="147" t="s">
        <v>2437</v>
      </c>
      <c r="K176" s="213">
        <v>0</v>
      </c>
      <c r="L176" s="234">
        <v>1</v>
      </c>
      <c r="M176" s="256">
        <v>1</v>
      </c>
      <c r="N176" s="256">
        <v>5</v>
      </c>
      <c r="O176" s="86" t="s">
        <v>2433</v>
      </c>
    </row>
    <row r="177" spans="2:15">
      <c r="B177" s="191">
        <v>542</v>
      </c>
      <c r="C177" s="191" t="s">
        <v>2421</v>
      </c>
      <c r="D177" s="191">
        <v>8</v>
      </c>
      <c r="E177" s="191">
        <v>1</v>
      </c>
      <c r="F177" s="191">
        <v>1</v>
      </c>
      <c r="G177" s="191" t="s">
        <v>377</v>
      </c>
      <c r="H177" s="191" t="s">
        <v>442</v>
      </c>
      <c r="I177" s="191">
        <v>1</v>
      </c>
      <c r="J177" s="147" t="s">
        <v>2438</v>
      </c>
      <c r="K177" s="213">
        <v>0</v>
      </c>
      <c r="L177" s="234">
        <v>1</v>
      </c>
      <c r="M177" s="256">
        <v>1</v>
      </c>
      <c r="N177" s="256">
        <v>5</v>
      </c>
      <c r="O177" s="86" t="s">
        <v>2433</v>
      </c>
    </row>
    <row r="178" spans="2:15">
      <c r="B178" s="191">
        <v>547</v>
      </c>
      <c r="C178" s="191" t="s">
        <v>2404</v>
      </c>
      <c r="D178" s="191">
        <v>8</v>
      </c>
      <c r="E178" s="191">
        <v>2</v>
      </c>
      <c r="F178" s="191">
        <v>1</v>
      </c>
      <c r="G178" s="191" t="s">
        <v>377</v>
      </c>
      <c r="H178" s="191" t="s">
        <v>2105</v>
      </c>
      <c r="I178" s="191">
        <v>1</v>
      </c>
      <c r="J178" s="147" t="s">
        <v>325</v>
      </c>
      <c r="K178" s="213">
        <v>0</v>
      </c>
      <c r="L178" s="234">
        <v>1</v>
      </c>
      <c r="M178" s="256">
        <v>1</v>
      </c>
      <c r="N178" s="256">
        <v>5</v>
      </c>
      <c r="O178" s="86" t="s">
        <v>2405</v>
      </c>
    </row>
    <row r="179" spans="2:15">
      <c r="B179" s="191">
        <v>548</v>
      </c>
      <c r="C179" s="191" t="s">
        <v>2406</v>
      </c>
      <c r="D179" s="191">
        <v>8</v>
      </c>
      <c r="E179" s="191">
        <v>2</v>
      </c>
      <c r="F179" s="191">
        <v>1</v>
      </c>
      <c r="G179" s="191" t="s">
        <v>377</v>
      </c>
      <c r="H179" s="191" t="s">
        <v>2407</v>
      </c>
      <c r="I179" s="191">
        <v>1</v>
      </c>
      <c r="J179" s="147" t="s">
        <v>429</v>
      </c>
      <c r="K179" s="213">
        <v>0</v>
      </c>
      <c r="L179" s="234">
        <v>1</v>
      </c>
      <c r="M179" s="256">
        <v>1</v>
      </c>
      <c r="N179" s="256">
        <v>5</v>
      </c>
      <c r="O179" s="86" t="s">
        <v>2405</v>
      </c>
    </row>
    <row r="180" spans="2:15">
      <c r="B180" s="191">
        <v>549</v>
      </c>
      <c r="C180" s="191" t="s">
        <v>2408</v>
      </c>
      <c r="D180" s="191">
        <v>8</v>
      </c>
      <c r="E180" s="191">
        <v>2</v>
      </c>
      <c r="F180" s="191">
        <v>1</v>
      </c>
      <c r="G180" s="191" t="s">
        <v>377</v>
      </c>
      <c r="H180" s="191" t="s">
        <v>2409</v>
      </c>
      <c r="I180" s="191">
        <v>1</v>
      </c>
      <c r="J180" s="147" t="s">
        <v>412</v>
      </c>
      <c r="K180" s="213">
        <v>0</v>
      </c>
      <c r="L180" s="234">
        <v>1</v>
      </c>
      <c r="M180" s="256">
        <v>1</v>
      </c>
      <c r="N180" s="256">
        <v>5</v>
      </c>
      <c r="O180" s="86" t="s">
        <v>2405</v>
      </c>
    </row>
    <row r="181" spans="2:15">
      <c r="B181" s="191">
        <v>550</v>
      </c>
      <c r="C181" s="191" t="s">
        <v>2410</v>
      </c>
      <c r="D181" s="191">
        <v>8</v>
      </c>
      <c r="E181" s="191">
        <v>2</v>
      </c>
      <c r="F181" s="191">
        <v>1</v>
      </c>
      <c r="G181" s="191" t="s">
        <v>377</v>
      </c>
      <c r="H181" s="191" t="s">
        <v>448</v>
      </c>
      <c r="I181" s="191">
        <v>1</v>
      </c>
      <c r="J181" s="147" t="s">
        <v>460</v>
      </c>
      <c r="K181" s="213">
        <v>0</v>
      </c>
      <c r="L181" s="234">
        <v>1</v>
      </c>
      <c r="M181" s="256">
        <v>1</v>
      </c>
      <c r="N181" s="256">
        <v>4</v>
      </c>
      <c r="O181" s="86" t="s">
        <v>2405</v>
      </c>
    </row>
    <row r="182" spans="2:15">
      <c r="B182" s="191">
        <v>551</v>
      </c>
      <c r="C182" s="191" t="s">
        <v>2410</v>
      </c>
      <c r="D182" s="191">
        <v>8</v>
      </c>
      <c r="E182" s="191">
        <v>2</v>
      </c>
      <c r="F182" s="191">
        <v>1</v>
      </c>
      <c r="G182" s="191" t="s">
        <v>377</v>
      </c>
      <c r="H182" s="191" t="s">
        <v>448</v>
      </c>
      <c r="I182" s="191">
        <v>1</v>
      </c>
      <c r="J182" s="147" t="s">
        <v>460</v>
      </c>
      <c r="K182" s="213">
        <v>0</v>
      </c>
      <c r="L182" s="234">
        <v>1</v>
      </c>
      <c r="M182" s="256">
        <v>1</v>
      </c>
      <c r="N182" s="256">
        <v>2</v>
      </c>
      <c r="O182" s="86" t="s">
        <v>2405</v>
      </c>
    </row>
    <row r="183" spans="2:15">
      <c r="B183" s="191">
        <v>552</v>
      </c>
      <c r="C183" s="191" t="s">
        <v>2411</v>
      </c>
      <c r="D183" s="191">
        <v>8</v>
      </c>
      <c r="E183" s="191">
        <v>2</v>
      </c>
      <c r="F183" s="191">
        <v>1</v>
      </c>
      <c r="G183" s="191" t="s">
        <v>377</v>
      </c>
      <c r="H183" s="191" t="s">
        <v>320</v>
      </c>
      <c r="I183" s="191">
        <v>1</v>
      </c>
      <c r="J183" s="147" t="s">
        <v>321</v>
      </c>
      <c r="K183" s="213">
        <v>0</v>
      </c>
      <c r="L183" s="234">
        <v>1</v>
      </c>
      <c r="M183" s="256">
        <v>1</v>
      </c>
      <c r="N183" s="256">
        <v>6</v>
      </c>
      <c r="O183" s="86" t="s">
        <v>2405</v>
      </c>
    </row>
    <row r="184" spans="2:15">
      <c r="B184" s="191">
        <v>553</v>
      </c>
      <c r="C184" s="191" t="s">
        <v>2412</v>
      </c>
      <c r="D184" s="191">
        <v>8</v>
      </c>
      <c r="E184" s="191">
        <v>2</v>
      </c>
      <c r="F184" s="191">
        <v>1</v>
      </c>
      <c r="G184" s="191" t="s">
        <v>377</v>
      </c>
      <c r="H184" s="191" t="s">
        <v>445</v>
      </c>
      <c r="I184" s="191">
        <v>1</v>
      </c>
      <c r="J184" s="147" t="s">
        <v>446</v>
      </c>
      <c r="K184" s="213">
        <v>0</v>
      </c>
      <c r="L184" s="234">
        <v>1</v>
      </c>
      <c r="M184" s="256">
        <v>1</v>
      </c>
      <c r="N184" s="256">
        <v>6</v>
      </c>
      <c r="O184" s="86" t="s">
        <v>2405</v>
      </c>
    </row>
    <row r="185" spans="2:15">
      <c r="B185" s="191">
        <v>554</v>
      </c>
      <c r="C185" s="191" t="s">
        <v>2413</v>
      </c>
      <c r="D185" s="191">
        <v>8</v>
      </c>
      <c r="E185" s="191">
        <v>2</v>
      </c>
      <c r="F185" s="191">
        <v>1</v>
      </c>
      <c r="G185" s="191" t="s">
        <v>377</v>
      </c>
      <c r="H185" s="191" t="s">
        <v>459</v>
      </c>
      <c r="I185" s="191">
        <v>1</v>
      </c>
      <c r="J185" s="147" t="s">
        <v>2322</v>
      </c>
      <c r="K185" s="213">
        <v>0</v>
      </c>
      <c r="L185" s="234">
        <v>1</v>
      </c>
      <c r="M185" s="256">
        <v>1</v>
      </c>
      <c r="N185" s="256">
        <v>6</v>
      </c>
      <c r="O185" s="86" t="s">
        <v>2405</v>
      </c>
    </row>
    <row r="186" spans="2:15">
      <c r="B186" s="191">
        <v>555</v>
      </c>
      <c r="C186" s="191" t="s">
        <v>2414</v>
      </c>
      <c r="D186" s="191">
        <v>8</v>
      </c>
      <c r="E186" s="191">
        <v>2</v>
      </c>
      <c r="F186" s="191">
        <v>1</v>
      </c>
      <c r="G186" s="191" t="s">
        <v>377</v>
      </c>
      <c r="H186" s="191" t="s">
        <v>2415</v>
      </c>
      <c r="I186" s="191">
        <v>1</v>
      </c>
      <c r="J186" s="147" t="s">
        <v>432</v>
      </c>
      <c r="K186" s="213">
        <v>0</v>
      </c>
      <c r="L186" s="234">
        <v>1</v>
      </c>
      <c r="M186" s="256">
        <v>1</v>
      </c>
      <c r="N186" s="256">
        <v>6</v>
      </c>
      <c r="O186" s="86" t="s">
        <v>2405</v>
      </c>
    </row>
    <row r="187" spans="2:15">
      <c r="B187" s="191">
        <v>556</v>
      </c>
      <c r="C187" s="191" t="s">
        <v>2416</v>
      </c>
      <c r="D187" s="191">
        <v>8</v>
      </c>
      <c r="E187" s="191">
        <v>2</v>
      </c>
      <c r="F187" s="191">
        <v>1</v>
      </c>
      <c r="G187" s="191" t="s">
        <v>377</v>
      </c>
      <c r="H187" s="191" t="s">
        <v>2417</v>
      </c>
      <c r="I187" s="191">
        <v>1</v>
      </c>
      <c r="J187" s="147" t="s">
        <v>321</v>
      </c>
      <c r="K187" s="213">
        <v>0</v>
      </c>
      <c r="L187" s="234">
        <v>1</v>
      </c>
      <c r="M187" s="256">
        <v>1</v>
      </c>
      <c r="N187" s="256">
        <v>6</v>
      </c>
      <c r="O187" s="86" t="s">
        <v>2405</v>
      </c>
    </row>
    <row r="188" spans="2:15">
      <c r="B188" s="191">
        <v>557</v>
      </c>
      <c r="C188" s="191" t="s">
        <v>2418</v>
      </c>
      <c r="D188" s="191">
        <v>8</v>
      </c>
      <c r="E188" s="191">
        <v>2</v>
      </c>
      <c r="F188" s="191">
        <v>1</v>
      </c>
      <c r="G188" s="191" t="s">
        <v>377</v>
      </c>
      <c r="H188" s="191" t="s">
        <v>436</v>
      </c>
      <c r="I188" s="191">
        <v>1</v>
      </c>
      <c r="J188" s="147" t="s">
        <v>367</v>
      </c>
      <c r="K188" s="213">
        <v>0</v>
      </c>
      <c r="L188" s="234">
        <v>1</v>
      </c>
      <c r="M188" s="256">
        <v>1</v>
      </c>
      <c r="N188" s="256">
        <v>6</v>
      </c>
      <c r="O188" s="86" t="s">
        <v>2405</v>
      </c>
    </row>
    <row r="189" spans="2:15">
      <c r="B189" s="191">
        <v>558</v>
      </c>
      <c r="C189" s="191" t="s">
        <v>2419</v>
      </c>
      <c r="D189" s="191">
        <v>8</v>
      </c>
      <c r="E189" s="191">
        <v>2</v>
      </c>
      <c r="F189" s="191">
        <v>1</v>
      </c>
      <c r="G189" s="191" t="s">
        <v>377</v>
      </c>
      <c r="H189" s="191" t="s">
        <v>2420</v>
      </c>
      <c r="I189" s="191">
        <v>1</v>
      </c>
      <c r="J189" s="147" t="s">
        <v>367</v>
      </c>
      <c r="K189" s="213">
        <v>0</v>
      </c>
      <c r="L189" s="234">
        <v>1</v>
      </c>
      <c r="M189" s="256">
        <v>1</v>
      </c>
      <c r="N189" s="256">
        <v>5</v>
      </c>
      <c r="O189" s="86" t="s">
        <v>2405</v>
      </c>
    </row>
    <row r="190" spans="2:15">
      <c r="B190" s="191">
        <v>559</v>
      </c>
      <c r="C190" s="191" t="s">
        <v>2421</v>
      </c>
      <c r="D190" s="191">
        <v>8</v>
      </c>
      <c r="E190" s="191">
        <v>2</v>
      </c>
      <c r="F190" s="191">
        <v>1</v>
      </c>
      <c r="G190" s="191" t="s">
        <v>377</v>
      </c>
      <c r="H190" s="191" t="s">
        <v>442</v>
      </c>
      <c r="I190" s="191">
        <v>1</v>
      </c>
      <c r="J190" s="147" t="s">
        <v>628</v>
      </c>
      <c r="K190" s="213">
        <v>0</v>
      </c>
      <c r="L190" s="234">
        <v>1</v>
      </c>
      <c r="M190" s="256">
        <v>1</v>
      </c>
      <c r="N190" s="256">
        <v>5</v>
      </c>
      <c r="O190" s="86" t="s">
        <v>2405</v>
      </c>
    </row>
    <row r="191" spans="2:15">
      <c r="B191" s="191">
        <v>560</v>
      </c>
      <c r="C191" s="191" t="s">
        <v>2422</v>
      </c>
      <c r="D191" s="191">
        <v>8</v>
      </c>
      <c r="E191" s="191">
        <v>2</v>
      </c>
      <c r="F191" s="191">
        <v>1</v>
      </c>
      <c r="G191" s="191" t="s">
        <v>377</v>
      </c>
      <c r="H191" s="191" t="s">
        <v>2423</v>
      </c>
      <c r="I191" s="191">
        <v>1</v>
      </c>
      <c r="J191" s="147" t="s">
        <v>2424</v>
      </c>
      <c r="K191" s="213">
        <v>0</v>
      </c>
      <c r="L191" s="234">
        <v>1</v>
      </c>
      <c r="M191" s="256">
        <v>1</v>
      </c>
      <c r="N191" s="256">
        <v>6</v>
      </c>
      <c r="O191" s="86" t="s">
        <v>2405</v>
      </c>
    </row>
    <row r="192" spans="2:15">
      <c r="B192" s="191">
        <v>561</v>
      </c>
      <c r="C192" s="191" t="s">
        <v>2425</v>
      </c>
      <c r="D192" s="191">
        <v>8</v>
      </c>
      <c r="E192" s="191">
        <v>2</v>
      </c>
      <c r="F192" s="191">
        <v>1</v>
      </c>
      <c r="G192" s="191" t="s">
        <v>377</v>
      </c>
      <c r="H192" s="191" t="s">
        <v>444</v>
      </c>
      <c r="I192" s="191">
        <v>1</v>
      </c>
      <c r="J192" s="147" t="s">
        <v>325</v>
      </c>
      <c r="K192" s="213">
        <v>0</v>
      </c>
      <c r="L192" s="234">
        <v>1</v>
      </c>
      <c r="M192" s="256">
        <v>1</v>
      </c>
      <c r="N192" s="256">
        <v>6</v>
      </c>
      <c r="O192" s="86" t="s">
        <v>2405</v>
      </c>
    </row>
    <row r="193" spans="2:15">
      <c r="B193" s="191">
        <v>562</v>
      </c>
      <c r="C193" s="191" t="s">
        <v>2426</v>
      </c>
      <c r="D193" s="191">
        <v>8</v>
      </c>
      <c r="E193" s="191">
        <v>2</v>
      </c>
      <c r="F193" s="191">
        <v>1</v>
      </c>
      <c r="G193" s="191" t="s">
        <v>377</v>
      </c>
      <c r="H193" s="191" t="s">
        <v>458</v>
      </c>
      <c r="I193" s="191">
        <v>1</v>
      </c>
      <c r="J193" s="147" t="s">
        <v>429</v>
      </c>
      <c r="K193" s="213">
        <v>0</v>
      </c>
      <c r="L193" s="234">
        <v>1</v>
      </c>
      <c r="M193" s="256">
        <v>1</v>
      </c>
      <c r="N193" s="256">
        <v>6</v>
      </c>
      <c r="O193" s="86" t="s">
        <v>2405</v>
      </c>
    </row>
    <row r="194" spans="2:15">
      <c r="B194" s="191">
        <v>563</v>
      </c>
      <c r="C194" s="191" t="s">
        <v>2427</v>
      </c>
      <c r="D194" s="191">
        <v>8</v>
      </c>
      <c r="E194" s="191">
        <v>2</v>
      </c>
      <c r="F194" s="191">
        <v>1</v>
      </c>
      <c r="G194" s="191" t="s">
        <v>377</v>
      </c>
      <c r="H194" s="191" t="s">
        <v>475</v>
      </c>
      <c r="I194" s="191">
        <v>1</v>
      </c>
      <c r="J194" s="147" t="s">
        <v>2428</v>
      </c>
      <c r="K194" s="213">
        <v>0</v>
      </c>
      <c r="L194" s="234">
        <v>1</v>
      </c>
      <c r="M194" s="256">
        <v>1</v>
      </c>
      <c r="N194" s="256">
        <v>5</v>
      </c>
      <c r="O194" s="86" t="s">
        <v>2405</v>
      </c>
    </row>
    <row r="195" spans="2:15">
      <c r="B195" s="191">
        <v>564</v>
      </c>
      <c r="C195" s="191" t="s">
        <v>2429</v>
      </c>
      <c r="D195" s="191">
        <v>8</v>
      </c>
      <c r="E195" s="191">
        <v>2</v>
      </c>
      <c r="F195" s="191">
        <v>1</v>
      </c>
      <c r="G195" s="191" t="s">
        <v>377</v>
      </c>
      <c r="H195" s="191" t="s">
        <v>479</v>
      </c>
      <c r="I195" s="191">
        <v>1</v>
      </c>
      <c r="J195" s="147" t="s">
        <v>2428</v>
      </c>
      <c r="K195" s="213">
        <v>0</v>
      </c>
      <c r="L195" s="234">
        <v>1</v>
      </c>
      <c r="M195" s="256">
        <v>1</v>
      </c>
      <c r="N195" s="256">
        <v>5</v>
      </c>
      <c r="O195" s="86" t="s">
        <v>2405</v>
      </c>
    </row>
    <row r="196" spans="2:15">
      <c r="B196" s="191">
        <v>565</v>
      </c>
      <c r="C196" s="191" t="s">
        <v>2430</v>
      </c>
      <c r="D196" s="191">
        <v>8</v>
      </c>
      <c r="E196" s="191">
        <v>2</v>
      </c>
      <c r="F196" s="191">
        <v>1</v>
      </c>
      <c r="G196" s="191" t="s">
        <v>377</v>
      </c>
      <c r="H196" s="191" t="s">
        <v>473</v>
      </c>
      <c r="I196" s="191">
        <v>1</v>
      </c>
      <c r="J196" s="147" t="s">
        <v>2428</v>
      </c>
      <c r="K196" s="213">
        <v>0</v>
      </c>
      <c r="L196" s="234">
        <v>1</v>
      </c>
      <c r="M196" s="256">
        <v>1</v>
      </c>
      <c r="N196" s="256">
        <v>5</v>
      </c>
      <c r="O196" s="86" t="s">
        <v>2405</v>
      </c>
    </row>
    <row r="197" spans="2:15">
      <c r="B197" s="191">
        <v>566</v>
      </c>
      <c r="C197" s="191" t="s">
        <v>2431</v>
      </c>
      <c r="D197" s="191">
        <v>8</v>
      </c>
      <c r="E197" s="191">
        <v>2</v>
      </c>
      <c r="F197" s="191">
        <v>1</v>
      </c>
      <c r="G197" s="191" t="s">
        <v>377</v>
      </c>
      <c r="H197" s="191" t="s">
        <v>477</v>
      </c>
      <c r="I197" s="191">
        <v>1</v>
      </c>
      <c r="J197" s="147" t="s">
        <v>2428</v>
      </c>
      <c r="K197" s="213">
        <v>0</v>
      </c>
      <c r="L197" s="234">
        <v>1</v>
      </c>
      <c r="M197" s="256">
        <v>1</v>
      </c>
      <c r="N197" s="256">
        <v>5</v>
      </c>
      <c r="O197" s="86" t="s">
        <v>2405</v>
      </c>
    </row>
    <row r="198" spans="2:15">
      <c r="B198" s="191">
        <v>567</v>
      </c>
      <c r="C198" s="191" t="s">
        <v>2432</v>
      </c>
      <c r="D198" s="191">
        <v>8</v>
      </c>
      <c r="E198" s="191">
        <v>2</v>
      </c>
      <c r="F198" s="191">
        <v>1</v>
      </c>
      <c r="G198" s="191" t="s">
        <v>377</v>
      </c>
      <c r="H198" s="191" t="s">
        <v>440</v>
      </c>
      <c r="I198" s="191">
        <v>1</v>
      </c>
      <c r="J198" s="147" t="s">
        <v>2428</v>
      </c>
      <c r="K198" s="213">
        <v>0</v>
      </c>
      <c r="L198" s="234">
        <v>1</v>
      </c>
      <c r="M198" s="256">
        <v>1</v>
      </c>
      <c r="N198" s="256">
        <v>5</v>
      </c>
      <c r="O198" s="86" t="s">
        <v>2405</v>
      </c>
    </row>
    <row r="199" spans="2:15">
      <c r="B199" s="191">
        <v>568</v>
      </c>
      <c r="C199" s="191" t="s">
        <v>2404</v>
      </c>
      <c r="D199" s="191">
        <v>8</v>
      </c>
      <c r="E199" s="191">
        <v>2</v>
      </c>
      <c r="F199" s="191">
        <v>1</v>
      </c>
      <c r="G199" s="191" t="s">
        <v>377</v>
      </c>
      <c r="H199" s="191" t="s">
        <v>2105</v>
      </c>
      <c r="I199" s="191">
        <v>1</v>
      </c>
      <c r="J199" s="147" t="s">
        <v>2112</v>
      </c>
      <c r="K199" s="213">
        <v>0</v>
      </c>
      <c r="L199" s="234">
        <v>1</v>
      </c>
      <c r="M199" s="256">
        <v>1</v>
      </c>
      <c r="N199" s="256">
        <v>5</v>
      </c>
      <c r="O199" s="86" t="s">
        <v>2433</v>
      </c>
    </row>
    <row r="200" spans="2:15">
      <c r="B200" s="191">
        <v>569</v>
      </c>
      <c r="C200" s="191" t="s">
        <v>2406</v>
      </c>
      <c r="D200" s="191">
        <v>8</v>
      </c>
      <c r="E200" s="191">
        <v>2</v>
      </c>
      <c r="F200" s="191">
        <v>1</v>
      </c>
      <c r="G200" s="191" t="s">
        <v>377</v>
      </c>
      <c r="H200" s="191" t="s">
        <v>2407</v>
      </c>
      <c r="I200" s="191">
        <v>1</v>
      </c>
      <c r="J200" s="147" t="s">
        <v>2434</v>
      </c>
      <c r="K200" s="213">
        <v>0</v>
      </c>
      <c r="L200" s="234">
        <v>1</v>
      </c>
      <c r="M200" s="256">
        <v>1</v>
      </c>
      <c r="N200" s="256">
        <v>5</v>
      </c>
      <c r="O200" s="86" t="s">
        <v>2433</v>
      </c>
    </row>
    <row r="201" spans="2:15">
      <c r="B201" s="191">
        <v>570</v>
      </c>
      <c r="C201" s="191" t="s">
        <v>2408</v>
      </c>
      <c r="D201" s="191">
        <v>8</v>
      </c>
      <c r="E201" s="191">
        <v>2</v>
      </c>
      <c r="F201" s="191">
        <v>1</v>
      </c>
      <c r="G201" s="191" t="s">
        <v>377</v>
      </c>
      <c r="H201" s="191" t="s">
        <v>2409</v>
      </c>
      <c r="I201" s="191">
        <v>1</v>
      </c>
      <c r="J201" s="147" t="s">
        <v>2435</v>
      </c>
      <c r="K201" s="213">
        <v>0</v>
      </c>
      <c r="L201" s="234">
        <v>1</v>
      </c>
      <c r="M201" s="256">
        <v>1</v>
      </c>
      <c r="N201" s="256">
        <v>5</v>
      </c>
      <c r="O201" s="86" t="s">
        <v>2433</v>
      </c>
    </row>
    <row r="202" spans="2:15">
      <c r="B202" s="191">
        <v>571</v>
      </c>
      <c r="C202" s="191" t="s">
        <v>2422</v>
      </c>
      <c r="D202" s="191">
        <v>8</v>
      </c>
      <c r="E202" s="191">
        <v>2</v>
      </c>
      <c r="F202" s="191">
        <v>1</v>
      </c>
      <c r="G202" s="191" t="s">
        <v>377</v>
      </c>
      <c r="H202" s="191" t="s">
        <v>2423</v>
      </c>
      <c r="I202" s="191">
        <v>1</v>
      </c>
      <c r="J202" s="147" t="s">
        <v>2436</v>
      </c>
      <c r="K202" s="213">
        <v>0</v>
      </c>
      <c r="L202" s="234">
        <v>1</v>
      </c>
      <c r="M202" s="256">
        <v>1</v>
      </c>
      <c r="N202" s="256">
        <v>5</v>
      </c>
      <c r="O202" s="86" t="s">
        <v>2433</v>
      </c>
    </row>
    <row r="203" spans="2:15">
      <c r="B203" s="191">
        <v>572</v>
      </c>
      <c r="C203" s="191" t="s">
        <v>2425</v>
      </c>
      <c r="D203" s="191">
        <v>8</v>
      </c>
      <c r="E203" s="191">
        <v>2</v>
      </c>
      <c r="F203" s="191">
        <v>1</v>
      </c>
      <c r="G203" s="191" t="s">
        <v>377</v>
      </c>
      <c r="H203" s="191" t="s">
        <v>444</v>
      </c>
      <c r="I203" s="191">
        <v>1</v>
      </c>
      <c r="J203" s="147" t="s">
        <v>2112</v>
      </c>
      <c r="K203" s="213">
        <v>0</v>
      </c>
      <c r="L203" s="234">
        <v>1</v>
      </c>
      <c r="M203" s="256">
        <v>1</v>
      </c>
      <c r="N203" s="256">
        <v>5</v>
      </c>
      <c r="O203" s="86" t="s">
        <v>2433</v>
      </c>
    </row>
    <row r="204" spans="2:15">
      <c r="B204" s="191">
        <v>573</v>
      </c>
      <c r="C204" s="191" t="s">
        <v>2426</v>
      </c>
      <c r="D204" s="191">
        <v>8</v>
      </c>
      <c r="E204" s="191">
        <v>2</v>
      </c>
      <c r="F204" s="191">
        <v>1</v>
      </c>
      <c r="G204" s="191" t="s">
        <v>377</v>
      </c>
      <c r="H204" s="191" t="s">
        <v>458</v>
      </c>
      <c r="I204" s="191">
        <v>1</v>
      </c>
      <c r="J204" s="147" t="s">
        <v>2434</v>
      </c>
      <c r="K204" s="213">
        <v>0</v>
      </c>
      <c r="L204" s="234">
        <v>1</v>
      </c>
      <c r="M204" s="256">
        <v>1</v>
      </c>
      <c r="N204" s="256">
        <v>5</v>
      </c>
      <c r="O204" s="86" t="s">
        <v>2433</v>
      </c>
    </row>
    <row r="205" spans="2:15">
      <c r="B205" s="191">
        <v>574</v>
      </c>
      <c r="C205" s="191" t="s">
        <v>2419</v>
      </c>
      <c r="D205" s="191">
        <v>8</v>
      </c>
      <c r="E205" s="191">
        <v>2</v>
      </c>
      <c r="F205" s="191">
        <v>1</v>
      </c>
      <c r="G205" s="191" t="s">
        <v>377</v>
      </c>
      <c r="H205" s="191" t="s">
        <v>2420</v>
      </c>
      <c r="I205" s="191">
        <v>1</v>
      </c>
      <c r="J205" s="147" t="s">
        <v>2437</v>
      </c>
      <c r="K205" s="213">
        <v>0</v>
      </c>
      <c r="L205" s="234">
        <v>1</v>
      </c>
      <c r="M205" s="256">
        <v>1</v>
      </c>
      <c r="N205" s="256">
        <v>5</v>
      </c>
      <c r="O205" s="86" t="s">
        <v>2433</v>
      </c>
    </row>
    <row r="206" spans="2:15">
      <c r="B206" s="191">
        <v>575</v>
      </c>
      <c r="C206" s="191" t="s">
        <v>2421</v>
      </c>
      <c r="D206" s="191">
        <v>8</v>
      </c>
      <c r="E206" s="191">
        <v>2</v>
      </c>
      <c r="F206" s="191">
        <v>1</v>
      </c>
      <c r="G206" s="191" t="s">
        <v>377</v>
      </c>
      <c r="H206" s="191" t="s">
        <v>442</v>
      </c>
      <c r="I206" s="191">
        <v>1</v>
      </c>
      <c r="J206" s="147" t="s">
        <v>2438</v>
      </c>
      <c r="K206" s="213">
        <v>0</v>
      </c>
      <c r="L206" s="234">
        <v>1</v>
      </c>
      <c r="M206" s="256">
        <v>1</v>
      </c>
      <c r="N206" s="256">
        <v>5</v>
      </c>
      <c r="O206" s="86" t="s">
        <v>2433</v>
      </c>
    </row>
    <row r="207" spans="2:15">
      <c r="B207" s="191">
        <v>576</v>
      </c>
      <c r="C207" s="191" t="s">
        <v>2404</v>
      </c>
      <c r="D207" s="191">
        <v>8</v>
      </c>
      <c r="E207" s="191">
        <v>3</v>
      </c>
      <c r="F207" s="191">
        <v>1</v>
      </c>
      <c r="G207" s="191" t="s">
        <v>377</v>
      </c>
      <c r="H207" s="191" t="s">
        <v>2105</v>
      </c>
      <c r="I207" s="191">
        <v>1</v>
      </c>
      <c r="J207" s="147" t="s">
        <v>325</v>
      </c>
      <c r="K207" s="213">
        <v>0</v>
      </c>
      <c r="L207" s="234">
        <v>1</v>
      </c>
      <c r="M207" s="256">
        <v>1</v>
      </c>
      <c r="N207" s="256">
        <v>5</v>
      </c>
      <c r="O207" s="86" t="s">
        <v>2405</v>
      </c>
    </row>
    <row r="208" spans="2:15">
      <c r="B208" s="191">
        <v>577</v>
      </c>
      <c r="C208" s="191" t="s">
        <v>2406</v>
      </c>
      <c r="D208" s="191">
        <v>8</v>
      </c>
      <c r="E208" s="191">
        <v>3</v>
      </c>
      <c r="F208" s="191">
        <v>1</v>
      </c>
      <c r="G208" s="191" t="s">
        <v>377</v>
      </c>
      <c r="H208" s="191" t="s">
        <v>2407</v>
      </c>
      <c r="I208" s="191">
        <v>1</v>
      </c>
      <c r="J208" s="147" t="s">
        <v>429</v>
      </c>
      <c r="K208" s="213">
        <v>0</v>
      </c>
      <c r="L208" s="234">
        <v>1</v>
      </c>
      <c r="M208" s="256">
        <v>1</v>
      </c>
      <c r="N208" s="256">
        <v>5</v>
      </c>
      <c r="O208" s="86" t="s">
        <v>2405</v>
      </c>
    </row>
    <row r="209" spans="2:15">
      <c r="B209" s="191">
        <v>578</v>
      </c>
      <c r="C209" s="191" t="s">
        <v>2408</v>
      </c>
      <c r="D209" s="191">
        <v>8</v>
      </c>
      <c r="E209" s="191">
        <v>3</v>
      </c>
      <c r="F209" s="191">
        <v>1</v>
      </c>
      <c r="G209" s="191" t="s">
        <v>377</v>
      </c>
      <c r="H209" s="191" t="s">
        <v>2409</v>
      </c>
      <c r="I209" s="191">
        <v>1</v>
      </c>
      <c r="J209" s="147" t="s">
        <v>412</v>
      </c>
      <c r="K209" s="213">
        <v>0</v>
      </c>
      <c r="L209" s="234">
        <v>1</v>
      </c>
      <c r="M209" s="256">
        <v>1</v>
      </c>
      <c r="N209" s="256">
        <v>5</v>
      </c>
      <c r="O209" s="86" t="s">
        <v>2405</v>
      </c>
    </row>
    <row r="210" spans="2:15">
      <c r="B210" s="191">
        <v>579</v>
      </c>
      <c r="C210" s="191" t="s">
        <v>2410</v>
      </c>
      <c r="D210" s="191">
        <v>8</v>
      </c>
      <c r="E210" s="191">
        <v>3</v>
      </c>
      <c r="F210" s="191">
        <v>1</v>
      </c>
      <c r="G210" s="191" t="s">
        <v>377</v>
      </c>
      <c r="H210" s="191" t="s">
        <v>448</v>
      </c>
      <c r="I210" s="191">
        <v>1</v>
      </c>
      <c r="J210" s="147" t="s">
        <v>460</v>
      </c>
      <c r="K210" s="213">
        <v>0</v>
      </c>
      <c r="L210" s="234">
        <v>1</v>
      </c>
      <c r="M210" s="256">
        <v>1</v>
      </c>
      <c r="N210" s="256">
        <v>4</v>
      </c>
      <c r="O210" s="86" t="s">
        <v>2405</v>
      </c>
    </row>
    <row r="211" spans="2:15">
      <c r="B211" s="191">
        <v>580</v>
      </c>
      <c r="C211" s="191" t="s">
        <v>2410</v>
      </c>
      <c r="D211" s="191">
        <v>8</v>
      </c>
      <c r="E211" s="191">
        <v>3</v>
      </c>
      <c r="F211" s="191">
        <v>1</v>
      </c>
      <c r="G211" s="191" t="s">
        <v>377</v>
      </c>
      <c r="H211" s="191" t="s">
        <v>448</v>
      </c>
      <c r="I211" s="191">
        <v>1</v>
      </c>
      <c r="J211" s="147" t="s">
        <v>460</v>
      </c>
      <c r="K211" s="213">
        <v>0</v>
      </c>
      <c r="L211" s="234">
        <v>1</v>
      </c>
      <c r="M211" s="256">
        <v>1</v>
      </c>
      <c r="N211" s="256">
        <v>2</v>
      </c>
      <c r="O211" s="86" t="s">
        <v>2405</v>
      </c>
    </row>
    <row r="212" spans="2:15">
      <c r="B212" s="191">
        <v>581</v>
      </c>
      <c r="C212" s="191" t="s">
        <v>2411</v>
      </c>
      <c r="D212" s="191">
        <v>8</v>
      </c>
      <c r="E212" s="191">
        <v>3</v>
      </c>
      <c r="F212" s="191">
        <v>1</v>
      </c>
      <c r="G212" s="191" t="s">
        <v>377</v>
      </c>
      <c r="H212" s="191" t="s">
        <v>320</v>
      </c>
      <c r="I212" s="191">
        <v>1</v>
      </c>
      <c r="J212" s="147" t="s">
        <v>321</v>
      </c>
      <c r="K212" s="213">
        <v>0</v>
      </c>
      <c r="L212" s="234">
        <v>1</v>
      </c>
      <c r="M212" s="256">
        <v>1</v>
      </c>
      <c r="N212" s="256">
        <v>6</v>
      </c>
      <c r="O212" s="86" t="s">
        <v>2405</v>
      </c>
    </row>
    <row r="213" spans="2:15">
      <c r="B213" s="191">
        <v>582</v>
      </c>
      <c r="C213" s="191" t="s">
        <v>2412</v>
      </c>
      <c r="D213" s="191">
        <v>8</v>
      </c>
      <c r="E213" s="191">
        <v>3</v>
      </c>
      <c r="F213" s="191">
        <v>1</v>
      </c>
      <c r="G213" s="191" t="s">
        <v>377</v>
      </c>
      <c r="H213" s="191" t="s">
        <v>445</v>
      </c>
      <c r="I213" s="191">
        <v>1</v>
      </c>
      <c r="J213" s="147" t="s">
        <v>446</v>
      </c>
      <c r="K213" s="213">
        <v>0</v>
      </c>
      <c r="L213" s="234">
        <v>1</v>
      </c>
      <c r="M213" s="256">
        <v>1</v>
      </c>
      <c r="N213" s="256">
        <v>6</v>
      </c>
      <c r="O213" s="86" t="s">
        <v>2405</v>
      </c>
    </row>
    <row r="214" spans="2:15">
      <c r="B214" s="191">
        <v>583</v>
      </c>
      <c r="C214" s="191" t="s">
        <v>2413</v>
      </c>
      <c r="D214" s="191">
        <v>8</v>
      </c>
      <c r="E214" s="191">
        <v>3</v>
      </c>
      <c r="F214" s="191">
        <v>1</v>
      </c>
      <c r="G214" s="191" t="s">
        <v>377</v>
      </c>
      <c r="H214" s="191" t="s">
        <v>459</v>
      </c>
      <c r="I214" s="191">
        <v>1</v>
      </c>
      <c r="J214" s="147" t="s">
        <v>2322</v>
      </c>
      <c r="K214" s="213">
        <v>0</v>
      </c>
      <c r="L214" s="234">
        <v>1</v>
      </c>
      <c r="M214" s="256">
        <v>1</v>
      </c>
      <c r="N214" s="256">
        <v>6</v>
      </c>
      <c r="O214" s="86" t="s">
        <v>2405</v>
      </c>
    </row>
    <row r="215" spans="2:15">
      <c r="B215" s="191">
        <v>584</v>
      </c>
      <c r="C215" s="191" t="s">
        <v>2414</v>
      </c>
      <c r="D215" s="191">
        <v>8</v>
      </c>
      <c r="E215" s="191">
        <v>3</v>
      </c>
      <c r="F215" s="191">
        <v>1</v>
      </c>
      <c r="G215" s="191" t="s">
        <v>377</v>
      </c>
      <c r="H215" s="191" t="s">
        <v>2415</v>
      </c>
      <c r="I215" s="191">
        <v>1</v>
      </c>
      <c r="J215" s="147" t="s">
        <v>432</v>
      </c>
      <c r="K215" s="213">
        <v>0</v>
      </c>
      <c r="L215" s="234">
        <v>1</v>
      </c>
      <c r="M215" s="256">
        <v>1</v>
      </c>
      <c r="N215" s="256">
        <v>6</v>
      </c>
      <c r="O215" s="86" t="s">
        <v>2405</v>
      </c>
    </row>
    <row r="216" spans="2:15">
      <c r="B216" s="191">
        <v>585</v>
      </c>
      <c r="C216" s="191" t="s">
        <v>2416</v>
      </c>
      <c r="D216" s="191">
        <v>8</v>
      </c>
      <c r="E216" s="191">
        <v>3</v>
      </c>
      <c r="F216" s="191">
        <v>1</v>
      </c>
      <c r="G216" s="191" t="s">
        <v>377</v>
      </c>
      <c r="H216" s="191" t="s">
        <v>2417</v>
      </c>
      <c r="I216" s="191">
        <v>1</v>
      </c>
      <c r="J216" s="147" t="s">
        <v>321</v>
      </c>
      <c r="K216" s="213">
        <v>0</v>
      </c>
      <c r="L216" s="234">
        <v>1</v>
      </c>
      <c r="M216" s="256">
        <v>1</v>
      </c>
      <c r="N216" s="256">
        <v>6</v>
      </c>
      <c r="O216" s="86" t="s">
        <v>2405</v>
      </c>
    </row>
    <row r="217" spans="2:15">
      <c r="B217" s="191">
        <v>586</v>
      </c>
      <c r="C217" s="191" t="s">
        <v>2418</v>
      </c>
      <c r="D217" s="191">
        <v>8</v>
      </c>
      <c r="E217" s="191">
        <v>3</v>
      </c>
      <c r="F217" s="191">
        <v>1</v>
      </c>
      <c r="G217" s="191" t="s">
        <v>377</v>
      </c>
      <c r="H217" s="191" t="s">
        <v>436</v>
      </c>
      <c r="I217" s="191">
        <v>1</v>
      </c>
      <c r="J217" s="147" t="s">
        <v>367</v>
      </c>
      <c r="K217" s="213">
        <v>0</v>
      </c>
      <c r="L217" s="234">
        <v>1</v>
      </c>
      <c r="M217" s="256">
        <v>1</v>
      </c>
      <c r="N217" s="256">
        <v>6</v>
      </c>
      <c r="O217" s="86" t="s">
        <v>2405</v>
      </c>
    </row>
    <row r="218" spans="2:15">
      <c r="B218" s="191">
        <v>587</v>
      </c>
      <c r="C218" s="191" t="s">
        <v>2419</v>
      </c>
      <c r="D218" s="191">
        <v>8</v>
      </c>
      <c r="E218" s="191">
        <v>3</v>
      </c>
      <c r="F218" s="191">
        <v>1</v>
      </c>
      <c r="G218" s="191" t="s">
        <v>377</v>
      </c>
      <c r="H218" s="191" t="s">
        <v>2420</v>
      </c>
      <c r="I218" s="191">
        <v>1</v>
      </c>
      <c r="J218" s="147" t="s">
        <v>367</v>
      </c>
      <c r="K218" s="213">
        <v>0</v>
      </c>
      <c r="L218" s="234">
        <v>1</v>
      </c>
      <c r="M218" s="256">
        <v>1</v>
      </c>
      <c r="N218" s="256">
        <v>5</v>
      </c>
      <c r="O218" s="86" t="s">
        <v>2405</v>
      </c>
    </row>
    <row r="219" spans="2:15">
      <c r="B219" s="191">
        <v>588</v>
      </c>
      <c r="C219" s="191" t="s">
        <v>2421</v>
      </c>
      <c r="D219" s="191">
        <v>8</v>
      </c>
      <c r="E219" s="191">
        <v>3</v>
      </c>
      <c r="F219" s="191">
        <v>1</v>
      </c>
      <c r="G219" s="191" t="s">
        <v>377</v>
      </c>
      <c r="H219" s="191" t="s">
        <v>442</v>
      </c>
      <c r="I219" s="191">
        <v>1</v>
      </c>
      <c r="J219" s="147" t="s">
        <v>628</v>
      </c>
      <c r="K219" s="213">
        <v>0</v>
      </c>
      <c r="L219" s="234">
        <v>1</v>
      </c>
      <c r="M219" s="256">
        <v>1</v>
      </c>
      <c r="N219" s="256">
        <v>5</v>
      </c>
      <c r="O219" s="86" t="s">
        <v>2405</v>
      </c>
    </row>
    <row r="220" spans="2:15">
      <c r="B220" s="191">
        <v>589</v>
      </c>
      <c r="C220" s="191" t="s">
        <v>2422</v>
      </c>
      <c r="D220" s="191">
        <v>8</v>
      </c>
      <c r="E220" s="191">
        <v>3</v>
      </c>
      <c r="F220" s="191">
        <v>1</v>
      </c>
      <c r="G220" s="191" t="s">
        <v>377</v>
      </c>
      <c r="H220" s="191" t="s">
        <v>2423</v>
      </c>
      <c r="I220" s="191">
        <v>1</v>
      </c>
      <c r="J220" s="147" t="s">
        <v>2424</v>
      </c>
      <c r="K220" s="213">
        <v>0</v>
      </c>
      <c r="L220" s="234">
        <v>1</v>
      </c>
      <c r="M220" s="256">
        <v>1</v>
      </c>
      <c r="N220" s="256">
        <v>6</v>
      </c>
      <c r="O220" s="86" t="s">
        <v>2405</v>
      </c>
    </row>
    <row r="221" spans="2:15">
      <c r="B221" s="191">
        <v>590</v>
      </c>
      <c r="C221" s="191" t="s">
        <v>2425</v>
      </c>
      <c r="D221" s="191">
        <v>8</v>
      </c>
      <c r="E221" s="191">
        <v>3</v>
      </c>
      <c r="F221" s="191">
        <v>1</v>
      </c>
      <c r="G221" s="191" t="s">
        <v>377</v>
      </c>
      <c r="H221" s="191" t="s">
        <v>444</v>
      </c>
      <c r="I221" s="191">
        <v>1</v>
      </c>
      <c r="J221" s="147" t="s">
        <v>325</v>
      </c>
      <c r="K221" s="213">
        <v>0</v>
      </c>
      <c r="L221" s="234">
        <v>1</v>
      </c>
      <c r="M221" s="256">
        <v>1</v>
      </c>
      <c r="N221" s="256">
        <v>6</v>
      </c>
      <c r="O221" s="86" t="s">
        <v>2405</v>
      </c>
    </row>
    <row r="222" spans="2:15">
      <c r="B222" s="191">
        <v>591</v>
      </c>
      <c r="C222" s="191" t="s">
        <v>2426</v>
      </c>
      <c r="D222" s="191">
        <v>8</v>
      </c>
      <c r="E222" s="191">
        <v>3</v>
      </c>
      <c r="F222" s="191">
        <v>1</v>
      </c>
      <c r="G222" s="191" t="s">
        <v>377</v>
      </c>
      <c r="H222" s="191" t="s">
        <v>458</v>
      </c>
      <c r="I222" s="191">
        <v>1</v>
      </c>
      <c r="J222" s="147" t="s">
        <v>429</v>
      </c>
      <c r="K222" s="213">
        <v>0</v>
      </c>
      <c r="L222" s="234">
        <v>1</v>
      </c>
      <c r="M222" s="256">
        <v>1</v>
      </c>
      <c r="N222" s="256">
        <v>6</v>
      </c>
      <c r="O222" s="86" t="s">
        <v>2405</v>
      </c>
    </row>
    <row r="223" spans="2:15">
      <c r="B223" s="191">
        <v>592</v>
      </c>
      <c r="C223" s="191" t="s">
        <v>2427</v>
      </c>
      <c r="D223" s="191">
        <v>8</v>
      </c>
      <c r="E223" s="191">
        <v>3</v>
      </c>
      <c r="F223" s="191">
        <v>1</v>
      </c>
      <c r="G223" s="191" t="s">
        <v>377</v>
      </c>
      <c r="H223" s="191" t="s">
        <v>475</v>
      </c>
      <c r="I223" s="191">
        <v>1</v>
      </c>
      <c r="J223" s="147" t="s">
        <v>2428</v>
      </c>
      <c r="K223" s="213">
        <v>0</v>
      </c>
      <c r="L223" s="234">
        <v>1</v>
      </c>
      <c r="M223" s="256">
        <v>1</v>
      </c>
      <c r="N223" s="256">
        <v>5</v>
      </c>
      <c r="O223" s="86" t="s">
        <v>2405</v>
      </c>
    </row>
    <row r="224" spans="2:15">
      <c r="B224" s="191">
        <v>593</v>
      </c>
      <c r="C224" s="191" t="s">
        <v>2429</v>
      </c>
      <c r="D224" s="191">
        <v>8</v>
      </c>
      <c r="E224" s="191">
        <v>3</v>
      </c>
      <c r="F224" s="191">
        <v>1</v>
      </c>
      <c r="G224" s="191" t="s">
        <v>377</v>
      </c>
      <c r="H224" s="191" t="s">
        <v>479</v>
      </c>
      <c r="I224" s="191">
        <v>1</v>
      </c>
      <c r="J224" s="147" t="s">
        <v>2428</v>
      </c>
      <c r="K224" s="213">
        <v>0</v>
      </c>
      <c r="L224" s="234">
        <v>1</v>
      </c>
      <c r="M224" s="256">
        <v>1</v>
      </c>
      <c r="N224" s="256">
        <v>5</v>
      </c>
      <c r="O224" s="86" t="s">
        <v>2405</v>
      </c>
    </row>
    <row r="225" spans="2:15">
      <c r="B225" s="191">
        <v>594</v>
      </c>
      <c r="C225" s="191" t="s">
        <v>2430</v>
      </c>
      <c r="D225" s="191">
        <v>8</v>
      </c>
      <c r="E225" s="191">
        <v>3</v>
      </c>
      <c r="F225" s="191">
        <v>1</v>
      </c>
      <c r="G225" s="191" t="s">
        <v>377</v>
      </c>
      <c r="H225" s="191" t="s">
        <v>473</v>
      </c>
      <c r="I225" s="191">
        <v>1</v>
      </c>
      <c r="J225" s="147" t="s">
        <v>2428</v>
      </c>
      <c r="K225" s="213">
        <v>0</v>
      </c>
      <c r="L225" s="234">
        <v>1</v>
      </c>
      <c r="M225" s="256">
        <v>1</v>
      </c>
      <c r="N225" s="256">
        <v>5</v>
      </c>
      <c r="O225" s="86" t="s">
        <v>2405</v>
      </c>
    </row>
    <row r="226" spans="2:15">
      <c r="B226" s="191">
        <v>595</v>
      </c>
      <c r="C226" s="191" t="s">
        <v>2431</v>
      </c>
      <c r="D226" s="191">
        <v>8</v>
      </c>
      <c r="E226" s="191">
        <v>3</v>
      </c>
      <c r="F226" s="191">
        <v>1</v>
      </c>
      <c r="G226" s="191" t="s">
        <v>377</v>
      </c>
      <c r="H226" s="191" t="s">
        <v>477</v>
      </c>
      <c r="I226" s="191">
        <v>1</v>
      </c>
      <c r="J226" s="147" t="s">
        <v>2428</v>
      </c>
      <c r="K226" s="213">
        <v>0</v>
      </c>
      <c r="L226" s="234">
        <v>1</v>
      </c>
      <c r="M226" s="256">
        <v>1</v>
      </c>
      <c r="N226" s="256">
        <v>5</v>
      </c>
      <c r="O226" s="86" t="s">
        <v>2405</v>
      </c>
    </row>
    <row r="227" spans="2:15">
      <c r="B227" s="191">
        <v>596</v>
      </c>
      <c r="C227" s="191" t="s">
        <v>2432</v>
      </c>
      <c r="D227" s="191">
        <v>8</v>
      </c>
      <c r="E227" s="191">
        <v>3</v>
      </c>
      <c r="F227" s="191">
        <v>1</v>
      </c>
      <c r="G227" s="191" t="s">
        <v>377</v>
      </c>
      <c r="H227" s="191" t="s">
        <v>440</v>
      </c>
      <c r="I227" s="191">
        <v>1</v>
      </c>
      <c r="J227" s="147" t="s">
        <v>2428</v>
      </c>
      <c r="K227" s="213">
        <v>0</v>
      </c>
      <c r="L227" s="234">
        <v>1</v>
      </c>
      <c r="M227" s="256">
        <v>1</v>
      </c>
      <c r="N227" s="256">
        <v>5</v>
      </c>
      <c r="O227" s="86" t="s">
        <v>2405</v>
      </c>
    </row>
    <row r="228" spans="2:15">
      <c r="B228" s="191">
        <v>597</v>
      </c>
      <c r="C228" s="191" t="s">
        <v>2404</v>
      </c>
      <c r="D228" s="191">
        <v>8</v>
      </c>
      <c r="E228" s="191">
        <v>3</v>
      </c>
      <c r="F228" s="191">
        <v>1</v>
      </c>
      <c r="G228" s="191" t="s">
        <v>377</v>
      </c>
      <c r="H228" s="191" t="s">
        <v>2105</v>
      </c>
      <c r="I228" s="191">
        <v>1</v>
      </c>
      <c r="J228" s="147" t="s">
        <v>2112</v>
      </c>
      <c r="K228" s="213">
        <v>0</v>
      </c>
      <c r="L228" s="234">
        <v>1</v>
      </c>
      <c r="M228" s="256">
        <v>1</v>
      </c>
      <c r="N228" s="256">
        <v>5</v>
      </c>
      <c r="O228" s="86" t="s">
        <v>2433</v>
      </c>
    </row>
    <row r="229" spans="2:15">
      <c r="B229" s="191">
        <v>598</v>
      </c>
      <c r="C229" s="191" t="s">
        <v>2406</v>
      </c>
      <c r="D229" s="191">
        <v>8</v>
      </c>
      <c r="E229" s="191">
        <v>3</v>
      </c>
      <c r="F229" s="191">
        <v>1</v>
      </c>
      <c r="G229" s="191" t="s">
        <v>377</v>
      </c>
      <c r="H229" s="191" t="s">
        <v>2407</v>
      </c>
      <c r="I229" s="191">
        <v>1</v>
      </c>
      <c r="J229" s="147" t="s">
        <v>2434</v>
      </c>
      <c r="K229" s="213">
        <v>0</v>
      </c>
      <c r="L229" s="234">
        <v>1</v>
      </c>
      <c r="M229" s="256">
        <v>1</v>
      </c>
      <c r="N229" s="256">
        <v>5</v>
      </c>
      <c r="O229" s="86" t="s">
        <v>2433</v>
      </c>
    </row>
    <row r="230" spans="2:15">
      <c r="B230" s="191">
        <v>599</v>
      </c>
      <c r="C230" s="191" t="s">
        <v>2408</v>
      </c>
      <c r="D230" s="191">
        <v>8</v>
      </c>
      <c r="E230" s="191">
        <v>3</v>
      </c>
      <c r="F230" s="191">
        <v>1</v>
      </c>
      <c r="G230" s="191" t="s">
        <v>377</v>
      </c>
      <c r="H230" s="191" t="s">
        <v>2409</v>
      </c>
      <c r="I230" s="191">
        <v>1</v>
      </c>
      <c r="J230" s="147" t="s">
        <v>2435</v>
      </c>
      <c r="K230" s="213">
        <v>0</v>
      </c>
      <c r="L230" s="234">
        <v>1</v>
      </c>
      <c r="M230" s="256">
        <v>1</v>
      </c>
      <c r="N230" s="256">
        <v>5</v>
      </c>
      <c r="O230" s="86" t="s">
        <v>2433</v>
      </c>
    </row>
    <row r="231" spans="2:15">
      <c r="B231" s="191">
        <v>600</v>
      </c>
      <c r="C231" s="191" t="s">
        <v>2422</v>
      </c>
      <c r="D231" s="191">
        <v>8</v>
      </c>
      <c r="E231" s="191">
        <v>3</v>
      </c>
      <c r="F231" s="191">
        <v>1</v>
      </c>
      <c r="G231" s="191" t="s">
        <v>377</v>
      </c>
      <c r="H231" s="191" t="s">
        <v>2423</v>
      </c>
      <c r="I231" s="191">
        <v>1</v>
      </c>
      <c r="J231" s="147" t="s">
        <v>2436</v>
      </c>
      <c r="K231" s="213">
        <v>0</v>
      </c>
      <c r="L231" s="234">
        <v>1</v>
      </c>
      <c r="M231" s="256">
        <v>1</v>
      </c>
      <c r="N231" s="256">
        <v>5</v>
      </c>
      <c r="O231" s="86" t="s">
        <v>2433</v>
      </c>
    </row>
    <row r="232" spans="2:15">
      <c r="B232" s="191">
        <v>601</v>
      </c>
      <c r="C232" s="191" t="s">
        <v>2425</v>
      </c>
      <c r="D232" s="191">
        <v>8</v>
      </c>
      <c r="E232" s="191">
        <v>3</v>
      </c>
      <c r="F232" s="191">
        <v>1</v>
      </c>
      <c r="G232" s="191" t="s">
        <v>377</v>
      </c>
      <c r="H232" s="191" t="s">
        <v>444</v>
      </c>
      <c r="I232" s="191">
        <v>1</v>
      </c>
      <c r="J232" s="147" t="s">
        <v>2112</v>
      </c>
      <c r="K232" s="213">
        <v>0</v>
      </c>
      <c r="L232" s="234">
        <v>1</v>
      </c>
      <c r="M232" s="256">
        <v>1</v>
      </c>
      <c r="N232" s="256">
        <v>5</v>
      </c>
      <c r="O232" s="86" t="s">
        <v>2433</v>
      </c>
    </row>
    <row r="233" spans="2:15">
      <c r="B233" s="191">
        <v>602</v>
      </c>
      <c r="C233" s="191" t="s">
        <v>2426</v>
      </c>
      <c r="D233" s="191">
        <v>8</v>
      </c>
      <c r="E233" s="191">
        <v>3</v>
      </c>
      <c r="F233" s="191">
        <v>1</v>
      </c>
      <c r="G233" s="191" t="s">
        <v>377</v>
      </c>
      <c r="H233" s="191" t="s">
        <v>458</v>
      </c>
      <c r="I233" s="191">
        <v>1</v>
      </c>
      <c r="J233" s="147" t="s">
        <v>2434</v>
      </c>
      <c r="K233" s="213">
        <v>0</v>
      </c>
      <c r="L233" s="234">
        <v>1</v>
      </c>
      <c r="M233" s="256">
        <v>1</v>
      </c>
      <c r="N233" s="256">
        <v>5</v>
      </c>
      <c r="O233" s="86" t="s">
        <v>2433</v>
      </c>
    </row>
    <row r="234" spans="2:15">
      <c r="B234" s="191">
        <v>603</v>
      </c>
      <c r="C234" s="191" t="s">
        <v>2419</v>
      </c>
      <c r="D234" s="191">
        <v>8</v>
      </c>
      <c r="E234" s="191">
        <v>3</v>
      </c>
      <c r="F234" s="191">
        <v>1</v>
      </c>
      <c r="G234" s="191" t="s">
        <v>377</v>
      </c>
      <c r="H234" s="191" t="s">
        <v>2420</v>
      </c>
      <c r="I234" s="191">
        <v>1</v>
      </c>
      <c r="J234" s="147" t="s">
        <v>2437</v>
      </c>
      <c r="K234" s="213">
        <v>0</v>
      </c>
      <c r="L234" s="234">
        <v>1</v>
      </c>
      <c r="M234" s="256">
        <v>1</v>
      </c>
      <c r="N234" s="256">
        <v>5</v>
      </c>
      <c r="O234" s="86" t="s">
        <v>2433</v>
      </c>
    </row>
    <row r="235" spans="2:15">
      <c r="B235" s="191">
        <v>604</v>
      </c>
      <c r="C235" s="191" t="s">
        <v>2421</v>
      </c>
      <c r="D235" s="191">
        <v>8</v>
      </c>
      <c r="E235" s="191">
        <v>3</v>
      </c>
      <c r="F235" s="191">
        <v>1</v>
      </c>
      <c r="G235" s="191" t="s">
        <v>377</v>
      </c>
      <c r="H235" s="191" t="s">
        <v>442</v>
      </c>
      <c r="I235" s="191">
        <v>1</v>
      </c>
      <c r="J235" s="147" t="s">
        <v>2438</v>
      </c>
      <c r="K235" s="213">
        <v>0</v>
      </c>
      <c r="L235" s="234">
        <v>1</v>
      </c>
      <c r="M235" s="256">
        <v>1</v>
      </c>
      <c r="N235" s="256">
        <v>5</v>
      </c>
      <c r="O235" s="86" t="s">
        <v>2433</v>
      </c>
    </row>
    <row r="236" spans="2:15">
      <c r="B236" s="148">
        <v>201</v>
      </c>
      <c r="C236" s="178" t="s">
        <v>472</v>
      </c>
      <c r="D236" s="178">
        <v>4</v>
      </c>
      <c r="E236" s="178">
        <v>1</v>
      </c>
      <c r="F236" s="178">
        <v>100</v>
      </c>
      <c r="G236" s="185" t="s">
        <v>433</v>
      </c>
      <c r="H236" s="178" t="s">
        <v>2148</v>
      </c>
      <c r="I236" s="178">
        <v>1</v>
      </c>
      <c r="J236" s="1" t="s">
        <v>2155</v>
      </c>
      <c r="K236" s="208">
        <v>0</v>
      </c>
      <c r="L236" s="229">
        <v>0</v>
      </c>
      <c r="M236" s="77">
        <v>0</v>
      </c>
      <c r="N236" s="126">
        <v>0</v>
      </c>
      <c r="O236" s="72" t="s">
        <v>464</v>
      </c>
    </row>
    <row r="237" spans="2:15">
      <c r="B237" s="148">
        <v>202</v>
      </c>
      <c r="C237" s="178" t="s">
        <v>478</v>
      </c>
      <c r="D237" s="178">
        <v>4</v>
      </c>
      <c r="E237" s="178">
        <v>2</v>
      </c>
      <c r="F237" s="178">
        <v>100</v>
      </c>
      <c r="G237" s="185" t="s">
        <v>433</v>
      </c>
      <c r="H237" s="178" t="s">
        <v>2149</v>
      </c>
      <c r="I237" s="178">
        <v>1</v>
      </c>
      <c r="J237" s="1" t="s">
        <v>2155</v>
      </c>
      <c r="K237" s="208">
        <v>0</v>
      </c>
      <c r="L237" s="229">
        <v>0</v>
      </c>
      <c r="M237" s="77">
        <v>0</v>
      </c>
      <c r="N237" s="126">
        <v>0</v>
      </c>
      <c r="O237" s="72" t="s">
        <v>464</v>
      </c>
    </row>
    <row r="238" spans="2:15">
      <c r="B238" s="148">
        <v>203</v>
      </c>
      <c r="C238" s="178" t="s">
        <v>474</v>
      </c>
      <c r="D238" s="178">
        <v>4</v>
      </c>
      <c r="E238" s="178">
        <v>3</v>
      </c>
      <c r="F238" s="178">
        <v>100</v>
      </c>
      <c r="G238" s="185" t="s">
        <v>433</v>
      </c>
      <c r="H238" s="178" t="s">
        <v>2150</v>
      </c>
      <c r="I238" s="178">
        <v>1</v>
      </c>
      <c r="J238" s="1" t="s">
        <v>2155</v>
      </c>
      <c r="K238" s="208">
        <v>0</v>
      </c>
      <c r="L238" s="229">
        <v>0</v>
      </c>
      <c r="M238" s="77">
        <v>0</v>
      </c>
      <c r="N238" s="126">
        <v>0</v>
      </c>
      <c r="O238" s="72" t="s">
        <v>464</v>
      </c>
    </row>
    <row r="239" spans="2:15">
      <c r="B239" s="148">
        <v>204</v>
      </c>
      <c r="C239" s="178" t="s">
        <v>476</v>
      </c>
      <c r="D239" s="178">
        <v>4</v>
      </c>
      <c r="E239" s="178">
        <v>4</v>
      </c>
      <c r="F239" s="178">
        <v>100</v>
      </c>
      <c r="G239" s="185" t="s">
        <v>433</v>
      </c>
      <c r="H239" s="178" t="s">
        <v>2151</v>
      </c>
      <c r="I239" s="178">
        <v>1</v>
      </c>
      <c r="J239" s="1" t="s">
        <v>2155</v>
      </c>
      <c r="K239" s="208">
        <v>0</v>
      </c>
      <c r="L239" s="229">
        <v>0</v>
      </c>
      <c r="M239" s="77">
        <v>0</v>
      </c>
      <c r="N239" s="126">
        <v>0</v>
      </c>
      <c r="O239" s="72" t="s">
        <v>464</v>
      </c>
    </row>
    <row r="240" spans="2:15">
      <c r="B240" s="148">
        <v>205</v>
      </c>
      <c r="C240" s="178" t="s">
        <v>447</v>
      </c>
      <c r="D240" s="178">
        <v>4</v>
      </c>
      <c r="E240" s="178">
        <v>5</v>
      </c>
      <c r="F240" s="178">
        <v>100</v>
      </c>
      <c r="G240" s="178" t="s">
        <v>76</v>
      </c>
      <c r="H240" s="178" t="s">
        <v>448</v>
      </c>
      <c r="I240" s="178">
        <v>1</v>
      </c>
      <c r="J240" s="1" t="s">
        <v>2156</v>
      </c>
      <c r="K240" s="208">
        <v>0</v>
      </c>
      <c r="L240" s="229">
        <v>0</v>
      </c>
      <c r="M240" s="77">
        <v>0</v>
      </c>
      <c r="N240" s="126">
        <v>0</v>
      </c>
      <c r="O240" s="72" t="s">
        <v>464</v>
      </c>
    </row>
    <row r="241" spans="1:15">
      <c r="A241" s="145"/>
      <c r="B241" s="148">
        <v>206</v>
      </c>
      <c r="C241" s="178" t="s">
        <v>2714</v>
      </c>
      <c r="D241" s="178">
        <v>4</v>
      </c>
      <c r="E241" s="178">
        <v>6</v>
      </c>
      <c r="F241" s="178">
        <v>100</v>
      </c>
      <c r="G241" s="178" t="s">
        <v>77</v>
      </c>
      <c r="H241" s="178" t="s">
        <v>2711</v>
      </c>
      <c r="I241" s="178">
        <v>1</v>
      </c>
      <c r="J241" s="146" t="s">
        <v>2717</v>
      </c>
      <c r="K241" s="208">
        <v>0</v>
      </c>
      <c r="L241" s="229">
        <v>0</v>
      </c>
      <c r="M241" s="77">
        <v>0</v>
      </c>
      <c r="N241" s="126">
        <v>0</v>
      </c>
      <c r="O241" s="72" t="s">
        <v>464</v>
      </c>
    </row>
    <row r="242" spans="1:15">
      <c r="A242" s="145"/>
      <c r="B242" s="148">
        <v>207</v>
      </c>
      <c r="C242" s="178" t="s">
        <v>2246</v>
      </c>
      <c r="D242" s="178">
        <v>4</v>
      </c>
      <c r="E242" s="178">
        <v>7</v>
      </c>
      <c r="F242" s="178">
        <v>100</v>
      </c>
      <c r="G242" s="178" t="s">
        <v>78</v>
      </c>
      <c r="H242" s="178" t="s">
        <v>657</v>
      </c>
      <c r="I242" s="178">
        <v>1</v>
      </c>
      <c r="J242" s="1" t="s">
        <v>2157</v>
      </c>
      <c r="K242" s="208">
        <v>0</v>
      </c>
      <c r="L242" s="229">
        <v>0</v>
      </c>
      <c r="M242" s="77">
        <v>0</v>
      </c>
      <c r="N242" s="126">
        <v>0</v>
      </c>
      <c r="O242" s="72" t="s">
        <v>464</v>
      </c>
    </row>
    <row r="243" spans="1:15">
      <c r="A243" s="145"/>
      <c r="B243" s="148">
        <v>208</v>
      </c>
      <c r="C243" s="178" t="s">
        <v>2264</v>
      </c>
      <c r="D243" s="178">
        <v>4</v>
      </c>
      <c r="E243" s="178">
        <v>8</v>
      </c>
      <c r="F243" s="178">
        <v>100</v>
      </c>
      <c r="G243" s="178" t="s">
        <v>79</v>
      </c>
      <c r="H243" s="178" t="s">
        <v>2152</v>
      </c>
      <c r="I243" s="178">
        <v>1</v>
      </c>
      <c r="J243" s="1" t="s">
        <v>2157</v>
      </c>
      <c r="K243" s="208">
        <v>0</v>
      </c>
      <c r="L243" s="229">
        <v>0</v>
      </c>
      <c r="M243" s="77">
        <v>0</v>
      </c>
      <c r="N243" s="126">
        <v>0</v>
      </c>
      <c r="O243" s="72" t="s">
        <v>464</v>
      </c>
    </row>
    <row r="244" spans="1:15">
      <c r="A244" s="145"/>
      <c r="B244" s="148">
        <v>209</v>
      </c>
      <c r="C244" s="178" t="s">
        <v>2374</v>
      </c>
      <c r="D244" s="178">
        <v>4</v>
      </c>
      <c r="E244" s="178">
        <v>9</v>
      </c>
      <c r="F244" s="178">
        <v>100</v>
      </c>
      <c r="G244" s="178" t="s">
        <v>80</v>
      </c>
      <c r="H244" s="178" t="s">
        <v>2153</v>
      </c>
      <c r="I244" s="178">
        <v>1</v>
      </c>
      <c r="J244" s="1" t="s">
        <v>2157</v>
      </c>
      <c r="K244" s="208">
        <v>0</v>
      </c>
      <c r="L244" s="229">
        <v>0</v>
      </c>
      <c r="M244" s="77">
        <v>0</v>
      </c>
      <c r="N244" s="126">
        <v>0</v>
      </c>
      <c r="O244" s="72" t="s">
        <v>464</v>
      </c>
    </row>
    <row r="245" spans="1:15">
      <c r="A245" s="145"/>
      <c r="B245" s="148">
        <v>210</v>
      </c>
      <c r="C245" s="178" t="s">
        <v>2251</v>
      </c>
      <c r="D245" s="178">
        <v>4</v>
      </c>
      <c r="E245" s="178">
        <v>10</v>
      </c>
      <c r="F245" s="178">
        <v>100</v>
      </c>
      <c r="G245" s="178" t="s">
        <v>434</v>
      </c>
      <c r="H245" s="178" t="s">
        <v>2154</v>
      </c>
      <c r="I245" s="178">
        <v>1</v>
      </c>
      <c r="J245" s="1" t="s">
        <v>2157</v>
      </c>
      <c r="K245" s="208">
        <v>0</v>
      </c>
      <c r="L245" s="229">
        <v>0</v>
      </c>
      <c r="M245" s="77">
        <v>0</v>
      </c>
      <c r="N245" s="126">
        <v>0</v>
      </c>
      <c r="O245" s="72" t="s">
        <v>464</v>
      </c>
    </row>
    <row r="246" spans="1:15">
      <c r="A246" s="145"/>
      <c r="B246" s="148">
        <v>211</v>
      </c>
      <c r="C246" s="178" t="s">
        <v>2633</v>
      </c>
      <c r="D246" s="178">
        <v>4</v>
      </c>
      <c r="E246" s="178">
        <v>11</v>
      </c>
      <c r="F246" s="178">
        <v>100</v>
      </c>
      <c r="G246" s="178" t="s">
        <v>434</v>
      </c>
      <c r="H246" s="178" t="s">
        <v>2634</v>
      </c>
      <c r="I246" s="178">
        <v>1</v>
      </c>
      <c r="J246" s="1" t="s">
        <v>2158</v>
      </c>
      <c r="K246" s="208">
        <v>0</v>
      </c>
      <c r="L246" s="229">
        <v>1</v>
      </c>
      <c r="M246" s="77">
        <v>0</v>
      </c>
      <c r="N246" s="126">
        <v>0</v>
      </c>
      <c r="O246" s="72" t="s">
        <v>464</v>
      </c>
    </row>
    <row r="247" spans="1:15">
      <c r="A247" s="145"/>
      <c r="B247" s="163">
        <v>222</v>
      </c>
      <c r="C247" s="163" t="s">
        <v>462</v>
      </c>
      <c r="D247" s="163">
        <v>21</v>
      </c>
      <c r="E247" s="163">
        <v>1</v>
      </c>
      <c r="F247" s="163">
        <v>100</v>
      </c>
      <c r="G247" s="163" t="s">
        <v>434</v>
      </c>
      <c r="H247" s="163" t="s">
        <v>463</v>
      </c>
      <c r="I247" s="163">
        <v>1</v>
      </c>
      <c r="J247" s="258" t="s">
        <v>2811</v>
      </c>
      <c r="K247" s="257">
        <v>0</v>
      </c>
      <c r="L247" s="257">
        <v>1</v>
      </c>
      <c r="M247" s="257">
        <v>0</v>
      </c>
      <c r="N247" s="257"/>
      <c r="O247" s="62" t="s">
        <v>492</v>
      </c>
    </row>
    <row r="248" spans="1:15">
      <c r="A248" s="145"/>
      <c r="B248" s="163">
        <v>223</v>
      </c>
      <c r="C248" s="163" t="s">
        <v>465</v>
      </c>
      <c r="D248" s="163">
        <v>21</v>
      </c>
      <c r="E248" s="163">
        <v>1</v>
      </c>
      <c r="F248" s="163">
        <v>100</v>
      </c>
      <c r="G248" s="163" t="s">
        <v>434</v>
      </c>
      <c r="H248" s="163" t="s">
        <v>466</v>
      </c>
      <c r="I248" s="163">
        <v>1</v>
      </c>
      <c r="J248" s="258" t="s">
        <v>2811</v>
      </c>
      <c r="K248" s="257">
        <v>0</v>
      </c>
      <c r="L248" s="257">
        <v>1</v>
      </c>
      <c r="M248" s="257">
        <v>0</v>
      </c>
      <c r="N248" s="257"/>
      <c r="O248" s="62" t="s">
        <v>492</v>
      </c>
    </row>
    <row r="249" spans="1:15">
      <c r="A249" s="145"/>
      <c r="B249" s="163">
        <v>224</v>
      </c>
      <c r="C249" s="163" t="s">
        <v>467</v>
      </c>
      <c r="D249" s="163">
        <v>21</v>
      </c>
      <c r="E249" s="163">
        <v>1</v>
      </c>
      <c r="F249" s="163">
        <v>100</v>
      </c>
      <c r="G249" s="163" t="s">
        <v>434</v>
      </c>
      <c r="H249" s="163" t="s">
        <v>468</v>
      </c>
      <c r="I249" s="163">
        <v>1</v>
      </c>
      <c r="J249" s="258" t="s">
        <v>2811</v>
      </c>
      <c r="K249" s="257">
        <v>0</v>
      </c>
      <c r="L249" s="257">
        <v>1</v>
      </c>
      <c r="M249" s="257">
        <v>0</v>
      </c>
      <c r="N249" s="257"/>
      <c r="O249" s="62" t="s">
        <v>492</v>
      </c>
    </row>
    <row r="250" spans="1:15">
      <c r="A250" s="145"/>
      <c r="B250" s="163">
        <v>225</v>
      </c>
      <c r="C250" s="163" t="s">
        <v>469</v>
      </c>
      <c r="D250" s="163">
        <v>21</v>
      </c>
      <c r="E250" s="163">
        <v>1</v>
      </c>
      <c r="F250" s="163">
        <v>100</v>
      </c>
      <c r="G250" s="163" t="s">
        <v>434</v>
      </c>
      <c r="H250" s="163" t="s">
        <v>470</v>
      </c>
      <c r="I250" s="163">
        <v>1</v>
      </c>
      <c r="J250" s="258" t="s">
        <v>2811</v>
      </c>
      <c r="K250" s="257">
        <v>0</v>
      </c>
      <c r="L250" s="257">
        <v>1</v>
      </c>
      <c r="M250" s="257">
        <v>0</v>
      </c>
      <c r="N250" s="257"/>
      <c r="O250" s="62" t="s">
        <v>492</v>
      </c>
    </row>
    <row r="251" spans="1:15">
      <c r="A251" s="145"/>
      <c r="B251" s="163">
        <v>226</v>
      </c>
      <c r="C251" s="163" t="s">
        <v>471</v>
      </c>
      <c r="D251" s="163">
        <v>21</v>
      </c>
      <c r="E251" s="163">
        <v>2</v>
      </c>
      <c r="F251" s="163">
        <v>100</v>
      </c>
      <c r="G251" s="163" t="s">
        <v>434</v>
      </c>
      <c r="H251" s="163" t="s">
        <v>440</v>
      </c>
      <c r="I251" s="163">
        <v>1</v>
      </c>
      <c r="J251" s="258" t="s">
        <v>2812</v>
      </c>
      <c r="K251" s="257">
        <v>0</v>
      </c>
      <c r="L251" s="257">
        <v>1</v>
      </c>
      <c r="M251" s="257">
        <v>0</v>
      </c>
      <c r="N251" s="257"/>
      <c r="O251" s="62" t="s">
        <v>492</v>
      </c>
    </row>
    <row r="252" spans="1:15">
      <c r="A252" s="145"/>
      <c r="B252" s="163">
        <v>227</v>
      </c>
      <c r="C252" s="163" t="s">
        <v>472</v>
      </c>
      <c r="D252" s="163">
        <v>21</v>
      </c>
      <c r="E252" s="163">
        <v>3</v>
      </c>
      <c r="F252" s="163">
        <v>100</v>
      </c>
      <c r="G252" s="163" t="s">
        <v>434</v>
      </c>
      <c r="H252" s="163" t="s">
        <v>473</v>
      </c>
      <c r="I252" s="163">
        <v>1</v>
      </c>
      <c r="J252" s="258" t="s">
        <v>2812</v>
      </c>
      <c r="K252" s="257">
        <v>0</v>
      </c>
      <c r="L252" s="257">
        <v>1</v>
      </c>
      <c r="M252" s="257">
        <v>0</v>
      </c>
      <c r="N252" s="257"/>
      <c r="O252" s="62" t="s">
        <v>492</v>
      </c>
    </row>
    <row r="253" spans="1:15">
      <c r="A253" s="145"/>
      <c r="B253" s="163">
        <v>228</v>
      </c>
      <c r="C253" s="163" t="s">
        <v>474</v>
      </c>
      <c r="D253" s="163">
        <v>21</v>
      </c>
      <c r="E253" s="163">
        <v>4</v>
      </c>
      <c r="F253" s="163">
        <v>100</v>
      </c>
      <c r="G253" s="163" t="s">
        <v>434</v>
      </c>
      <c r="H253" s="163" t="s">
        <v>475</v>
      </c>
      <c r="I253" s="163">
        <v>1</v>
      </c>
      <c r="J253" s="258" t="s">
        <v>2812</v>
      </c>
      <c r="K253" s="257">
        <v>0</v>
      </c>
      <c r="L253" s="257">
        <v>1</v>
      </c>
      <c r="M253" s="257">
        <v>0</v>
      </c>
      <c r="N253" s="257"/>
      <c r="O253" s="62" t="s">
        <v>492</v>
      </c>
    </row>
    <row r="254" spans="1:15">
      <c r="A254" s="145"/>
      <c r="B254" s="163">
        <v>229</v>
      </c>
      <c r="C254" s="163" t="s">
        <v>476</v>
      </c>
      <c r="D254" s="163">
        <v>21</v>
      </c>
      <c r="E254" s="163">
        <v>5</v>
      </c>
      <c r="F254" s="163">
        <v>100</v>
      </c>
      <c r="G254" s="163" t="s">
        <v>434</v>
      </c>
      <c r="H254" s="163" t="s">
        <v>477</v>
      </c>
      <c r="I254" s="163">
        <v>1</v>
      </c>
      <c r="J254" s="258" t="s">
        <v>2812</v>
      </c>
      <c r="K254" s="257">
        <v>0</v>
      </c>
      <c r="L254" s="257">
        <v>1</v>
      </c>
      <c r="M254" s="257">
        <v>0</v>
      </c>
      <c r="N254" s="257"/>
      <c r="O254" s="62" t="s">
        <v>492</v>
      </c>
    </row>
    <row r="255" spans="1:15">
      <c r="A255" s="145"/>
      <c r="B255" s="163">
        <v>230</v>
      </c>
      <c r="C255" s="163" t="s">
        <v>478</v>
      </c>
      <c r="D255" s="163">
        <v>21</v>
      </c>
      <c r="E255" s="163">
        <v>6</v>
      </c>
      <c r="F255" s="163">
        <v>100</v>
      </c>
      <c r="G255" s="163" t="s">
        <v>434</v>
      </c>
      <c r="H255" s="163" t="s">
        <v>479</v>
      </c>
      <c r="I255" s="163">
        <v>1</v>
      </c>
      <c r="J255" s="258" t="s">
        <v>2812</v>
      </c>
      <c r="K255" s="257">
        <v>0</v>
      </c>
      <c r="L255" s="257">
        <v>1</v>
      </c>
      <c r="M255" s="257">
        <v>0</v>
      </c>
      <c r="N255" s="257"/>
      <c r="O255" s="62" t="s">
        <v>492</v>
      </c>
    </row>
    <row r="256" spans="1:15">
      <c r="A256" s="150"/>
      <c r="B256" s="163">
        <v>231</v>
      </c>
      <c r="C256" s="163" t="s">
        <v>49</v>
      </c>
      <c r="D256" s="163">
        <v>21</v>
      </c>
      <c r="E256" s="163">
        <v>7</v>
      </c>
      <c r="F256" s="163">
        <v>100</v>
      </c>
      <c r="G256" s="163" t="s">
        <v>434</v>
      </c>
      <c r="H256" s="163" t="s">
        <v>51</v>
      </c>
      <c r="I256" s="163">
        <v>1</v>
      </c>
      <c r="J256" s="258" t="s">
        <v>493</v>
      </c>
      <c r="K256" s="257">
        <v>0</v>
      </c>
      <c r="L256" s="257">
        <v>1</v>
      </c>
      <c r="M256" s="257">
        <v>0</v>
      </c>
      <c r="N256" s="257"/>
      <c r="O256" s="62" t="s">
        <v>492</v>
      </c>
    </row>
    <row r="257" spans="1:15">
      <c r="A257" s="150"/>
      <c r="B257" s="163">
        <v>232</v>
      </c>
      <c r="C257" s="163" t="s">
        <v>2264</v>
      </c>
      <c r="D257" s="163">
        <v>21</v>
      </c>
      <c r="E257" s="163">
        <v>8</v>
      </c>
      <c r="F257" s="163">
        <v>100</v>
      </c>
      <c r="G257" s="163" t="s">
        <v>434</v>
      </c>
      <c r="H257" s="163" t="s">
        <v>495</v>
      </c>
      <c r="I257" s="163">
        <v>1</v>
      </c>
      <c r="J257" s="258" t="s">
        <v>2813</v>
      </c>
      <c r="K257" s="257">
        <v>0</v>
      </c>
      <c r="L257" s="257">
        <v>1</v>
      </c>
      <c r="M257" s="257">
        <v>0</v>
      </c>
      <c r="N257" s="257"/>
      <c r="O257" s="62" t="s">
        <v>492</v>
      </c>
    </row>
    <row r="258" spans="1:15">
      <c r="A258" s="150"/>
      <c r="B258" s="163">
        <v>233</v>
      </c>
      <c r="C258" s="163" t="s">
        <v>2618</v>
      </c>
      <c r="D258" s="163">
        <v>21</v>
      </c>
      <c r="E258" s="163">
        <v>9</v>
      </c>
      <c r="F258" s="163">
        <v>100</v>
      </c>
      <c r="G258" s="163" t="s">
        <v>434</v>
      </c>
      <c r="H258" s="163" t="s">
        <v>496</v>
      </c>
      <c r="I258" s="163">
        <v>1</v>
      </c>
      <c r="J258" s="258" t="s">
        <v>2814</v>
      </c>
      <c r="K258" s="257">
        <v>0</v>
      </c>
      <c r="L258" s="257">
        <v>1</v>
      </c>
      <c r="M258" s="257">
        <v>0</v>
      </c>
      <c r="N258" s="257"/>
      <c r="O258" s="62" t="s">
        <v>492</v>
      </c>
    </row>
    <row r="259" spans="1:15">
      <c r="A259" s="145"/>
      <c r="B259" s="148">
        <v>701</v>
      </c>
      <c r="C259" s="154" t="s">
        <v>102</v>
      </c>
      <c r="D259" s="154">
        <v>9</v>
      </c>
      <c r="E259" s="154">
        <v>1</v>
      </c>
      <c r="F259" s="154">
        <v>100</v>
      </c>
      <c r="G259" s="154" t="s">
        <v>82</v>
      </c>
      <c r="H259" s="154" t="s">
        <v>103</v>
      </c>
      <c r="I259" s="154">
        <v>1</v>
      </c>
      <c r="J259" s="166" t="s">
        <v>104</v>
      </c>
      <c r="K259" s="199"/>
      <c r="L259" s="219">
        <v>1</v>
      </c>
      <c r="M259" s="77">
        <v>0</v>
      </c>
      <c r="N259" s="126">
        <v>0</v>
      </c>
      <c r="O259" s="58" t="s">
        <v>85</v>
      </c>
    </row>
    <row r="260" spans="1:15">
      <c r="A260" s="145"/>
      <c r="B260" s="148">
        <v>702</v>
      </c>
      <c r="C260" s="154" t="s">
        <v>105</v>
      </c>
      <c r="D260" s="154">
        <v>9</v>
      </c>
      <c r="E260" s="154">
        <v>1</v>
      </c>
      <c r="F260" s="154">
        <v>100</v>
      </c>
      <c r="G260" s="154" t="s">
        <v>90</v>
      </c>
      <c r="H260" s="154" t="s">
        <v>107</v>
      </c>
      <c r="I260" s="154">
        <v>1</v>
      </c>
      <c r="J260" s="166" t="s">
        <v>104</v>
      </c>
      <c r="K260" s="199"/>
      <c r="L260" s="219">
        <v>1</v>
      </c>
      <c r="M260" s="77">
        <v>0</v>
      </c>
      <c r="N260" s="126">
        <v>0</v>
      </c>
      <c r="O260" s="58" t="s">
        <v>85</v>
      </c>
    </row>
    <row r="261" spans="1:15">
      <c r="A261" s="145"/>
      <c r="B261" s="148">
        <v>703</v>
      </c>
      <c r="C261" s="154" t="s">
        <v>108</v>
      </c>
      <c r="D261" s="154">
        <v>9</v>
      </c>
      <c r="E261" s="154">
        <v>2</v>
      </c>
      <c r="F261" s="154">
        <v>100</v>
      </c>
      <c r="G261" s="154" t="s">
        <v>96</v>
      </c>
      <c r="H261" s="154" t="s">
        <v>110</v>
      </c>
      <c r="I261" s="154">
        <v>1</v>
      </c>
      <c r="J261" s="166" t="s">
        <v>104</v>
      </c>
      <c r="K261" s="199"/>
      <c r="L261" s="219">
        <v>1</v>
      </c>
      <c r="M261" s="77">
        <v>0</v>
      </c>
      <c r="N261" s="126">
        <v>0</v>
      </c>
      <c r="O261" s="58" t="s">
        <v>85</v>
      </c>
    </row>
    <row r="262" spans="1:15">
      <c r="A262" s="145"/>
      <c r="B262" s="148">
        <v>704</v>
      </c>
      <c r="C262" s="154" t="s">
        <v>111</v>
      </c>
      <c r="D262" s="154">
        <v>9</v>
      </c>
      <c r="E262" s="154">
        <v>2</v>
      </c>
      <c r="F262" s="154">
        <v>100</v>
      </c>
      <c r="G262" s="154" t="s">
        <v>98</v>
      </c>
      <c r="H262" s="154" t="s">
        <v>113</v>
      </c>
      <c r="I262" s="154">
        <v>1</v>
      </c>
      <c r="J262" s="166" t="s">
        <v>104</v>
      </c>
      <c r="K262" s="199"/>
      <c r="L262" s="219">
        <v>1</v>
      </c>
      <c r="M262" s="77">
        <v>0</v>
      </c>
      <c r="N262" s="126">
        <v>0</v>
      </c>
      <c r="O262" s="58" t="s">
        <v>85</v>
      </c>
    </row>
    <row r="263" spans="1:15">
      <c r="A263" s="145"/>
      <c r="B263" s="148">
        <v>705</v>
      </c>
      <c r="C263" s="154" t="s">
        <v>114</v>
      </c>
      <c r="D263" s="154">
        <v>9</v>
      </c>
      <c r="E263" s="154">
        <v>3</v>
      </c>
      <c r="F263" s="154">
        <v>100</v>
      </c>
      <c r="G263" s="154" t="s">
        <v>99</v>
      </c>
      <c r="H263" s="154" t="s">
        <v>116</v>
      </c>
      <c r="I263" s="154">
        <v>1</v>
      </c>
      <c r="J263" s="166" t="s">
        <v>104</v>
      </c>
      <c r="K263" s="199"/>
      <c r="L263" s="219">
        <v>1</v>
      </c>
      <c r="M263" s="77">
        <v>0</v>
      </c>
      <c r="N263" s="126">
        <v>0</v>
      </c>
      <c r="O263" s="58" t="s">
        <v>85</v>
      </c>
    </row>
    <row r="264" spans="1:15">
      <c r="A264" s="145"/>
      <c r="B264" s="148">
        <v>706</v>
      </c>
      <c r="C264" s="154" t="s">
        <v>102</v>
      </c>
      <c r="D264" s="154">
        <v>9</v>
      </c>
      <c r="E264" s="154">
        <v>4</v>
      </c>
      <c r="F264" s="154">
        <v>100</v>
      </c>
      <c r="G264" s="154" t="s">
        <v>100</v>
      </c>
      <c r="H264" s="154" t="s">
        <v>103</v>
      </c>
      <c r="I264" s="154">
        <v>1</v>
      </c>
      <c r="J264" s="166" t="s">
        <v>104</v>
      </c>
      <c r="K264" s="199"/>
      <c r="L264" s="219">
        <v>1</v>
      </c>
      <c r="M264" s="77">
        <v>0</v>
      </c>
      <c r="N264" s="126">
        <v>0</v>
      </c>
      <c r="O264" s="58" t="s">
        <v>85</v>
      </c>
    </row>
    <row r="265" spans="1:15">
      <c r="A265" s="145"/>
      <c r="B265" s="148">
        <v>707</v>
      </c>
      <c r="C265" s="154" t="s">
        <v>105</v>
      </c>
      <c r="D265" s="154">
        <v>9</v>
      </c>
      <c r="E265" s="154">
        <v>4</v>
      </c>
      <c r="F265" s="154">
        <v>100</v>
      </c>
      <c r="G265" s="154" t="s">
        <v>101</v>
      </c>
      <c r="H265" s="154" t="s">
        <v>107</v>
      </c>
      <c r="I265" s="154">
        <v>1</v>
      </c>
      <c r="J265" s="166" t="s">
        <v>104</v>
      </c>
      <c r="K265" s="199"/>
      <c r="L265" s="219">
        <v>1</v>
      </c>
      <c r="M265" s="77">
        <v>0</v>
      </c>
      <c r="N265" s="126">
        <v>0</v>
      </c>
      <c r="O265" s="58" t="s">
        <v>85</v>
      </c>
    </row>
    <row r="266" spans="1:15">
      <c r="A266" s="145"/>
      <c r="B266" s="148">
        <v>708</v>
      </c>
      <c r="C266" s="154" t="s">
        <v>108</v>
      </c>
      <c r="D266" s="154">
        <v>9</v>
      </c>
      <c r="E266" s="154">
        <v>4</v>
      </c>
      <c r="F266" s="154">
        <v>100</v>
      </c>
      <c r="G266" s="154" t="s">
        <v>497</v>
      </c>
      <c r="H266" s="154" t="s">
        <v>110</v>
      </c>
      <c r="I266" s="154">
        <v>1</v>
      </c>
      <c r="J266" s="166" t="s">
        <v>104</v>
      </c>
      <c r="K266" s="199"/>
      <c r="L266" s="219">
        <v>1</v>
      </c>
      <c r="M266" s="77">
        <v>0</v>
      </c>
      <c r="N266" s="126">
        <v>0</v>
      </c>
      <c r="O266" s="58" t="s">
        <v>85</v>
      </c>
    </row>
    <row r="267" spans="1:15">
      <c r="A267" s="145"/>
      <c r="B267" s="148">
        <v>709</v>
      </c>
      <c r="C267" s="154" t="s">
        <v>111</v>
      </c>
      <c r="D267" s="154">
        <v>9</v>
      </c>
      <c r="E267" s="154">
        <v>4</v>
      </c>
      <c r="F267" s="154">
        <v>100</v>
      </c>
      <c r="G267" s="154" t="s">
        <v>498</v>
      </c>
      <c r="H267" s="154" t="s">
        <v>113</v>
      </c>
      <c r="I267" s="154">
        <v>1</v>
      </c>
      <c r="J267" s="166" t="s">
        <v>104</v>
      </c>
      <c r="K267" s="199"/>
      <c r="L267" s="219">
        <v>1</v>
      </c>
      <c r="M267" s="77">
        <v>0</v>
      </c>
      <c r="N267" s="126">
        <v>0</v>
      </c>
      <c r="O267" s="58" t="s">
        <v>85</v>
      </c>
    </row>
    <row r="268" spans="1:15">
      <c r="A268" s="145"/>
      <c r="B268" s="148">
        <v>710</v>
      </c>
      <c r="C268" s="154" t="s">
        <v>114</v>
      </c>
      <c r="D268" s="154">
        <v>9</v>
      </c>
      <c r="E268" s="154">
        <v>4</v>
      </c>
      <c r="F268" s="154">
        <v>100</v>
      </c>
      <c r="G268" s="154" t="s">
        <v>106</v>
      </c>
      <c r="H268" s="154" t="s">
        <v>116</v>
      </c>
      <c r="I268" s="154">
        <v>1</v>
      </c>
      <c r="J268" s="166" t="s">
        <v>104</v>
      </c>
      <c r="K268" s="199"/>
      <c r="L268" s="219">
        <v>1</v>
      </c>
      <c r="M268" s="77">
        <v>0</v>
      </c>
      <c r="N268" s="126">
        <v>0</v>
      </c>
      <c r="O268" s="58" t="s">
        <v>85</v>
      </c>
    </row>
    <row r="269" spans="1:15">
      <c r="A269" s="145"/>
      <c r="B269" s="148">
        <v>711</v>
      </c>
      <c r="C269" s="154" t="s">
        <v>102</v>
      </c>
      <c r="D269" s="154">
        <v>9</v>
      </c>
      <c r="E269" s="154">
        <v>5</v>
      </c>
      <c r="F269" s="154">
        <v>100</v>
      </c>
      <c r="G269" s="154" t="s">
        <v>109</v>
      </c>
      <c r="H269" s="154" t="s">
        <v>103</v>
      </c>
      <c r="I269" s="154">
        <v>1</v>
      </c>
      <c r="J269" s="166" t="s">
        <v>104</v>
      </c>
      <c r="K269" s="199"/>
      <c r="L269" s="219">
        <v>1</v>
      </c>
      <c r="M269" s="77">
        <v>0</v>
      </c>
      <c r="N269" s="126">
        <v>0</v>
      </c>
      <c r="O269" s="58" t="s">
        <v>85</v>
      </c>
    </row>
    <row r="270" spans="1:15">
      <c r="A270" s="145"/>
      <c r="B270" s="148">
        <v>712</v>
      </c>
      <c r="C270" s="154" t="s">
        <v>105</v>
      </c>
      <c r="D270" s="154">
        <v>9</v>
      </c>
      <c r="E270" s="154">
        <v>5</v>
      </c>
      <c r="F270" s="154">
        <v>100</v>
      </c>
      <c r="G270" s="154" t="s">
        <v>112</v>
      </c>
      <c r="H270" s="154" t="s">
        <v>107</v>
      </c>
      <c r="I270" s="154">
        <v>1</v>
      </c>
      <c r="J270" s="166" t="s">
        <v>104</v>
      </c>
      <c r="K270" s="199"/>
      <c r="L270" s="219">
        <v>1</v>
      </c>
      <c r="M270" s="77">
        <v>0</v>
      </c>
      <c r="N270" s="126">
        <v>0</v>
      </c>
      <c r="O270" s="58" t="s">
        <v>85</v>
      </c>
    </row>
    <row r="271" spans="1:15">
      <c r="A271" s="145"/>
      <c r="B271" s="148">
        <v>713</v>
      </c>
      <c r="C271" s="154" t="s">
        <v>108</v>
      </c>
      <c r="D271" s="154">
        <v>9</v>
      </c>
      <c r="E271" s="154">
        <v>5</v>
      </c>
      <c r="F271" s="154">
        <v>100</v>
      </c>
      <c r="G271" s="154" t="s">
        <v>115</v>
      </c>
      <c r="H271" s="154" t="s">
        <v>110</v>
      </c>
      <c r="I271" s="154">
        <v>1</v>
      </c>
      <c r="J271" s="166" t="s">
        <v>104</v>
      </c>
      <c r="K271" s="199"/>
      <c r="L271" s="219">
        <v>1</v>
      </c>
      <c r="M271" s="77">
        <v>0</v>
      </c>
      <c r="N271" s="126">
        <v>0</v>
      </c>
      <c r="O271" s="58" t="s">
        <v>85</v>
      </c>
    </row>
    <row r="272" spans="1:15">
      <c r="A272" s="145"/>
      <c r="B272" s="148">
        <v>714</v>
      </c>
      <c r="C272" s="154" t="s">
        <v>111</v>
      </c>
      <c r="D272" s="154">
        <v>9</v>
      </c>
      <c r="E272" s="154">
        <v>5</v>
      </c>
      <c r="F272" s="154">
        <v>100</v>
      </c>
      <c r="G272" s="154" t="s">
        <v>117</v>
      </c>
      <c r="H272" s="154" t="s">
        <v>113</v>
      </c>
      <c r="I272" s="154">
        <v>1</v>
      </c>
      <c r="J272" s="166" t="s">
        <v>104</v>
      </c>
      <c r="K272" s="199"/>
      <c r="L272" s="219">
        <v>1</v>
      </c>
      <c r="M272" s="77">
        <v>0</v>
      </c>
      <c r="N272" s="126">
        <v>0</v>
      </c>
      <c r="O272" s="58" t="s">
        <v>85</v>
      </c>
    </row>
    <row r="273" spans="2:15">
      <c r="B273" s="148">
        <v>715</v>
      </c>
      <c r="C273" s="154" t="s">
        <v>114</v>
      </c>
      <c r="D273" s="154">
        <v>9</v>
      </c>
      <c r="E273" s="154">
        <v>5</v>
      </c>
      <c r="F273" s="154">
        <v>100</v>
      </c>
      <c r="G273" s="154" t="s">
        <v>118</v>
      </c>
      <c r="H273" s="154" t="s">
        <v>116</v>
      </c>
      <c r="I273" s="154">
        <v>1</v>
      </c>
      <c r="J273" s="166" t="s">
        <v>104</v>
      </c>
      <c r="K273" s="199"/>
      <c r="L273" s="219">
        <v>1</v>
      </c>
      <c r="M273" s="77">
        <v>0</v>
      </c>
      <c r="N273" s="126">
        <v>0</v>
      </c>
      <c r="O273" s="58" t="s">
        <v>85</v>
      </c>
    </row>
    <row r="274" spans="2:15">
      <c r="B274" s="148">
        <v>716</v>
      </c>
      <c r="C274" s="154" t="s">
        <v>499</v>
      </c>
      <c r="D274" s="154">
        <v>9</v>
      </c>
      <c r="E274" s="154">
        <v>5</v>
      </c>
      <c r="F274" s="154">
        <v>80</v>
      </c>
      <c r="G274" s="154" t="s">
        <v>119</v>
      </c>
      <c r="H274" s="154" t="s">
        <v>500</v>
      </c>
      <c r="I274" s="154">
        <v>1</v>
      </c>
      <c r="J274" s="166" t="s">
        <v>501</v>
      </c>
      <c r="K274" s="199"/>
      <c r="L274" s="219">
        <v>1</v>
      </c>
      <c r="M274" s="77">
        <v>0</v>
      </c>
      <c r="N274" s="126">
        <v>0</v>
      </c>
      <c r="O274" s="58" t="s">
        <v>85</v>
      </c>
    </row>
    <row r="275" spans="2:15">
      <c r="B275" s="148">
        <v>717</v>
      </c>
      <c r="C275" s="154" t="s">
        <v>502</v>
      </c>
      <c r="D275" s="154">
        <v>9</v>
      </c>
      <c r="E275" s="154">
        <v>5</v>
      </c>
      <c r="F275" s="154">
        <v>80</v>
      </c>
      <c r="G275" s="154" t="s">
        <v>120</v>
      </c>
      <c r="H275" s="154" t="s">
        <v>503</v>
      </c>
      <c r="I275" s="154">
        <v>1</v>
      </c>
      <c r="J275" s="166" t="s">
        <v>501</v>
      </c>
      <c r="K275" s="199"/>
      <c r="L275" s="219">
        <v>1</v>
      </c>
      <c r="M275" s="77">
        <v>0</v>
      </c>
      <c r="N275" s="126">
        <v>0</v>
      </c>
      <c r="O275" s="58" t="s">
        <v>85</v>
      </c>
    </row>
    <row r="276" spans="2:15">
      <c r="B276" s="148">
        <v>718</v>
      </c>
      <c r="C276" s="154" t="s">
        <v>504</v>
      </c>
      <c r="D276" s="154">
        <v>9</v>
      </c>
      <c r="E276" s="154">
        <v>5</v>
      </c>
      <c r="F276" s="154">
        <v>80</v>
      </c>
      <c r="G276" s="154" t="s">
        <v>130</v>
      </c>
      <c r="H276" s="154" t="s">
        <v>505</v>
      </c>
      <c r="I276" s="154">
        <v>1</v>
      </c>
      <c r="J276" s="166" t="s">
        <v>501</v>
      </c>
      <c r="K276" s="199"/>
      <c r="L276" s="219">
        <v>1</v>
      </c>
      <c r="M276" s="77">
        <v>0</v>
      </c>
      <c r="N276" s="126">
        <v>0</v>
      </c>
      <c r="O276" s="58" t="s">
        <v>85</v>
      </c>
    </row>
    <row r="277" spans="2:15">
      <c r="B277" s="148">
        <v>719</v>
      </c>
      <c r="C277" s="154" t="s">
        <v>506</v>
      </c>
      <c r="D277" s="154">
        <v>9</v>
      </c>
      <c r="E277" s="154">
        <v>5</v>
      </c>
      <c r="F277" s="154">
        <v>80</v>
      </c>
      <c r="G277" s="154" t="s">
        <v>134</v>
      </c>
      <c r="H277" s="154" t="s">
        <v>507</v>
      </c>
      <c r="I277" s="154">
        <v>1</v>
      </c>
      <c r="J277" s="166" t="s">
        <v>501</v>
      </c>
      <c r="K277" s="199"/>
      <c r="L277" s="219">
        <v>1</v>
      </c>
      <c r="M277" s="77">
        <v>0</v>
      </c>
      <c r="N277" s="126">
        <v>0</v>
      </c>
      <c r="O277" s="58" t="s">
        <v>85</v>
      </c>
    </row>
    <row r="278" spans="2:15">
      <c r="B278" s="148">
        <v>720</v>
      </c>
      <c r="C278" s="154" t="s">
        <v>508</v>
      </c>
      <c r="D278" s="154">
        <v>9</v>
      </c>
      <c r="E278" s="154">
        <v>5</v>
      </c>
      <c r="F278" s="154">
        <v>80</v>
      </c>
      <c r="G278" s="154" t="s">
        <v>140</v>
      </c>
      <c r="H278" s="154" t="s">
        <v>509</v>
      </c>
      <c r="I278" s="154">
        <v>1</v>
      </c>
      <c r="J278" s="166" t="s">
        <v>501</v>
      </c>
      <c r="K278" s="199"/>
      <c r="L278" s="219">
        <v>1</v>
      </c>
      <c r="M278" s="77">
        <v>0</v>
      </c>
      <c r="N278" s="126">
        <v>0</v>
      </c>
      <c r="O278" s="58" t="s">
        <v>85</v>
      </c>
    </row>
    <row r="279" spans="2:15">
      <c r="B279" s="148">
        <v>721</v>
      </c>
      <c r="C279" s="154" t="s">
        <v>510</v>
      </c>
      <c r="D279" s="154">
        <v>9</v>
      </c>
      <c r="E279" s="154">
        <v>5</v>
      </c>
      <c r="F279" s="154">
        <v>80</v>
      </c>
      <c r="G279" s="154" t="s">
        <v>143</v>
      </c>
      <c r="H279" s="154" t="s">
        <v>511</v>
      </c>
      <c r="I279" s="154">
        <v>1</v>
      </c>
      <c r="J279" s="166" t="s">
        <v>501</v>
      </c>
      <c r="K279" s="199"/>
      <c r="L279" s="219">
        <v>1</v>
      </c>
      <c r="M279" s="77">
        <v>0</v>
      </c>
      <c r="N279" s="126">
        <v>0</v>
      </c>
      <c r="O279" s="58" t="s">
        <v>85</v>
      </c>
    </row>
    <row r="280" spans="2:15">
      <c r="B280" s="148">
        <v>722</v>
      </c>
      <c r="C280" s="154" t="s">
        <v>499</v>
      </c>
      <c r="D280" s="154">
        <v>9</v>
      </c>
      <c r="E280" s="154">
        <v>6</v>
      </c>
      <c r="F280" s="154">
        <v>100</v>
      </c>
      <c r="G280" s="154" t="s">
        <v>512</v>
      </c>
      <c r="H280" s="154" t="s">
        <v>500</v>
      </c>
      <c r="I280" s="154">
        <v>1</v>
      </c>
      <c r="J280" s="166" t="s">
        <v>501</v>
      </c>
      <c r="K280" s="199"/>
      <c r="L280" s="219">
        <v>1</v>
      </c>
      <c r="M280" s="77">
        <v>0</v>
      </c>
      <c r="N280" s="126">
        <v>0</v>
      </c>
      <c r="O280" s="58" t="s">
        <v>85</v>
      </c>
    </row>
    <row r="281" spans="2:15">
      <c r="B281" s="148">
        <v>723</v>
      </c>
      <c r="C281" s="154" t="s">
        <v>502</v>
      </c>
      <c r="D281" s="154">
        <v>9</v>
      </c>
      <c r="E281" s="154">
        <v>6</v>
      </c>
      <c r="F281" s="154">
        <v>100</v>
      </c>
      <c r="G281" s="154" t="s">
        <v>513</v>
      </c>
      <c r="H281" s="154" t="s">
        <v>503</v>
      </c>
      <c r="I281" s="154">
        <v>1</v>
      </c>
      <c r="J281" s="166" t="s">
        <v>501</v>
      </c>
      <c r="K281" s="199"/>
      <c r="L281" s="219">
        <v>1</v>
      </c>
      <c r="M281" s="77">
        <v>0</v>
      </c>
      <c r="N281" s="126">
        <v>0</v>
      </c>
      <c r="O281" s="58" t="s">
        <v>85</v>
      </c>
    </row>
    <row r="282" spans="2:15">
      <c r="B282" s="148">
        <v>724</v>
      </c>
      <c r="C282" s="154" t="s">
        <v>504</v>
      </c>
      <c r="D282" s="154">
        <v>9</v>
      </c>
      <c r="E282" s="154">
        <v>6</v>
      </c>
      <c r="F282" s="154">
        <v>100</v>
      </c>
      <c r="G282" s="154" t="s">
        <v>514</v>
      </c>
      <c r="H282" s="154" t="s">
        <v>505</v>
      </c>
      <c r="I282" s="154">
        <v>1</v>
      </c>
      <c r="J282" s="166" t="s">
        <v>501</v>
      </c>
      <c r="K282" s="199"/>
      <c r="L282" s="219">
        <v>1</v>
      </c>
      <c r="M282" s="77">
        <v>0</v>
      </c>
      <c r="N282" s="126">
        <v>0</v>
      </c>
      <c r="O282" s="58" t="s">
        <v>85</v>
      </c>
    </row>
    <row r="283" spans="2:15">
      <c r="B283" s="148">
        <v>725</v>
      </c>
      <c r="C283" s="154" t="s">
        <v>506</v>
      </c>
      <c r="D283" s="154">
        <v>9</v>
      </c>
      <c r="E283" s="154">
        <v>6</v>
      </c>
      <c r="F283" s="154">
        <v>100</v>
      </c>
      <c r="G283" s="154" t="s">
        <v>515</v>
      </c>
      <c r="H283" s="154" t="s">
        <v>507</v>
      </c>
      <c r="I283" s="154">
        <v>1</v>
      </c>
      <c r="J283" s="166" t="s">
        <v>501</v>
      </c>
      <c r="K283" s="199"/>
      <c r="L283" s="219">
        <v>1</v>
      </c>
      <c r="M283" s="77">
        <v>0</v>
      </c>
      <c r="N283" s="126">
        <v>0</v>
      </c>
      <c r="O283" s="58" t="s">
        <v>85</v>
      </c>
    </row>
    <row r="284" spans="2:15">
      <c r="B284" s="148">
        <v>726</v>
      </c>
      <c r="C284" s="154" t="s">
        <v>508</v>
      </c>
      <c r="D284" s="154">
        <v>9</v>
      </c>
      <c r="E284" s="154">
        <v>6</v>
      </c>
      <c r="F284" s="154">
        <v>100</v>
      </c>
      <c r="G284" s="154" t="s">
        <v>516</v>
      </c>
      <c r="H284" s="154" t="s">
        <v>509</v>
      </c>
      <c r="I284" s="154">
        <v>1</v>
      </c>
      <c r="J284" s="166" t="s">
        <v>501</v>
      </c>
      <c r="K284" s="199"/>
      <c r="L284" s="219">
        <v>1</v>
      </c>
      <c r="M284" s="77">
        <v>0</v>
      </c>
      <c r="N284" s="126">
        <v>0</v>
      </c>
      <c r="O284" s="58" t="s">
        <v>85</v>
      </c>
    </row>
    <row r="285" spans="2:15">
      <c r="B285" s="148">
        <v>727</v>
      </c>
      <c r="C285" s="154" t="s">
        <v>510</v>
      </c>
      <c r="D285" s="154">
        <v>9</v>
      </c>
      <c r="E285" s="154">
        <v>6</v>
      </c>
      <c r="F285" s="154">
        <v>100</v>
      </c>
      <c r="G285" s="154" t="s">
        <v>517</v>
      </c>
      <c r="H285" s="154" t="s">
        <v>511</v>
      </c>
      <c r="I285" s="154">
        <v>1</v>
      </c>
      <c r="J285" s="166" t="s">
        <v>501</v>
      </c>
      <c r="K285" s="199"/>
      <c r="L285" s="219">
        <v>1</v>
      </c>
      <c r="M285" s="77">
        <v>0</v>
      </c>
      <c r="N285" s="126">
        <v>0</v>
      </c>
      <c r="O285" s="58" t="s">
        <v>85</v>
      </c>
    </row>
    <row r="286" spans="2:15">
      <c r="B286" s="148">
        <v>728</v>
      </c>
      <c r="C286" s="164" t="s">
        <v>504</v>
      </c>
      <c r="D286" s="164">
        <v>9</v>
      </c>
      <c r="E286" s="164">
        <v>5</v>
      </c>
      <c r="F286" s="164">
        <v>0</v>
      </c>
      <c r="G286" s="164" t="s">
        <v>518</v>
      </c>
      <c r="H286" s="164" t="s">
        <v>505</v>
      </c>
      <c r="I286" s="164">
        <v>1</v>
      </c>
      <c r="J286" s="144" t="s">
        <v>501</v>
      </c>
      <c r="K286" s="199"/>
      <c r="L286" s="219">
        <v>1</v>
      </c>
      <c r="M286" s="77">
        <v>0</v>
      </c>
      <c r="N286" s="126">
        <v>0</v>
      </c>
      <c r="O286" s="58" t="s">
        <v>85</v>
      </c>
    </row>
    <row r="287" spans="2:15">
      <c r="B287" s="148">
        <v>729</v>
      </c>
      <c r="C287" s="164" t="s">
        <v>506</v>
      </c>
      <c r="D287" s="164">
        <v>9</v>
      </c>
      <c r="E287" s="164">
        <v>5</v>
      </c>
      <c r="F287" s="164">
        <v>0</v>
      </c>
      <c r="G287" s="164" t="s">
        <v>519</v>
      </c>
      <c r="H287" s="164" t="s">
        <v>507</v>
      </c>
      <c r="I287" s="164">
        <v>1</v>
      </c>
      <c r="J287" s="144" t="s">
        <v>501</v>
      </c>
      <c r="K287" s="199"/>
      <c r="L287" s="219">
        <v>1</v>
      </c>
      <c r="M287" s="77">
        <v>0</v>
      </c>
      <c r="N287" s="126">
        <v>0</v>
      </c>
      <c r="O287" s="58" t="s">
        <v>85</v>
      </c>
    </row>
    <row r="288" spans="2:15">
      <c r="B288" s="148">
        <v>730</v>
      </c>
      <c r="C288" s="164" t="s">
        <v>508</v>
      </c>
      <c r="D288" s="164">
        <v>9</v>
      </c>
      <c r="E288" s="164">
        <v>5</v>
      </c>
      <c r="F288" s="164">
        <v>0</v>
      </c>
      <c r="G288" s="164" t="s">
        <v>520</v>
      </c>
      <c r="H288" s="164" t="s">
        <v>509</v>
      </c>
      <c r="I288" s="164">
        <v>1</v>
      </c>
      <c r="J288" s="144" t="s">
        <v>501</v>
      </c>
      <c r="K288" s="199"/>
      <c r="L288" s="219">
        <v>1</v>
      </c>
      <c r="M288" s="77">
        <v>0</v>
      </c>
      <c r="N288" s="126">
        <v>0</v>
      </c>
      <c r="O288" s="58" t="s">
        <v>85</v>
      </c>
    </row>
    <row r="289" spans="2:15">
      <c r="B289" s="148">
        <v>731</v>
      </c>
      <c r="C289" s="164" t="s">
        <v>510</v>
      </c>
      <c r="D289" s="164">
        <v>9</v>
      </c>
      <c r="E289" s="164">
        <v>5</v>
      </c>
      <c r="F289" s="164">
        <v>0</v>
      </c>
      <c r="G289" s="164" t="s">
        <v>521</v>
      </c>
      <c r="H289" s="164" t="s">
        <v>511</v>
      </c>
      <c r="I289" s="164">
        <v>1</v>
      </c>
      <c r="J289" s="144" t="s">
        <v>501</v>
      </c>
      <c r="K289" s="199"/>
      <c r="L289" s="219">
        <v>1</v>
      </c>
      <c r="M289" s="77">
        <v>0</v>
      </c>
      <c r="N289" s="126">
        <v>0</v>
      </c>
      <c r="O289" s="58" t="s">
        <v>85</v>
      </c>
    </row>
    <row r="290" spans="2:15">
      <c r="B290" s="148">
        <v>732</v>
      </c>
      <c r="C290" s="165" t="s">
        <v>499</v>
      </c>
      <c r="D290" s="154">
        <v>9</v>
      </c>
      <c r="E290" s="154">
        <v>6</v>
      </c>
      <c r="F290" s="164">
        <v>0</v>
      </c>
      <c r="G290" s="154" t="s">
        <v>522</v>
      </c>
      <c r="H290" s="154" t="s">
        <v>500</v>
      </c>
      <c r="I290" s="154">
        <v>1</v>
      </c>
      <c r="J290" s="166" t="s">
        <v>501</v>
      </c>
      <c r="K290" s="199"/>
      <c r="L290" s="219">
        <v>1</v>
      </c>
      <c r="M290" s="77">
        <v>0</v>
      </c>
      <c r="N290" s="126">
        <v>0</v>
      </c>
      <c r="O290" s="58" t="s">
        <v>85</v>
      </c>
    </row>
    <row r="291" spans="2:15">
      <c r="B291" s="148">
        <v>733</v>
      </c>
      <c r="C291" s="165" t="s">
        <v>502</v>
      </c>
      <c r="D291" s="154">
        <v>9</v>
      </c>
      <c r="E291" s="154">
        <v>6</v>
      </c>
      <c r="F291" s="164">
        <v>0</v>
      </c>
      <c r="G291" s="154" t="s">
        <v>523</v>
      </c>
      <c r="H291" s="154" t="s">
        <v>503</v>
      </c>
      <c r="I291" s="154">
        <v>1</v>
      </c>
      <c r="J291" s="166" t="s">
        <v>501</v>
      </c>
      <c r="K291" s="199"/>
      <c r="L291" s="219">
        <v>1</v>
      </c>
      <c r="M291" s="77">
        <v>0</v>
      </c>
      <c r="N291" s="126">
        <v>0</v>
      </c>
      <c r="O291" s="58" t="s">
        <v>85</v>
      </c>
    </row>
    <row r="292" spans="2:15">
      <c r="B292" s="148">
        <v>734</v>
      </c>
      <c r="C292" s="167" t="s">
        <v>504</v>
      </c>
      <c r="D292" s="154">
        <v>9</v>
      </c>
      <c r="E292" s="154">
        <v>6</v>
      </c>
      <c r="F292" s="164">
        <v>0</v>
      </c>
      <c r="G292" s="154" t="s">
        <v>524</v>
      </c>
      <c r="H292" s="154" t="s">
        <v>505</v>
      </c>
      <c r="I292" s="154">
        <v>1</v>
      </c>
      <c r="J292" s="166" t="s">
        <v>501</v>
      </c>
      <c r="K292" s="199"/>
      <c r="L292" s="219">
        <v>1</v>
      </c>
      <c r="M292" s="77">
        <v>0</v>
      </c>
      <c r="N292" s="126">
        <v>0</v>
      </c>
      <c r="O292" s="58" t="s">
        <v>85</v>
      </c>
    </row>
    <row r="293" spans="2:15">
      <c r="B293" s="148">
        <v>735</v>
      </c>
      <c r="C293" s="167" t="s">
        <v>506</v>
      </c>
      <c r="D293" s="154">
        <v>9</v>
      </c>
      <c r="E293" s="154">
        <v>6</v>
      </c>
      <c r="F293" s="164">
        <v>0</v>
      </c>
      <c r="G293" s="154" t="s">
        <v>525</v>
      </c>
      <c r="H293" s="154" t="s">
        <v>507</v>
      </c>
      <c r="I293" s="154">
        <v>1</v>
      </c>
      <c r="J293" s="166" t="s">
        <v>501</v>
      </c>
      <c r="K293" s="199"/>
      <c r="L293" s="219">
        <v>1</v>
      </c>
      <c r="M293" s="77">
        <v>0</v>
      </c>
      <c r="N293" s="126">
        <v>0</v>
      </c>
      <c r="O293" s="58" t="s">
        <v>85</v>
      </c>
    </row>
    <row r="294" spans="2:15">
      <c r="B294" s="148">
        <v>736</v>
      </c>
      <c r="C294" s="167" t="s">
        <v>508</v>
      </c>
      <c r="D294" s="154">
        <v>9</v>
      </c>
      <c r="E294" s="154">
        <v>6</v>
      </c>
      <c r="F294" s="164">
        <v>0</v>
      </c>
      <c r="G294" s="154" t="s">
        <v>526</v>
      </c>
      <c r="H294" s="154" t="s">
        <v>509</v>
      </c>
      <c r="I294" s="154">
        <v>1</v>
      </c>
      <c r="J294" s="166" t="s">
        <v>501</v>
      </c>
      <c r="K294" s="199"/>
      <c r="L294" s="219">
        <v>1</v>
      </c>
      <c r="M294" s="77">
        <v>0</v>
      </c>
      <c r="N294" s="126">
        <v>0</v>
      </c>
      <c r="O294" s="58" t="s">
        <v>85</v>
      </c>
    </row>
    <row r="295" spans="2:15">
      <c r="B295" s="148">
        <v>737</v>
      </c>
      <c r="C295" s="167" t="s">
        <v>510</v>
      </c>
      <c r="D295" s="154">
        <v>9</v>
      </c>
      <c r="E295" s="154">
        <v>6</v>
      </c>
      <c r="F295" s="164">
        <v>0</v>
      </c>
      <c r="G295" s="154" t="s">
        <v>527</v>
      </c>
      <c r="H295" s="154" t="s">
        <v>511</v>
      </c>
      <c r="I295" s="154">
        <v>1</v>
      </c>
      <c r="J295" s="166" t="s">
        <v>501</v>
      </c>
      <c r="K295" s="199"/>
      <c r="L295" s="219">
        <v>1</v>
      </c>
      <c r="M295" s="77">
        <v>0</v>
      </c>
      <c r="N295" s="126">
        <v>0</v>
      </c>
      <c r="O295" s="58" t="s">
        <v>85</v>
      </c>
    </row>
    <row r="296" spans="2:15">
      <c r="B296" s="148">
        <v>738</v>
      </c>
      <c r="C296" s="167" t="s">
        <v>528</v>
      </c>
      <c r="D296" s="154">
        <v>9</v>
      </c>
      <c r="E296" s="154">
        <v>1</v>
      </c>
      <c r="F296" s="164">
        <v>0</v>
      </c>
      <c r="G296" s="154" t="s">
        <v>529</v>
      </c>
      <c r="H296" s="154" t="s">
        <v>530</v>
      </c>
      <c r="I296" s="154">
        <v>1</v>
      </c>
      <c r="J296" s="166" t="s">
        <v>531</v>
      </c>
      <c r="K296" s="199"/>
      <c r="L296" s="219">
        <v>1</v>
      </c>
      <c r="M296" s="77">
        <v>0</v>
      </c>
      <c r="N296" s="126">
        <v>0</v>
      </c>
      <c r="O296" s="58" t="s">
        <v>85</v>
      </c>
    </row>
    <row r="297" spans="2:15">
      <c r="B297" s="148">
        <v>739</v>
      </c>
      <c r="C297" s="167" t="s">
        <v>532</v>
      </c>
      <c r="D297" s="154">
        <v>9</v>
      </c>
      <c r="E297" s="154">
        <v>1</v>
      </c>
      <c r="F297" s="164">
        <v>0</v>
      </c>
      <c r="G297" s="154" t="s">
        <v>533</v>
      </c>
      <c r="H297" s="154" t="s">
        <v>534</v>
      </c>
      <c r="I297" s="154">
        <v>1</v>
      </c>
      <c r="J297" s="166" t="s">
        <v>531</v>
      </c>
      <c r="K297" s="199"/>
      <c r="L297" s="219">
        <v>1</v>
      </c>
      <c r="M297" s="77">
        <v>0</v>
      </c>
      <c r="N297" s="126">
        <v>0</v>
      </c>
      <c r="O297" s="58" t="s">
        <v>85</v>
      </c>
    </row>
    <row r="298" spans="2:15">
      <c r="B298" s="148">
        <v>740</v>
      </c>
      <c r="C298" s="167" t="s">
        <v>535</v>
      </c>
      <c r="D298" s="154">
        <v>9</v>
      </c>
      <c r="E298" s="154">
        <v>1</v>
      </c>
      <c r="F298" s="164">
        <v>0</v>
      </c>
      <c r="G298" s="154" t="s">
        <v>536</v>
      </c>
      <c r="H298" s="154" t="s">
        <v>537</v>
      </c>
      <c r="I298" s="154">
        <v>1</v>
      </c>
      <c r="J298" s="166" t="s">
        <v>531</v>
      </c>
      <c r="K298" s="199"/>
      <c r="L298" s="219">
        <v>1</v>
      </c>
      <c r="M298" s="77">
        <v>0</v>
      </c>
      <c r="N298" s="126">
        <v>0</v>
      </c>
      <c r="O298" s="58" t="s">
        <v>85</v>
      </c>
    </row>
    <row r="299" spans="2:15">
      <c r="B299" s="148">
        <v>741</v>
      </c>
      <c r="C299" s="167" t="s">
        <v>538</v>
      </c>
      <c r="D299" s="154">
        <v>9</v>
      </c>
      <c r="E299" s="154">
        <v>1</v>
      </c>
      <c r="F299" s="164">
        <v>0</v>
      </c>
      <c r="G299" s="154" t="s">
        <v>539</v>
      </c>
      <c r="H299" s="154" t="s">
        <v>540</v>
      </c>
      <c r="I299" s="154">
        <v>1</v>
      </c>
      <c r="J299" s="166" t="s">
        <v>531</v>
      </c>
      <c r="K299" s="199"/>
      <c r="L299" s="219">
        <v>1</v>
      </c>
      <c r="M299" s="77">
        <v>0</v>
      </c>
      <c r="N299" s="126">
        <v>0</v>
      </c>
      <c r="O299" s="58" t="s">
        <v>85</v>
      </c>
    </row>
    <row r="300" spans="2:15">
      <c r="B300" s="148">
        <v>742</v>
      </c>
      <c r="C300" s="167" t="s">
        <v>541</v>
      </c>
      <c r="D300" s="154">
        <v>9</v>
      </c>
      <c r="E300" s="154">
        <v>1</v>
      </c>
      <c r="F300" s="164">
        <v>0</v>
      </c>
      <c r="G300" s="154" t="s">
        <v>542</v>
      </c>
      <c r="H300" s="154" t="s">
        <v>543</v>
      </c>
      <c r="I300" s="154">
        <v>1</v>
      </c>
      <c r="J300" s="166" t="s">
        <v>531</v>
      </c>
      <c r="K300" s="199"/>
      <c r="L300" s="219">
        <v>1</v>
      </c>
      <c r="M300" s="77">
        <v>0</v>
      </c>
      <c r="N300" s="126">
        <v>0</v>
      </c>
      <c r="O300" s="58" t="s">
        <v>85</v>
      </c>
    </row>
    <row r="301" spans="2:15">
      <c r="B301" s="148">
        <v>743</v>
      </c>
      <c r="C301" s="167" t="s">
        <v>544</v>
      </c>
      <c r="D301" s="154">
        <v>9</v>
      </c>
      <c r="E301" s="154">
        <v>1</v>
      </c>
      <c r="F301" s="164">
        <v>0</v>
      </c>
      <c r="G301" s="154" t="s">
        <v>545</v>
      </c>
      <c r="H301" s="154" t="s">
        <v>546</v>
      </c>
      <c r="I301" s="154">
        <v>1</v>
      </c>
      <c r="J301" s="166" t="s">
        <v>531</v>
      </c>
      <c r="K301" s="199"/>
      <c r="L301" s="219">
        <v>1</v>
      </c>
      <c r="M301" s="77">
        <v>0</v>
      </c>
      <c r="N301" s="126">
        <v>0</v>
      </c>
      <c r="O301" s="58" t="s">
        <v>85</v>
      </c>
    </row>
    <row r="302" spans="2:15">
      <c r="B302" s="148">
        <v>744</v>
      </c>
      <c r="C302" s="167" t="s">
        <v>547</v>
      </c>
      <c r="D302" s="154">
        <v>9</v>
      </c>
      <c r="E302" s="154">
        <v>1</v>
      </c>
      <c r="F302" s="164">
        <v>0</v>
      </c>
      <c r="G302" s="154" t="s">
        <v>548</v>
      </c>
      <c r="H302" s="154" t="s">
        <v>549</v>
      </c>
      <c r="I302" s="154">
        <v>1</v>
      </c>
      <c r="J302" s="166" t="s">
        <v>531</v>
      </c>
      <c r="K302" s="199"/>
      <c r="L302" s="219">
        <v>1</v>
      </c>
      <c r="M302" s="77">
        <v>0</v>
      </c>
      <c r="N302" s="126">
        <v>0</v>
      </c>
      <c r="O302" s="58" t="s">
        <v>85</v>
      </c>
    </row>
    <row r="303" spans="2:15">
      <c r="B303" s="148">
        <v>745</v>
      </c>
      <c r="C303" s="154" t="s">
        <v>550</v>
      </c>
      <c r="D303" s="154">
        <v>9</v>
      </c>
      <c r="E303" s="154">
        <v>1</v>
      </c>
      <c r="F303" s="164">
        <v>0</v>
      </c>
      <c r="G303" s="154" t="s">
        <v>551</v>
      </c>
      <c r="H303" s="154" t="s">
        <v>552</v>
      </c>
      <c r="I303" s="154">
        <v>1</v>
      </c>
      <c r="J303" s="166" t="s">
        <v>531</v>
      </c>
      <c r="K303" s="199"/>
      <c r="L303" s="219">
        <v>1</v>
      </c>
      <c r="M303" s="77">
        <v>0</v>
      </c>
      <c r="N303" s="126">
        <v>0</v>
      </c>
      <c r="O303" s="58" t="s">
        <v>85</v>
      </c>
    </row>
    <row r="304" spans="2:15">
      <c r="B304" s="148">
        <v>746</v>
      </c>
      <c r="C304" s="154" t="s">
        <v>553</v>
      </c>
      <c r="D304" s="154">
        <v>9</v>
      </c>
      <c r="E304" s="154">
        <v>1</v>
      </c>
      <c r="F304" s="164">
        <v>0</v>
      </c>
      <c r="G304" s="154" t="s">
        <v>554</v>
      </c>
      <c r="H304" s="154" t="s">
        <v>555</v>
      </c>
      <c r="I304" s="154">
        <v>1</v>
      </c>
      <c r="J304" s="166" t="s">
        <v>531</v>
      </c>
      <c r="K304" s="199"/>
      <c r="L304" s="219">
        <v>1</v>
      </c>
      <c r="M304" s="77">
        <v>0</v>
      </c>
      <c r="N304" s="126">
        <v>0</v>
      </c>
      <c r="O304" s="58" t="s">
        <v>85</v>
      </c>
    </row>
    <row r="305" spans="2:15">
      <c r="B305" s="148">
        <v>747</v>
      </c>
      <c r="C305" s="154" t="s">
        <v>556</v>
      </c>
      <c r="D305" s="154">
        <v>9</v>
      </c>
      <c r="E305" s="154">
        <v>1</v>
      </c>
      <c r="F305" s="164">
        <v>0</v>
      </c>
      <c r="G305" s="154" t="s">
        <v>557</v>
      </c>
      <c r="H305" s="154" t="s">
        <v>558</v>
      </c>
      <c r="I305" s="154">
        <v>1</v>
      </c>
      <c r="J305" s="166" t="s">
        <v>531</v>
      </c>
      <c r="K305" s="199"/>
      <c r="L305" s="219">
        <v>1</v>
      </c>
      <c r="M305" s="77">
        <v>0</v>
      </c>
      <c r="N305" s="126">
        <v>0</v>
      </c>
      <c r="O305" s="58" t="s">
        <v>85</v>
      </c>
    </row>
    <row r="306" spans="2:15">
      <c r="B306" s="148">
        <v>748</v>
      </c>
      <c r="C306" s="154" t="s">
        <v>559</v>
      </c>
      <c r="D306" s="154">
        <v>9</v>
      </c>
      <c r="E306" s="154">
        <v>1</v>
      </c>
      <c r="F306" s="164">
        <v>0</v>
      </c>
      <c r="G306" s="154" t="s">
        <v>560</v>
      </c>
      <c r="H306" s="154" t="s">
        <v>561</v>
      </c>
      <c r="I306" s="154">
        <v>1</v>
      </c>
      <c r="J306" s="166" t="s">
        <v>531</v>
      </c>
      <c r="K306" s="199"/>
      <c r="L306" s="219">
        <v>1</v>
      </c>
      <c r="M306" s="77">
        <v>0</v>
      </c>
      <c r="N306" s="126">
        <v>0</v>
      </c>
      <c r="O306" s="58" t="s">
        <v>85</v>
      </c>
    </row>
    <row r="307" spans="2:15">
      <c r="B307" s="148">
        <v>749</v>
      </c>
      <c r="C307" s="154" t="s">
        <v>562</v>
      </c>
      <c r="D307" s="154">
        <v>9</v>
      </c>
      <c r="E307" s="154">
        <v>1</v>
      </c>
      <c r="F307" s="164">
        <v>0</v>
      </c>
      <c r="G307" s="154" t="s">
        <v>563</v>
      </c>
      <c r="H307" s="154" t="s">
        <v>564</v>
      </c>
      <c r="I307" s="154">
        <v>1</v>
      </c>
      <c r="J307" s="166" t="s">
        <v>531</v>
      </c>
      <c r="K307" s="199"/>
      <c r="L307" s="219">
        <v>1</v>
      </c>
      <c r="M307" s="77">
        <v>0</v>
      </c>
      <c r="N307" s="126">
        <v>0</v>
      </c>
      <c r="O307" s="58" t="s">
        <v>85</v>
      </c>
    </row>
    <row r="308" spans="2:15">
      <c r="B308" s="148">
        <v>750</v>
      </c>
      <c r="C308" s="154" t="s">
        <v>550</v>
      </c>
      <c r="D308" s="154">
        <v>9</v>
      </c>
      <c r="E308" s="154">
        <v>1</v>
      </c>
      <c r="F308" s="164">
        <v>0</v>
      </c>
      <c r="G308" s="154" t="s">
        <v>563</v>
      </c>
      <c r="H308" s="154" t="s">
        <v>552</v>
      </c>
      <c r="I308" s="154">
        <v>1</v>
      </c>
      <c r="J308" s="166" t="s">
        <v>531</v>
      </c>
      <c r="K308" s="199"/>
      <c r="L308" s="219">
        <v>1</v>
      </c>
      <c r="M308" s="77">
        <v>0</v>
      </c>
      <c r="N308" s="126">
        <v>0</v>
      </c>
      <c r="O308" s="58" t="s">
        <v>85</v>
      </c>
    </row>
    <row r="309" spans="2:15">
      <c r="B309" s="148">
        <v>751</v>
      </c>
      <c r="C309" s="154" t="s">
        <v>553</v>
      </c>
      <c r="D309" s="154">
        <v>9</v>
      </c>
      <c r="E309" s="154">
        <v>1</v>
      </c>
      <c r="F309" s="164">
        <v>0</v>
      </c>
      <c r="G309" s="154" t="s">
        <v>563</v>
      </c>
      <c r="H309" s="154" t="s">
        <v>555</v>
      </c>
      <c r="I309" s="154">
        <v>1</v>
      </c>
      <c r="J309" s="166" t="s">
        <v>531</v>
      </c>
      <c r="K309" s="199"/>
      <c r="L309" s="219">
        <v>1</v>
      </c>
      <c r="M309" s="77">
        <v>0</v>
      </c>
      <c r="N309" s="126">
        <v>0</v>
      </c>
      <c r="O309" s="58" t="s">
        <v>85</v>
      </c>
    </row>
    <row r="310" spans="2:15">
      <c r="B310" s="148">
        <v>752</v>
      </c>
      <c r="C310" s="154" t="s">
        <v>556</v>
      </c>
      <c r="D310" s="154">
        <v>9</v>
      </c>
      <c r="E310" s="154">
        <v>1</v>
      </c>
      <c r="F310" s="164">
        <v>0</v>
      </c>
      <c r="G310" s="154" t="s">
        <v>563</v>
      </c>
      <c r="H310" s="154" t="s">
        <v>558</v>
      </c>
      <c r="I310" s="154">
        <v>1</v>
      </c>
      <c r="J310" s="166" t="s">
        <v>531</v>
      </c>
      <c r="K310" s="199"/>
      <c r="L310" s="219">
        <v>1</v>
      </c>
      <c r="M310" s="77">
        <v>0</v>
      </c>
      <c r="N310" s="126">
        <v>0</v>
      </c>
      <c r="O310" s="58" t="s">
        <v>85</v>
      </c>
    </row>
    <row r="311" spans="2:15">
      <c r="B311" s="148">
        <v>753</v>
      </c>
      <c r="C311" s="154" t="s">
        <v>559</v>
      </c>
      <c r="D311" s="154">
        <v>9</v>
      </c>
      <c r="E311" s="154">
        <v>1</v>
      </c>
      <c r="F311" s="164">
        <v>0</v>
      </c>
      <c r="G311" s="154" t="s">
        <v>563</v>
      </c>
      <c r="H311" s="154" t="s">
        <v>561</v>
      </c>
      <c r="I311" s="154">
        <v>1</v>
      </c>
      <c r="J311" s="166" t="s">
        <v>531</v>
      </c>
      <c r="K311" s="199"/>
      <c r="L311" s="219">
        <v>1</v>
      </c>
      <c r="M311" s="77">
        <v>0</v>
      </c>
      <c r="N311" s="126">
        <v>0</v>
      </c>
      <c r="O311" s="58" t="s">
        <v>85</v>
      </c>
    </row>
    <row r="312" spans="2:15">
      <c r="B312" s="148">
        <v>754</v>
      </c>
      <c r="C312" s="154" t="s">
        <v>562</v>
      </c>
      <c r="D312" s="154">
        <v>9</v>
      </c>
      <c r="E312" s="154">
        <v>1</v>
      </c>
      <c r="F312" s="164">
        <v>0</v>
      </c>
      <c r="G312" s="154" t="s">
        <v>563</v>
      </c>
      <c r="H312" s="154" t="s">
        <v>564</v>
      </c>
      <c r="I312" s="154">
        <v>1</v>
      </c>
      <c r="J312" s="166" t="s">
        <v>531</v>
      </c>
      <c r="K312" s="199"/>
      <c r="L312" s="219">
        <v>1</v>
      </c>
      <c r="M312" s="77">
        <v>0</v>
      </c>
      <c r="N312" s="126">
        <v>0</v>
      </c>
      <c r="O312" s="58" t="s">
        <v>85</v>
      </c>
    </row>
    <row r="313" spans="2:15">
      <c r="B313" s="148">
        <v>755</v>
      </c>
      <c r="C313" s="154" t="s">
        <v>550</v>
      </c>
      <c r="D313" s="154">
        <v>9</v>
      </c>
      <c r="E313" s="154">
        <v>1</v>
      </c>
      <c r="F313" s="164">
        <v>0</v>
      </c>
      <c r="G313" s="154" t="s">
        <v>563</v>
      </c>
      <c r="H313" s="154" t="s">
        <v>552</v>
      </c>
      <c r="I313" s="154">
        <v>1</v>
      </c>
      <c r="J313" s="166" t="s">
        <v>531</v>
      </c>
      <c r="K313" s="199"/>
      <c r="L313" s="219">
        <v>1</v>
      </c>
      <c r="M313" s="77">
        <v>0</v>
      </c>
      <c r="N313" s="126">
        <v>0</v>
      </c>
      <c r="O313" s="58" t="s">
        <v>85</v>
      </c>
    </row>
    <row r="314" spans="2:15">
      <c r="B314" s="148">
        <v>756</v>
      </c>
      <c r="C314" s="154" t="s">
        <v>553</v>
      </c>
      <c r="D314" s="154">
        <v>9</v>
      </c>
      <c r="E314" s="154">
        <v>1</v>
      </c>
      <c r="F314" s="164">
        <v>0</v>
      </c>
      <c r="G314" s="154" t="s">
        <v>563</v>
      </c>
      <c r="H314" s="154" t="s">
        <v>555</v>
      </c>
      <c r="I314" s="154">
        <v>1</v>
      </c>
      <c r="J314" s="166" t="s">
        <v>531</v>
      </c>
      <c r="K314" s="199"/>
      <c r="L314" s="219">
        <v>1</v>
      </c>
      <c r="M314" s="77">
        <v>0</v>
      </c>
      <c r="N314" s="126">
        <v>0</v>
      </c>
      <c r="O314" s="58" t="s">
        <v>85</v>
      </c>
    </row>
    <row r="315" spans="2:15">
      <c r="B315" s="148">
        <v>757</v>
      </c>
      <c r="C315" s="154" t="s">
        <v>556</v>
      </c>
      <c r="D315" s="154">
        <v>9</v>
      </c>
      <c r="E315" s="154">
        <v>1</v>
      </c>
      <c r="F315" s="164">
        <v>0</v>
      </c>
      <c r="G315" s="154" t="s">
        <v>563</v>
      </c>
      <c r="H315" s="154" t="s">
        <v>558</v>
      </c>
      <c r="I315" s="154">
        <v>1</v>
      </c>
      <c r="J315" s="166" t="s">
        <v>531</v>
      </c>
      <c r="K315" s="199"/>
      <c r="L315" s="219">
        <v>1</v>
      </c>
      <c r="M315" s="77">
        <v>0</v>
      </c>
      <c r="N315" s="126">
        <v>0</v>
      </c>
      <c r="O315" s="58" t="s">
        <v>85</v>
      </c>
    </row>
    <row r="316" spans="2:15">
      <c r="B316" s="148">
        <v>758</v>
      </c>
      <c r="C316" s="154" t="s">
        <v>559</v>
      </c>
      <c r="D316" s="154">
        <v>9</v>
      </c>
      <c r="E316" s="154">
        <v>1</v>
      </c>
      <c r="F316" s="164">
        <v>0</v>
      </c>
      <c r="G316" s="154" t="s">
        <v>563</v>
      </c>
      <c r="H316" s="154" t="s">
        <v>561</v>
      </c>
      <c r="I316" s="154">
        <v>1</v>
      </c>
      <c r="J316" s="166" t="s">
        <v>531</v>
      </c>
      <c r="K316" s="199"/>
      <c r="L316" s="219">
        <v>1</v>
      </c>
      <c r="M316" s="77">
        <v>0</v>
      </c>
      <c r="N316" s="126">
        <v>0</v>
      </c>
      <c r="O316" s="58" t="s">
        <v>85</v>
      </c>
    </row>
    <row r="317" spans="2:15">
      <c r="B317" s="148">
        <v>759</v>
      </c>
      <c r="C317" s="154" t="s">
        <v>562</v>
      </c>
      <c r="D317" s="154">
        <v>9</v>
      </c>
      <c r="E317" s="154">
        <v>1</v>
      </c>
      <c r="F317" s="164">
        <v>0</v>
      </c>
      <c r="G317" s="154" t="s">
        <v>563</v>
      </c>
      <c r="H317" s="154" t="s">
        <v>564</v>
      </c>
      <c r="I317" s="154">
        <v>1</v>
      </c>
      <c r="J317" s="166" t="s">
        <v>531</v>
      </c>
      <c r="K317" s="199"/>
      <c r="L317" s="219">
        <v>1</v>
      </c>
      <c r="M317" s="77">
        <v>0</v>
      </c>
      <c r="N317" s="126">
        <v>0</v>
      </c>
      <c r="O317" s="58" t="s">
        <v>85</v>
      </c>
    </row>
    <row r="318" spans="2:15">
      <c r="B318" s="148">
        <v>760</v>
      </c>
      <c r="C318" s="154" t="s">
        <v>550</v>
      </c>
      <c r="D318" s="154">
        <v>9</v>
      </c>
      <c r="E318" s="154">
        <v>1</v>
      </c>
      <c r="F318" s="164">
        <v>0</v>
      </c>
      <c r="G318" s="154" t="s">
        <v>563</v>
      </c>
      <c r="H318" s="154" t="s">
        <v>552</v>
      </c>
      <c r="I318" s="154">
        <v>1</v>
      </c>
      <c r="J318" s="166" t="s">
        <v>531</v>
      </c>
      <c r="K318" s="199"/>
      <c r="L318" s="219">
        <v>1</v>
      </c>
      <c r="M318" s="77">
        <v>0</v>
      </c>
      <c r="N318" s="126">
        <v>0</v>
      </c>
      <c r="O318" s="58" t="s">
        <v>85</v>
      </c>
    </row>
    <row r="319" spans="2:15">
      <c r="B319" s="148">
        <v>761</v>
      </c>
      <c r="C319" s="154" t="s">
        <v>553</v>
      </c>
      <c r="D319" s="154">
        <v>9</v>
      </c>
      <c r="E319" s="154">
        <v>1</v>
      </c>
      <c r="F319" s="164">
        <v>0</v>
      </c>
      <c r="G319" s="154" t="s">
        <v>563</v>
      </c>
      <c r="H319" s="154" t="s">
        <v>555</v>
      </c>
      <c r="I319" s="154">
        <v>1</v>
      </c>
      <c r="J319" s="166" t="s">
        <v>531</v>
      </c>
      <c r="K319" s="199"/>
      <c r="L319" s="219">
        <v>1</v>
      </c>
      <c r="M319" s="77">
        <v>0</v>
      </c>
      <c r="N319" s="126">
        <v>0</v>
      </c>
      <c r="O319" s="58" t="s">
        <v>85</v>
      </c>
    </row>
    <row r="320" spans="2:15">
      <c r="B320" s="148">
        <v>762</v>
      </c>
      <c r="C320" s="154" t="s">
        <v>556</v>
      </c>
      <c r="D320" s="154">
        <v>9</v>
      </c>
      <c r="E320" s="154">
        <v>1</v>
      </c>
      <c r="F320" s="164">
        <v>0</v>
      </c>
      <c r="G320" s="154" t="s">
        <v>563</v>
      </c>
      <c r="H320" s="154" t="s">
        <v>558</v>
      </c>
      <c r="I320" s="154">
        <v>1</v>
      </c>
      <c r="J320" s="166" t="s">
        <v>531</v>
      </c>
      <c r="K320" s="199"/>
      <c r="L320" s="219">
        <v>1</v>
      </c>
      <c r="M320" s="77">
        <v>0</v>
      </c>
      <c r="N320" s="126">
        <v>0</v>
      </c>
      <c r="O320" s="58" t="s">
        <v>85</v>
      </c>
    </row>
    <row r="321" spans="2:15">
      <c r="B321" s="148">
        <v>763</v>
      </c>
      <c r="C321" s="154" t="s">
        <v>559</v>
      </c>
      <c r="D321" s="154">
        <v>9</v>
      </c>
      <c r="E321" s="154">
        <v>1</v>
      </c>
      <c r="F321" s="164">
        <v>0</v>
      </c>
      <c r="G321" s="154" t="s">
        <v>563</v>
      </c>
      <c r="H321" s="154" t="s">
        <v>561</v>
      </c>
      <c r="I321" s="154">
        <v>1</v>
      </c>
      <c r="J321" s="166" t="s">
        <v>531</v>
      </c>
      <c r="K321" s="199"/>
      <c r="L321" s="219">
        <v>1</v>
      </c>
      <c r="M321" s="77">
        <v>0</v>
      </c>
      <c r="N321" s="126">
        <v>0</v>
      </c>
      <c r="O321" s="58" t="s">
        <v>85</v>
      </c>
    </row>
    <row r="322" spans="2:15">
      <c r="B322" s="148">
        <v>764</v>
      </c>
      <c r="C322" s="154" t="s">
        <v>562</v>
      </c>
      <c r="D322" s="154">
        <v>9</v>
      </c>
      <c r="E322" s="154">
        <v>1</v>
      </c>
      <c r="F322" s="164">
        <v>0</v>
      </c>
      <c r="G322" s="154" t="s">
        <v>563</v>
      </c>
      <c r="H322" s="154" t="s">
        <v>564</v>
      </c>
      <c r="I322" s="154">
        <v>1</v>
      </c>
      <c r="J322" s="166" t="s">
        <v>531</v>
      </c>
      <c r="K322" s="199"/>
      <c r="L322" s="219">
        <v>1</v>
      </c>
      <c r="M322" s="77">
        <v>0</v>
      </c>
      <c r="N322" s="126">
        <v>0</v>
      </c>
      <c r="O322" s="58" t="s">
        <v>85</v>
      </c>
    </row>
    <row r="323" spans="2:15">
      <c r="B323" s="148">
        <v>765</v>
      </c>
      <c r="C323" s="154" t="s">
        <v>562</v>
      </c>
      <c r="D323" s="154">
        <v>9</v>
      </c>
      <c r="E323" s="154">
        <v>1</v>
      </c>
      <c r="F323" s="164">
        <v>0</v>
      </c>
      <c r="G323" s="154" t="s">
        <v>563</v>
      </c>
      <c r="H323" s="154" t="s">
        <v>564</v>
      </c>
      <c r="I323" s="154">
        <v>1</v>
      </c>
      <c r="J323" s="166" t="s">
        <v>531</v>
      </c>
      <c r="K323" s="199"/>
      <c r="L323" s="219">
        <v>1</v>
      </c>
      <c r="M323" s="77">
        <v>0</v>
      </c>
      <c r="N323" s="126">
        <v>0</v>
      </c>
      <c r="O323" s="58" t="s">
        <v>85</v>
      </c>
    </row>
    <row r="324" spans="2:15">
      <c r="B324" s="148">
        <v>766</v>
      </c>
      <c r="C324" s="154" t="s">
        <v>565</v>
      </c>
      <c r="D324" s="154">
        <v>9</v>
      </c>
      <c r="E324" s="154">
        <v>1</v>
      </c>
      <c r="F324" s="164">
        <v>0</v>
      </c>
      <c r="G324" s="154" t="s">
        <v>146</v>
      </c>
      <c r="H324" s="154" t="s">
        <v>566</v>
      </c>
      <c r="I324" s="154">
        <v>1</v>
      </c>
      <c r="J324" s="166" t="s">
        <v>567</v>
      </c>
      <c r="K324" s="199"/>
      <c r="L324" s="219">
        <v>1</v>
      </c>
      <c r="M324" s="77">
        <v>0</v>
      </c>
      <c r="N324" s="126">
        <v>0</v>
      </c>
      <c r="O324" s="58" t="s">
        <v>85</v>
      </c>
    </row>
    <row r="325" spans="2:15">
      <c r="B325" s="148">
        <v>767</v>
      </c>
      <c r="C325" s="154" t="s">
        <v>568</v>
      </c>
      <c r="D325" s="154">
        <v>9</v>
      </c>
      <c r="E325" s="154">
        <v>1</v>
      </c>
      <c r="F325" s="164">
        <v>0</v>
      </c>
      <c r="G325" s="154" t="s">
        <v>149</v>
      </c>
      <c r="H325" s="154" t="s">
        <v>569</v>
      </c>
      <c r="I325" s="154">
        <v>1</v>
      </c>
      <c r="J325" s="166" t="s">
        <v>567</v>
      </c>
      <c r="K325" s="199"/>
      <c r="L325" s="219">
        <v>1</v>
      </c>
      <c r="M325" s="77">
        <v>0</v>
      </c>
      <c r="N325" s="126">
        <v>0</v>
      </c>
      <c r="O325" s="58" t="s">
        <v>85</v>
      </c>
    </row>
    <row r="326" spans="2:15">
      <c r="B326" s="148">
        <v>768</v>
      </c>
      <c r="C326" s="154" t="s">
        <v>570</v>
      </c>
      <c r="D326" s="154">
        <v>9</v>
      </c>
      <c r="E326" s="154">
        <v>1</v>
      </c>
      <c r="F326" s="164">
        <v>0</v>
      </c>
      <c r="G326" s="154" t="s">
        <v>152</v>
      </c>
      <c r="H326" s="154" t="s">
        <v>571</v>
      </c>
      <c r="I326" s="154">
        <v>1</v>
      </c>
      <c r="J326" s="166" t="s">
        <v>567</v>
      </c>
      <c r="K326" s="199"/>
      <c r="L326" s="219">
        <v>1</v>
      </c>
      <c r="M326" s="77">
        <v>0</v>
      </c>
      <c r="N326" s="126">
        <v>0</v>
      </c>
      <c r="O326" s="58" t="s">
        <v>85</v>
      </c>
    </row>
    <row r="327" spans="2:15">
      <c r="B327" s="148">
        <v>769</v>
      </c>
      <c r="C327" s="154" t="s">
        <v>572</v>
      </c>
      <c r="D327" s="154">
        <v>9</v>
      </c>
      <c r="E327" s="154">
        <v>1</v>
      </c>
      <c r="F327" s="164">
        <v>0</v>
      </c>
      <c r="G327" s="154" t="s">
        <v>155</v>
      </c>
      <c r="H327" s="154" t="s">
        <v>573</v>
      </c>
      <c r="I327" s="154">
        <v>1</v>
      </c>
      <c r="J327" s="166" t="s">
        <v>567</v>
      </c>
      <c r="K327" s="199"/>
      <c r="L327" s="219">
        <v>1</v>
      </c>
      <c r="M327" s="77">
        <v>0</v>
      </c>
      <c r="N327" s="126">
        <v>0</v>
      </c>
      <c r="O327" s="58" t="s">
        <v>85</v>
      </c>
    </row>
    <row r="328" spans="2:15">
      <c r="B328" s="148">
        <v>770</v>
      </c>
      <c r="C328" s="154" t="s">
        <v>574</v>
      </c>
      <c r="D328" s="154">
        <v>9</v>
      </c>
      <c r="E328" s="154">
        <v>1</v>
      </c>
      <c r="F328" s="164">
        <v>0</v>
      </c>
      <c r="G328" s="154" t="s">
        <v>158</v>
      </c>
      <c r="H328" s="154" t="s">
        <v>575</v>
      </c>
      <c r="I328" s="154">
        <v>1</v>
      </c>
      <c r="J328" s="166" t="s">
        <v>567</v>
      </c>
      <c r="K328" s="199"/>
      <c r="L328" s="219">
        <v>1</v>
      </c>
      <c r="M328" s="77">
        <v>0</v>
      </c>
      <c r="N328" s="126">
        <v>0</v>
      </c>
      <c r="O328" s="58" t="s">
        <v>85</v>
      </c>
    </row>
    <row r="329" spans="2:15">
      <c r="B329" s="148">
        <v>771</v>
      </c>
      <c r="C329" s="154" t="s">
        <v>576</v>
      </c>
      <c r="D329" s="154">
        <v>9</v>
      </c>
      <c r="E329" s="154">
        <v>1</v>
      </c>
      <c r="F329" s="164">
        <v>0</v>
      </c>
      <c r="G329" s="154" t="s">
        <v>161</v>
      </c>
      <c r="H329" s="154" t="s">
        <v>577</v>
      </c>
      <c r="I329" s="154">
        <v>1</v>
      </c>
      <c r="J329" s="166" t="s">
        <v>567</v>
      </c>
      <c r="K329" s="199"/>
      <c r="L329" s="219">
        <v>1</v>
      </c>
      <c r="M329" s="77">
        <v>0</v>
      </c>
      <c r="N329" s="126">
        <v>0</v>
      </c>
      <c r="O329" s="58" t="s">
        <v>85</v>
      </c>
    </row>
    <row r="330" spans="2:15">
      <c r="B330" s="148">
        <v>772</v>
      </c>
      <c r="C330" s="154" t="s">
        <v>578</v>
      </c>
      <c r="D330" s="154">
        <v>9</v>
      </c>
      <c r="E330" s="154">
        <v>1</v>
      </c>
      <c r="F330" s="164">
        <v>0</v>
      </c>
      <c r="G330" s="154" t="s">
        <v>164</v>
      </c>
      <c r="H330" s="154" t="s">
        <v>579</v>
      </c>
      <c r="I330" s="154">
        <v>1</v>
      </c>
      <c r="J330" s="166" t="s">
        <v>567</v>
      </c>
      <c r="K330" s="199"/>
      <c r="L330" s="219">
        <v>1</v>
      </c>
      <c r="M330" s="77">
        <v>0</v>
      </c>
      <c r="N330" s="126">
        <v>0</v>
      </c>
      <c r="O330" s="58" t="s">
        <v>85</v>
      </c>
    </row>
    <row r="331" spans="2:15">
      <c r="B331" s="148">
        <v>773</v>
      </c>
      <c r="C331" s="154" t="s">
        <v>580</v>
      </c>
      <c r="D331" s="154">
        <v>9</v>
      </c>
      <c r="E331" s="154">
        <v>1</v>
      </c>
      <c r="F331" s="164">
        <v>0</v>
      </c>
      <c r="G331" s="154" t="s">
        <v>167</v>
      </c>
      <c r="H331" s="154" t="s">
        <v>581</v>
      </c>
      <c r="I331" s="154">
        <v>1</v>
      </c>
      <c r="J331" s="166" t="s">
        <v>567</v>
      </c>
      <c r="K331" s="199"/>
      <c r="L331" s="219">
        <v>1</v>
      </c>
      <c r="M331" s="77">
        <v>0</v>
      </c>
      <c r="N331" s="126">
        <v>0</v>
      </c>
      <c r="O331" s="58" t="s">
        <v>85</v>
      </c>
    </row>
    <row r="332" spans="2:15">
      <c r="B332" s="148">
        <v>774</v>
      </c>
      <c r="C332" s="154" t="s">
        <v>582</v>
      </c>
      <c r="D332" s="154">
        <v>9</v>
      </c>
      <c r="E332" s="154">
        <v>1</v>
      </c>
      <c r="F332" s="164">
        <v>0</v>
      </c>
      <c r="G332" s="154" t="s">
        <v>170</v>
      </c>
      <c r="H332" s="154" t="s">
        <v>583</v>
      </c>
      <c r="I332" s="154">
        <v>1</v>
      </c>
      <c r="J332" s="166" t="s">
        <v>567</v>
      </c>
      <c r="K332" s="199"/>
      <c r="L332" s="219">
        <v>1</v>
      </c>
      <c r="M332" s="77">
        <v>0</v>
      </c>
      <c r="N332" s="126">
        <v>0</v>
      </c>
      <c r="O332" s="58" t="s">
        <v>85</v>
      </c>
    </row>
    <row r="333" spans="2:15">
      <c r="B333" s="148">
        <v>775</v>
      </c>
      <c r="C333" s="154" t="s">
        <v>584</v>
      </c>
      <c r="D333" s="154">
        <v>9</v>
      </c>
      <c r="E333" s="154">
        <v>1</v>
      </c>
      <c r="F333" s="164">
        <v>0</v>
      </c>
      <c r="G333" s="154" t="s">
        <v>173</v>
      </c>
      <c r="H333" s="154" t="s">
        <v>585</v>
      </c>
      <c r="I333" s="154">
        <v>1</v>
      </c>
      <c r="J333" s="166" t="s">
        <v>567</v>
      </c>
      <c r="K333" s="199"/>
      <c r="L333" s="219">
        <v>1</v>
      </c>
      <c r="M333" s="77">
        <v>0</v>
      </c>
      <c r="N333" s="126">
        <v>0</v>
      </c>
      <c r="O333" s="58" t="s">
        <v>85</v>
      </c>
    </row>
    <row r="334" spans="2:15">
      <c r="B334" s="148">
        <v>776</v>
      </c>
      <c r="C334" s="154" t="s">
        <v>586</v>
      </c>
      <c r="D334" s="154">
        <v>9</v>
      </c>
      <c r="E334" s="154">
        <v>1</v>
      </c>
      <c r="F334" s="164">
        <v>0</v>
      </c>
      <c r="G334" s="154" t="s">
        <v>176</v>
      </c>
      <c r="H334" s="154" t="s">
        <v>587</v>
      </c>
      <c r="I334" s="154">
        <v>1</v>
      </c>
      <c r="J334" s="166" t="s">
        <v>567</v>
      </c>
      <c r="K334" s="199"/>
      <c r="L334" s="219">
        <v>1</v>
      </c>
      <c r="M334" s="77">
        <v>0</v>
      </c>
      <c r="N334" s="126">
        <v>0</v>
      </c>
      <c r="O334" s="58" t="s">
        <v>85</v>
      </c>
    </row>
    <row r="335" spans="2:15">
      <c r="B335" s="148">
        <v>777</v>
      </c>
      <c r="C335" s="154" t="s">
        <v>586</v>
      </c>
      <c r="D335" s="154">
        <v>9</v>
      </c>
      <c r="E335" s="154">
        <v>1</v>
      </c>
      <c r="F335" s="164">
        <v>0</v>
      </c>
      <c r="G335" s="154" t="s">
        <v>178</v>
      </c>
      <c r="H335" s="154" t="s">
        <v>588</v>
      </c>
      <c r="I335" s="154">
        <v>1</v>
      </c>
      <c r="J335" s="166" t="s">
        <v>567</v>
      </c>
      <c r="K335" s="199"/>
      <c r="L335" s="219">
        <v>1</v>
      </c>
      <c r="M335" s="77">
        <v>0</v>
      </c>
      <c r="N335" s="126">
        <v>0</v>
      </c>
      <c r="O335" s="58" t="s">
        <v>85</v>
      </c>
    </row>
    <row r="336" spans="2:15">
      <c r="B336" s="148">
        <v>778</v>
      </c>
      <c r="C336" s="154" t="s">
        <v>589</v>
      </c>
      <c r="D336" s="154">
        <v>9</v>
      </c>
      <c r="E336" s="154">
        <v>1</v>
      </c>
      <c r="F336" s="164">
        <v>0</v>
      </c>
      <c r="G336" s="154" t="s">
        <v>178</v>
      </c>
      <c r="H336" s="154" t="s">
        <v>590</v>
      </c>
      <c r="I336" s="154">
        <v>1</v>
      </c>
      <c r="J336" s="166" t="s">
        <v>567</v>
      </c>
      <c r="K336" s="199"/>
      <c r="L336" s="219">
        <v>1</v>
      </c>
      <c r="M336" s="77">
        <v>0</v>
      </c>
      <c r="N336" s="126">
        <v>0</v>
      </c>
      <c r="O336" s="58" t="s">
        <v>85</v>
      </c>
    </row>
    <row r="337" spans="2:15">
      <c r="B337" s="148">
        <v>779</v>
      </c>
      <c r="C337" s="154" t="s">
        <v>589</v>
      </c>
      <c r="D337" s="154">
        <v>9</v>
      </c>
      <c r="E337" s="154">
        <v>1</v>
      </c>
      <c r="F337" s="164">
        <v>0</v>
      </c>
      <c r="G337" s="154" t="s">
        <v>178</v>
      </c>
      <c r="H337" s="154" t="s">
        <v>591</v>
      </c>
      <c r="I337" s="154">
        <v>1</v>
      </c>
      <c r="J337" s="166" t="s">
        <v>567</v>
      </c>
      <c r="K337" s="199"/>
      <c r="L337" s="219">
        <v>1</v>
      </c>
      <c r="M337" s="77">
        <v>0</v>
      </c>
      <c r="N337" s="126">
        <v>0</v>
      </c>
      <c r="O337" s="58" t="s">
        <v>85</v>
      </c>
    </row>
    <row r="338" spans="2:15">
      <c r="B338" s="148">
        <v>780</v>
      </c>
      <c r="C338" s="154" t="s">
        <v>592</v>
      </c>
      <c r="D338" s="154">
        <v>9</v>
      </c>
      <c r="E338" s="154">
        <v>1</v>
      </c>
      <c r="F338" s="164">
        <v>0</v>
      </c>
      <c r="G338" s="154" t="s">
        <v>178</v>
      </c>
      <c r="H338" s="154" t="s">
        <v>593</v>
      </c>
      <c r="I338" s="154">
        <v>1</v>
      </c>
      <c r="J338" s="166" t="s">
        <v>567</v>
      </c>
      <c r="K338" s="199"/>
      <c r="L338" s="219">
        <v>1</v>
      </c>
      <c r="M338" s="77">
        <v>0</v>
      </c>
      <c r="N338" s="126">
        <v>0</v>
      </c>
      <c r="O338" s="58" t="s">
        <v>85</v>
      </c>
    </row>
    <row r="339" spans="2:15">
      <c r="B339" s="148">
        <v>781</v>
      </c>
      <c r="C339" s="154" t="s">
        <v>594</v>
      </c>
      <c r="D339" s="154">
        <v>9</v>
      </c>
      <c r="E339" s="154">
        <v>1</v>
      </c>
      <c r="F339" s="164">
        <v>0</v>
      </c>
      <c r="G339" s="154" t="s">
        <v>178</v>
      </c>
      <c r="H339" s="154" t="s">
        <v>595</v>
      </c>
      <c r="I339" s="154">
        <v>1</v>
      </c>
      <c r="J339" s="166" t="s">
        <v>567</v>
      </c>
      <c r="K339" s="199"/>
      <c r="L339" s="219">
        <v>1</v>
      </c>
      <c r="M339" s="77">
        <v>0</v>
      </c>
      <c r="N339" s="126">
        <v>0</v>
      </c>
      <c r="O339" s="58" t="s">
        <v>85</v>
      </c>
    </row>
    <row r="340" spans="2:15">
      <c r="B340" s="148">
        <v>782</v>
      </c>
      <c r="C340" s="154" t="s">
        <v>596</v>
      </c>
      <c r="D340" s="154">
        <v>9</v>
      </c>
      <c r="E340" s="154">
        <v>1</v>
      </c>
      <c r="F340" s="154">
        <v>0</v>
      </c>
      <c r="G340" s="154" t="s">
        <v>178</v>
      </c>
      <c r="H340" s="154" t="s">
        <v>597</v>
      </c>
      <c r="I340" s="154">
        <v>1</v>
      </c>
      <c r="J340" s="166" t="s">
        <v>567</v>
      </c>
      <c r="K340" s="199"/>
      <c r="L340" s="219">
        <v>1</v>
      </c>
      <c r="M340" s="77">
        <v>0</v>
      </c>
      <c r="N340" s="126">
        <v>0</v>
      </c>
      <c r="O340" s="58" t="s">
        <v>85</v>
      </c>
    </row>
    <row r="341" spans="2:15">
      <c r="B341" s="148">
        <v>783</v>
      </c>
      <c r="C341" s="154" t="s">
        <v>598</v>
      </c>
      <c r="D341" s="154">
        <v>9</v>
      </c>
      <c r="E341" s="154">
        <v>1</v>
      </c>
      <c r="F341" s="154">
        <v>0</v>
      </c>
      <c r="G341" s="154" t="s">
        <v>178</v>
      </c>
      <c r="H341" s="154" t="s">
        <v>599</v>
      </c>
      <c r="I341" s="154">
        <v>1</v>
      </c>
      <c r="J341" s="166" t="s">
        <v>567</v>
      </c>
      <c r="K341" s="199"/>
      <c r="L341" s="219">
        <v>1</v>
      </c>
      <c r="M341" s="77">
        <v>0</v>
      </c>
      <c r="N341" s="126">
        <v>0</v>
      </c>
      <c r="O341" s="58" t="s">
        <v>85</v>
      </c>
    </row>
    <row r="342" spans="2:15">
      <c r="B342" s="168">
        <v>20001</v>
      </c>
      <c r="C342" s="168" t="s">
        <v>600</v>
      </c>
      <c r="D342" s="168">
        <v>27</v>
      </c>
      <c r="E342" s="168">
        <v>1</v>
      </c>
      <c r="F342" s="168">
        <v>100</v>
      </c>
      <c r="G342" s="168" t="s">
        <v>178</v>
      </c>
      <c r="H342" s="168" t="s">
        <v>601</v>
      </c>
      <c r="I342" s="168">
        <v>2</v>
      </c>
      <c r="J342" s="169" t="s">
        <v>2570</v>
      </c>
      <c r="K342" s="203">
        <v>0</v>
      </c>
      <c r="L342" s="224">
        <v>3</v>
      </c>
      <c r="M342" s="77">
        <v>0</v>
      </c>
      <c r="N342" s="126">
        <v>0</v>
      </c>
      <c r="O342" s="65" t="s">
        <v>602</v>
      </c>
    </row>
    <row r="343" spans="2:15">
      <c r="B343" s="168">
        <v>20002</v>
      </c>
      <c r="C343" s="168" t="s">
        <v>600</v>
      </c>
      <c r="D343" s="168">
        <v>27</v>
      </c>
      <c r="E343" s="168">
        <v>1</v>
      </c>
      <c r="F343" s="168">
        <v>100</v>
      </c>
      <c r="G343" s="168" t="s">
        <v>178</v>
      </c>
      <c r="H343" s="168" t="s">
        <v>603</v>
      </c>
      <c r="I343" s="168">
        <v>2</v>
      </c>
      <c r="J343" s="169" t="s">
        <v>2571</v>
      </c>
      <c r="K343" s="203">
        <v>0</v>
      </c>
      <c r="L343" s="224">
        <v>3</v>
      </c>
      <c r="M343" s="77">
        <v>0</v>
      </c>
      <c r="N343" s="126">
        <v>0</v>
      </c>
      <c r="O343" s="65" t="s">
        <v>602</v>
      </c>
    </row>
    <row r="344" spans="2:15">
      <c r="B344" s="168">
        <v>20003</v>
      </c>
      <c r="C344" s="168" t="s">
        <v>600</v>
      </c>
      <c r="D344" s="168">
        <v>27</v>
      </c>
      <c r="E344" s="168">
        <v>1</v>
      </c>
      <c r="F344" s="168">
        <v>100</v>
      </c>
      <c r="G344" s="168" t="s">
        <v>178</v>
      </c>
      <c r="H344" s="168" t="s">
        <v>604</v>
      </c>
      <c r="I344" s="168">
        <v>2</v>
      </c>
      <c r="J344" s="169" t="s">
        <v>2572</v>
      </c>
      <c r="K344" s="203">
        <v>0</v>
      </c>
      <c r="L344" s="224">
        <v>3</v>
      </c>
      <c r="M344" s="77">
        <v>0</v>
      </c>
      <c r="N344" s="126">
        <v>0</v>
      </c>
      <c r="O344" s="65" t="s">
        <v>602</v>
      </c>
    </row>
    <row r="345" spans="2:15">
      <c r="B345" s="168">
        <v>20004</v>
      </c>
      <c r="C345" s="168" t="s">
        <v>605</v>
      </c>
      <c r="D345" s="168">
        <v>27</v>
      </c>
      <c r="E345" s="168">
        <v>2</v>
      </c>
      <c r="F345" s="168">
        <v>100</v>
      </c>
      <c r="G345" s="168" t="s">
        <v>178</v>
      </c>
      <c r="H345" s="154" t="s">
        <v>606</v>
      </c>
      <c r="I345" s="168">
        <v>2</v>
      </c>
      <c r="J345" s="169" t="s">
        <v>2570</v>
      </c>
      <c r="K345" s="203">
        <v>0</v>
      </c>
      <c r="L345" s="224">
        <v>3</v>
      </c>
      <c r="M345" s="77">
        <v>0</v>
      </c>
      <c r="N345" s="126">
        <v>0</v>
      </c>
      <c r="O345" s="65" t="s">
        <v>602</v>
      </c>
    </row>
    <row r="346" spans="2:15">
      <c r="B346" s="168">
        <v>20005</v>
      </c>
      <c r="C346" s="168" t="s">
        <v>605</v>
      </c>
      <c r="D346" s="168">
        <v>27</v>
      </c>
      <c r="E346" s="168">
        <v>2</v>
      </c>
      <c r="F346" s="168">
        <v>100</v>
      </c>
      <c r="G346" s="168" t="s">
        <v>178</v>
      </c>
      <c r="H346" s="154" t="s">
        <v>607</v>
      </c>
      <c r="I346" s="168">
        <v>2</v>
      </c>
      <c r="J346" s="169" t="s">
        <v>2571</v>
      </c>
      <c r="K346" s="203">
        <v>0</v>
      </c>
      <c r="L346" s="224">
        <v>3</v>
      </c>
      <c r="M346" s="77">
        <v>0</v>
      </c>
      <c r="N346" s="126">
        <v>0</v>
      </c>
      <c r="O346" s="65" t="s">
        <v>602</v>
      </c>
    </row>
    <row r="347" spans="2:15">
      <c r="B347" s="168">
        <v>20006</v>
      </c>
      <c r="C347" s="168" t="s">
        <v>605</v>
      </c>
      <c r="D347" s="168">
        <v>27</v>
      </c>
      <c r="E347" s="168">
        <v>2</v>
      </c>
      <c r="F347" s="168">
        <v>100</v>
      </c>
      <c r="G347" s="168" t="s">
        <v>178</v>
      </c>
      <c r="H347" s="154" t="s">
        <v>608</v>
      </c>
      <c r="I347" s="168">
        <v>2</v>
      </c>
      <c r="J347" s="169" t="s">
        <v>2572</v>
      </c>
      <c r="K347" s="203">
        <v>0</v>
      </c>
      <c r="L347" s="224">
        <v>3</v>
      </c>
      <c r="M347" s="77">
        <v>0</v>
      </c>
      <c r="N347" s="126">
        <v>0</v>
      </c>
      <c r="O347" s="65" t="s">
        <v>602</v>
      </c>
    </row>
    <row r="348" spans="2:15">
      <c r="B348" s="168">
        <v>20007</v>
      </c>
      <c r="C348" s="168" t="s">
        <v>609</v>
      </c>
      <c r="D348" s="168">
        <v>27</v>
      </c>
      <c r="E348" s="168">
        <v>3</v>
      </c>
      <c r="F348" s="168">
        <v>100</v>
      </c>
      <c r="G348" s="168" t="s">
        <v>178</v>
      </c>
      <c r="H348" s="168" t="s">
        <v>193</v>
      </c>
      <c r="I348" s="168">
        <v>2</v>
      </c>
      <c r="J348" s="169" t="s">
        <v>2570</v>
      </c>
      <c r="K348" s="203">
        <v>0</v>
      </c>
      <c r="L348" s="224">
        <v>3</v>
      </c>
      <c r="M348" s="77">
        <v>0</v>
      </c>
      <c r="N348" s="126">
        <v>0</v>
      </c>
      <c r="O348" s="65" t="s">
        <v>602</v>
      </c>
    </row>
    <row r="349" spans="2:15">
      <c r="B349" s="168">
        <v>20008</v>
      </c>
      <c r="C349" s="168" t="s">
        <v>609</v>
      </c>
      <c r="D349" s="168">
        <v>27</v>
      </c>
      <c r="E349" s="168">
        <v>3</v>
      </c>
      <c r="F349" s="168">
        <v>100</v>
      </c>
      <c r="G349" s="168" t="s">
        <v>178</v>
      </c>
      <c r="H349" s="168" t="s">
        <v>198</v>
      </c>
      <c r="I349" s="168">
        <v>2</v>
      </c>
      <c r="J349" s="169" t="s">
        <v>2571</v>
      </c>
      <c r="K349" s="203">
        <v>0</v>
      </c>
      <c r="L349" s="224">
        <v>3</v>
      </c>
      <c r="M349" s="77">
        <v>0</v>
      </c>
      <c r="N349" s="126">
        <v>0</v>
      </c>
      <c r="O349" s="65" t="s">
        <v>602</v>
      </c>
    </row>
    <row r="350" spans="2:15">
      <c r="B350" s="168">
        <v>20009</v>
      </c>
      <c r="C350" s="168" t="s">
        <v>609</v>
      </c>
      <c r="D350" s="168">
        <v>27</v>
      </c>
      <c r="E350" s="168">
        <v>3</v>
      </c>
      <c r="F350" s="168">
        <v>100</v>
      </c>
      <c r="G350" s="168" t="s">
        <v>178</v>
      </c>
      <c r="H350" s="168" t="s">
        <v>201</v>
      </c>
      <c r="I350" s="168">
        <v>2</v>
      </c>
      <c r="J350" s="169" t="s">
        <v>2572</v>
      </c>
      <c r="K350" s="203">
        <v>0</v>
      </c>
      <c r="L350" s="224">
        <v>3</v>
      </c>
      <c r="M350" s="77">
        <v>0</v>
      </c>
      <c r="N350" s="126">
        <v>0</v>
      </c>
      <c r="O350" s="65" t="s">
        <v>602</v>
      </c>
    </row>
    <row r="351" spans="2:15">
      <c r="B351" s="168">
        <v>20010</v>
      </c>
      <c r="C351" s="168" t="s">
        <v>610</v>
      </c>
      <c r="D351" s="168">
        <v>27</v>
      </c>
      <c r="E351" s="168">
        <v>4</v>
      </c>
      <c r="F351" s="168">
        <v>100</v>
      </c>
      <c r="G351" s="168" t="s">
        <v>178</v>
      </c>
      <c r="H351" s="168" t="s">
        <v>611</v>
      </c>
      <c r="I351" s="168">
        <v>2</v>
      </c>
      <c r="J351" s="169" t="s">
        <v>2570</v>
      </c>
      <c r="K351" s="203">
        <v>0</v>
      </c>
      <c r="L351" s="224">
        <v>3</v>
      </c>
      <c r="M351" s="77">
        <v>0</v>
      </c>
      <c r="N351" s="126">
        <v>0</v>
      </c>
      <c r="O351" s="65" t="s">
        <v>602</v>
      </c>
    </row>
    <row r="352" spans="2:15">
      <c r="B352" s="168">
        <v>20011</v>
      </c>
      <c r="C352" s="168" t="s">
        <v>610</v>
      </c>
      <c r="D352" s="168">
        <v>27</v>
      </c>
      <c r="E352" s="168">
        <v>4</v>
      </c>
      <c r="F352" s="168">
        <v>100</v>
      </c>
      <c r="G352" s="168" t="s">
        <v>178</v>
      </c>
      <c r="H352" s="168" t="s">
        <v>612</v>
      </c>
      <c r="I352" s="168">
        <v>2</v>
      </c>
      <c r="J352" s="169" t="s">
        <v>2571</v>
      </c>
      <c r="K352" s="203">
        <v>0</v>
      </c>
      <c r="L352" s="224">
        <v>3</v>
      </c>
      <c r="M352" s="77">
        <v>0</v>
      </c>
      <c r="N352" s="126">
        <v>0</v>
      </c>
      <c r="O352" s="65" t="s">
        <v>602</v>
      </c>
    </row>
    <row r="353" spans="2:15">
      <c r="B353" s="168">
        <v>20012</v>
      </c>
      <c r="C353" s="168" t="s">
        <v>610</v>
      </c>
      <c r="D353" s="168">
        <v>27</v>
      </c>
      <c r="E353" s="168">
        <v>4</v>
      </c>
      <c r="F353" s="168">
        <v>100</v>
      </c>
      <c r="G353" s="168" t="s">
        <v>178</v>
      </c>
      <c r="H353" s="168" t="s">
        <v>613</v>
      </c>
      <c r="I353" s="168">
        <v>2</v>
      </c>
      <c r="J353" s="169" t="s">
        <v>2572</v>
      </c>
      <c r="K353" s="203">
        <v>0</v>
      </c>
      <c r="L353" s="224">
        <v>3</v>
      </c>
      <c r="M353" s="77">
        <v>0</v>
      </c>
      <c r="N353" s="126">
        <v>0</v>
      </c>
      <c r="O353" s="65" t="s">
        <v>602</v>
      </c>
    </row>
    <row r="354" spans="2:15">
      <c r="B354" s="168">
        <v>20013</v>
      </c>
      <c r="C354" s="168" t="s">
        <v>614</v>
      </c>
      <c r="D354" s="168">
        <v>27</v>
      </c>
      <c r="E354" s="168">
        <v>5</v>
      </c>
      <c r="F354" s="168">
        <v>100</v>
      </c>
      <c r="G354" s="168" t="s">
        <v>178</v>
      </c>
      <c r="H354" s="168" t="s">
        <v>615</v>
      </c>
      <c r="I354" s="168">
        <v>2</v>
      </c>
      <c r="J354" s="169" t="s">
        <v>2570</v>
      </c>
      <c r="K354" s="203">
        <v>0</v>
      </c>
      <c r="L354" s="224">
        <v>3</v>
      </c>
      <c r="M354" s="77">
        <v>0</v>
      </c>
      <c r="N354" s="126">
        <v>0</v>
      </c>
      <c r="O354" s="65" t="s">
        <v>602</v>
      </c>
    </row>
    <row r="355" spans="2:15">
      <c r="B355" s="168">
        <v>20014</v>
      </c>
      <c r="C355" s="168" t="s">
        <v>614</v>
      </c>
      <c r="D355" s="168">
        <v>27</v>
      </c>
      <c r="E355" s="168">
        <v>5</v>
      </c>
      <c r="F355" s="168">
        <v>100</v>
      </c>
      <c r="G355" s="168" t="s">
        <v>178</v>
      </c>
      <c r="H355" s="168" t="s">
        <v>616</v>
      </c>
      <c r="I355" s="168">
        <v>2</v>
      </c>
      <c r="J355" s="169" t="s">
        <v>2571</v>
      </c>
      <c r="K355" s="203">
        <v>0</v>
      </c>
      <c r="L355" s="224">
        <v>3</v>
      </c>
      <c r="M355" s="77">
        <v>0</v>
      </c>
      <c r="N355" s="126">
        <v>0</v>
      </c>
      <c r="O355" s="65" t="s">
        <v>602</v>
      </c>
    </row>
    <row r="356" spans="2:15">
      <c r="B356" s="168">
        <v>20015</v>
      </c>
      <c r="C356" s="168" t="s">
        <v>614</v>
      </c>
      <c r="D356" s="168">
        <v>27</v>
      </c>
      <c r="E356" s="168">
        <v>5</v>
      </c>
      <c r="F356" s="168">
        <v>100</v>
      </c>
      <c r="G356" s="168" t="s">
        <v>178</v>
      </c>
      <c r="H356" s="168" t="s">
        <v>617</v>
      </c>
      <c r="I356" s="168">
        <v>2</v>
      </c>
      <c r="J356" s="169" t="s">
        <v>2572</v>
      </c>
      <c r="K356" s="203">
        <v>0</v>
      </c>
      <c r="L356" s="224">
        <v>3</v>
      </c>
      <c r="M356" s="77">
        <v>0</v>
      </c>
      <c r="N356" s="126">
        <v>0</v>
      </c>
      <c r="O356" s="65" t="s">
        <v>602</v>
      </c>
    </row>
    <row r="357" spans="2:15">
      <c r="B357" s="168">
        <v>20016</v>
      </c>
      <c r="C357" s="168" t="s">
        <v>600</v>
      </c>
      <c r="D357" s="168">
        <v>27</v>
      </c>
      <c r="E357" s="168">
        <v>6</v>
      </c>
      <c r="F357" s="168">
        <v>100</v>
      </c>
      <c r="G357" s="168" t="s">
        <v>178</v>
      </c>
      <c r="H357" s="168" t="s">
        <v>601</v>
      </c>
      <c r="I357" s="168">
        <v>2</v>
      </c>
      <c r="J357" s="169" t="s">
        <v>2570</v>
      </c>
      <c r="K357" s="203">
        <v>0</v>
      </c>
      <c r="L357" s="224">
        <v>3</v>
      </c>
      <c r="M357" s="77">
        <v>0</v>
      </c>
      <c r="N357" s="126">
        <v>0</v>
      </c>
      <c r="O357" s="65" t="s">
        <v>602</v>
      </c>
    </row>
    <row r="358" spans="2:15">
      <c r="B358" s="168">
        <v>20017</v>
      </c>
      <c r="C358" s="168" t="s">
        <v>600</v>
      </c>
      <c r="D358" s="168">
        <v>27</v>
      </c>
      <c r="E358" s="168">
        <v>6</v>
      </c>
      <c r="F358" s="168">
        <v>100</v>
      </c>
      <c r="G358" s="168" t="s">
        <v>178</v>
      </c>
      <c r="H358" s="168" t="s">
        <v>603</v>
      </c>
      <c r="I358" s="168">
        <v>2</v>
      </c>
      <c r="J358" s="169" t="s">
        <v>2571</v>
      </c>
      <c r="K358" s="203">
        <v>0</v>
      </c>
      <c r="L358" s="224">
        <v>3</v>
      </c>
      <c r="M358" s="77">
        <v>0</v>
      </c>
      <c r="N358" s="126">
        <v>0</v>
      </c>
      <c r="O358" s="65" t="s">
        <v>602</v>
      </c>
    </row>
    <row r="359" spans="2:15">
      <c r="B359" s="168">
        <v>20018</v>
      </c>
      <c r="C359" s="168" t="s">
        <v>600</v>
      </c>
      <c r="D359" s="168">
        <v>27</v>
      </c>
      <c r="E359" s="168">
        <v>6</v>
      </c>
      <c r="F359" s="168">
        <v>100</v>
      </c>
      <c r="G359" s="168" t="s">
        <v>178</v>
      </c>
      <c r="H359" s="168" t="s">
        <v>604</v>
      </c>
      <c r="I359" s="168">
        <v>2</v>
      </c>
      <c r="J359" s="169" t="s">
        <v>2572</v>
      </c>
      <c r="K359" s="203">
        <v>0</v>
      </c>
      <c r="L359" s="224">
        <v>3</v>
      </c>
      <c r="M359" s="77">
        <v>0</v>
      </c>
      <c r="N359" s="126">
        <v>0</v>
      </c>
      <c r="O359" s="65" t="s">
        <v>602</v>
      </c>
    </row>
    <row r="360" spans="2:15">
      <c r="B360" s="170">
        <v>20019</v>
      </c>
      <c r="C360" s="170" t="s">
        <v>600</v>
      </c>
      <c r="D360" s="170">
        <v>28</v>
      </c>
      <c r="E360" s="170">
        <v>1</v>
      </c>
      <c r="F360" s="170">
        <v>100</v>
      </c>
      <c r="G360" s="170" t="s">
        <v>178</v>
      </c>
      <c r="H360" s="170" t="s">
        <v>601</v>
      </c>
      <c r="I360" s="170">
        <v>2</v>
      </c>
      <c r="J360" s="176" t="s">
        <v>2570</v>
      </c>
      <c r="K360" s="204">
        <v>0</v>
      </c>
      <c r="L360" s="225">
        <v>3</v>
      </c>
      <c r="M360" s="77">
        <v>0</v>
      </c>
      <c r="N360" s="126">
        <v>0</v>
      </c>
      <c r="O360" s="66" t="s">
        <v>602</v>
      </c>
    </row>
    <row r="361" spans="2:15">
      <c r="B361" s="170">
        <v>20020</v>
      </c>
      <c r="C361" s="170" t="s">
        <v>600</v>
      </c>
      <c r="D361" s="170">
        <v>28</v>
      </c>
      <c r="E361" s="170">
        <v>1</v>
      </c>
      <c r="F361" s="170">
        <v>100</v>
      </c>
      <c r="G361" s="170" t="s">
        <v>178</v>
      </c>
      <c r="H361" s="170" t="s">
        <v>603</v>
      </c>
      <c r="I361" s="170">
        <v>2</v>
      </c>
      <c r="J361" s="176" t="s">
        <v>2571</v>
      </c>
      <c r="K361" s="204">
        <v>0</v>
      </c>
      <c r="L361" s="225">
        <v>3</v>
      </c>
      <c r="M361" s="77">
        <v>0</v>
      </c>
      <c r="N361" s="126">
        <v>0</v>
      </c>
      <c r="O361" s="66" t="s">
        <v>602</v>
      </c>
    </row>
    <row r="362" spans="2:15">
      <c r="B362" s="170">
        <v>20021</v>
      </c>
      <c r="C362" s="170" t="s">
        <v>600</v>
      </c>
      <c r="D362" s="170">
        <v>28</v>
      </c>
      <c r="E362" s="170">
        <v>1</v>
      </c>
      <c r="F362" s="170">
        <v>100</v>
      </c>
      <c r="G362" s="170" t="s">
        <v>178</v>
      </c>
      <c r="H362" s="170" t="s">
        <v>604</v>
      </c>
      <c r="I362" s="170">
        <v>2</v>
      </c>
      <c r="J362" s="176" t="s">
        <v>2572</v>
      </c>
      <c r="K362" s="204">
        <v>0</v>
      </c>
      <c r="L362" s="225">
        <v>3</v>
      </c>
      <c r="M362" s="77">
        <v>0</v>
      </c>
      <c r="N362" s="126">
        <v>0</v>
      </c>
      <c r="O362" s="66" t="s">
        <v>602</v>
      </c>
    </row>
    <row r="363" spans="2:15">
      <c r="B363" s="170">
        <v>20022</v>
      </c>
      <c r="C363" s="170" t="s">
        <v>605</v>
      </c>
      <c r="D363" s="170">
        <v>28</v>
      </c>
      <c r="E363" s="170">
        <v>2</v>
      </c>
      <c r="F363" s="170">
        <v>100</v>
      </c>
      <c r="G363" s="170" t="s">
        <v>178</v>
      </c>
      <c r="H363" s="154" t="s">
        <v>606</v>
      </c>
      <c r="I363" s="170">
        <v>2</v>
      </c>
      <c r="J363" s="176" t="s">
        <v>2570</v>
      </c>
      <c r="K363" s="204">
        <v>0</v>
      </c>
      <c r="L363" s="225">
        <v>3</v>
      </c>
      <c r="M363" s="77">
        <v>0</v>
      </c>
      <c r="N363" s="126">
        <v>0</v>
      </c>
      <c r="O363" s="66" t="s">
        <v>602</v>
      </c>
    </row>
    <row r="364" spans="2:15">
      <c r="B364" s="170">
        <v>20023</v>
      </c>
      <c r="C364" s="170" t="s">
        <v>605</v>
      </c>
      <c r="D364" s="170">
        <v>28</v>
      </c>
      <c r="E364" s="170">
        <v>2</v>
      </c>
      <c r="F364" s="170">
        <v>100</v>
      </c>
      <c r="G364" s="170" t="s">
        <v>178</v>
      </c>
      <c r="H364" s="154" t="s">
        <v>607</v>
      </c>
      <c r="I364" s="170">
        <v>2</v>
      </c>
      <c r="J364" s="176" t="s">
        <v>2571</v>
      </c>
      <c r="K364" s="204">
        <v>0</v>
      </c>
      <c r="L364" s="225">
        <v>3</v>
      </c>
      <c r="M364" s="77">
        <v>0</v>
      </c>
      <c r="N364" s="126">
        <v>0</v>
      </c>
      <c r="O364" s="66" t="s">
        <v>602</v>
      </c>
    </row>
    <row r="365" spans="2:15">
      <c r="B365" s="170">
        <v>20024</v>
      </c>
      <c r="C365" s="170" t="s">
        <v>605</v>
      </c>
      <c r="D365" s="170">
        <v>28</v>
      </c>
      <c r="E365" s="170">
        <v>2</v>
      </c>
      <c r="F365" s="170">
        <v>100</v>
      </c>
      <c r="G365" s="170" t="s">
        <v>178</v>
      </c>
      <c r="H365" s="154" t="s">
        <v>608</v>
      </c>
      <c r="I365" s="170">
        <v>2</v>
      </c>
      <c r="J365" s="176" t="s">
        <v>2572</v>
      </c>
      <c r="K365" s="204">
        <v>0</v>
      </c>
      <c r="L365" s="225">
        <v>3</v>
      </c>
      <c r="M365" s="77">
        <v>0</v>
      </c>
      <c r="N365" s="126">
        <v>0</v>
      </c>
      <c r="O365" s="66" t="s">
        <v>602</v>
      </c>
    </row>
    <row r="366" spans="2:15">
      <c r="B366" s="170">
        <v>20025</v>
      </c>
      <c r="C366" s="170" t="s">
        <v>609</v>
      </c>
      <c r="D366" s="170">
        <v>28</v>
      </c>
      <c r="E366" s="170">
        <v>3</v>
      </c>
      <c r="F366" s="170">
        <v>100</v>
      </c>
      <c r="G366" s="170" t="s">
        <v>178</v>
      </c>
      <c r="H366" s="170" t="s">
        <v>193</v>
      </c>
      <c r="I366" s="170">
        <v>2</v>
      </c>
      <c r="J366" s="176" t="s">
        <v>2570</v>
      </c>
      <c r="K366" s="204">
        <v>0</v>
      </c>
      <c r="L366" s="225">
        <v>3</v>
      </c>
      <c r="M366" s="77">
        <v>0</v>
      </c>
      <c r="N366" s="126">
        <v>0</v>
      </c>
      <c r="O366" s="66" t="s">
        <v>602</v>
      </c>
    </row>
    <row r="367" spans="2:15">
      <c r="B367" s="170">
        <v>20026</v>
      </c>
      <c r="C367" s="170" t="s">
        <v>609</v>
      </c>
      <c r="D367" s="170">
        <v>28</v>
      </c>
      <c r="E367" s="170">
        <v>3</v>
      </c>
      <c r="F367" s="170">
        <v>100</v>
      </c>
      <c r="G367" s="170" t="s">
        <v>178</v>
      </c>
      <c r="H367" s="170" t="s">
        <v>198</v>
      </c>
      <c r="I367" s="170">
        <v>2</v>
      </c>
      <c r="J367" s="176" t="s">
        <v>2571</v>
      </c>
      <c r="K367" s="204">
        <v>0</v>
      </c>
      <c r="L367" s="225">
        <v>3</v>
      </c>
      <c r="M367" s="77">
        <v>0</v>
      </c>
      <c r="N367" s="126">
        <v>0</v>
      </c>
      <c r="O367" s="66" t="s">
        <v>602</v>
      </c>
    </row>
    <row r="368" spans="2:15">
      <c r="B368" s="170">
        <v>20027</v>
      </c>
      <c r="C368" s="170" t="s">
        <v>609</v>
      </c>
      <c r="D368" s="170">
        <v>28</v>
      </c>
      <c r="E368" s="170">
        <v>3</v>
      </c>
      <c r="F368" s="170">
        <v>100</v>
      </c>
      <c r="G368" s="170" t="s">
        <v>178</v>
      </c>
      <c r="H368" s="170" t="s">
        <v>201</v>
      </c>
      <c r="I368" s="170">
        <v>2</v>
      </c>
      <c r="J368" s="176" t="s">
        <v>2572</v>
      </c>
      <c r="K368" s="204">
        <v>0</v>
      </c>
      <c r="L368" s="225">
        <v>3</v>
      </c>
      <c r="M368" s="77">
        <v>0</v>
      </c>
      <c r="N368" s="126">
        <v>0</v>
      </c>
      <c r="O368" s="66" t="s">
        <v>602</v>
      </c>
    </row>
    <row r="369" spans="2:15">
      <c r="B369" s="170">
        <v>20028</v>
      </c>
      <c r="C369" s="170" t="s">
        <v>610</v>
      </c>
      <c r="D369" s="170">
        <v>28</v>
      </c>
      <c r="E369" s="170">
        <v>4</v>
      </c>
      <c r="F369" s="170">
        <v>100</v>
      </c>
      <c r="G369" s="170" t="s">
        <v>178</v>
      </c>
      <c r="H369" s="170" t="s">
        <v>611</v>
      </c>
      <c r="I369" s="170">
        <v>2</v>
      </c>
      <c r="J369" s="176" t="s">
        <v>2570</v>
      </c>
      <c r="K369" s="204">
        <v>0</v>
      </c>
      <c r="L369" s="225">
        <v>3</v>
      </c>
      <c r="M369" s="77">
        <v>0</v>
      </c>
      <c r="N369" s="126">
        <v>0</v>
      </c>
      <c r="O369" s="66" t="s">
        <v>602</v>
      </c>
    </row>
    <row r="370" spans="2:15">
      <c r="B370" s="170">
        <v>20029</v>
      </c>
      <c r="C370" s="170" t="s">
        <v>610</v>
      </c>
      <c r="D370" s="170">
        <v>28</v>
      </c>
      <c r="E370" s="170">
        <v>4</v>
      </c>
      <c r="F370" s="170">
        <v>100</v>
      </c>
      <c r="G370" s="170" t="s">
        <v>178</v>
      </c>
      <c r="H370" s="170" t="s">
        <v>612</v>
      </c>
      <c r="I370" s="170">
        <v>2</v>
      </c>
      <c r="J370" s="176" t="s">
        <v>2571</v>
      </c>
      <c r="K370" s="204">
        <v>0</v>
      </c>
      <c r="L370" s="225">
        <v>3</v>
      </c>
      <c r="M370" s="77">
        <v>0</v>
      </c>
      <c r="N370" s="126">
        <v>0</v>
      </c>
      <c r="O370" s="66" t="s">
        <v>602</v>
      </c>
    </row>
    <row r="371" spans="2:15">
      <c r="B371" s="170">
        <v>20030</v>
      </c>
      <c r="C371" s="170" t="s">
        <v>610</v>
      </c>
      <c r="D371" s="170">
        <v>28</v>
      </c>
      <c r="E371" s="170">
        <v>4</v>
      </c>
      <c r="F371" s="170">
        <v>100</v>
      </c>
      <c r="G371" s="170" t="s">
        <v>178</v>
      </c>
      <c r="H371" s="170" t="s">
        <v>613</v>
      </c>
      <c r="I371" s="170">
        <v>2</v>
      </c>
      <c r="J371" s="176" t="s">
        <v>2572</v>
      </c>
      <c r="K371" s="204">
        <v>0</v>
      </c>
      <c r="L371" s="225">
        <v>3</v>
      </c>
      <c r="M371" s="77">
        <v>0</v>
      </c>
      <c r="N371" s="126">
        <v>0</v>
      </c>
      <c r="O371" s="66" t="s">
        <v>602</v>
      </c>
    </row>
    <row r="372" spans="2:15">
      <c r="B372" s="170">
        <v>20031</v>
      </c>
      <c r="C372" s="170" t="s">
        <v>614</v>
      </c>
      <c r="D372" s="170">
        <v>28</v>
      </c>
      <c r="E372" s="170">
        <v>5</v>
      </c>
      <c r="F372" s="170">
        <v>100</v>
      </c>
      <c r="G372" s="170" t="s">
        <v>178</v>
      </c>
      <c r="H372" s="170" t="s">
        <v>615</v>
      </c>
      <c r="I372" s="170">
        <v>2</v>
      </c>
      <c r="J372" s="176" t="s">
        <v>2570</v>
      </c>
      <c r="K372" s="204">
        <v>0</v>
      </c>
      <c r="L372" s="225">
        <v>3</v>
      </c>
      <c r="M372" s="77">
        <v>0</v>
      </c>
      <c r="N372" s="126">
        <v>0</v>
      </c>
      <c r="O372" s="66" t="s">
        <v>602</v>
      </c>
    </row>
    <row r="373" spans="2:15">
      <c r="B373" s="170">
        <v>20032</v>
      </c>
      <c r="C373" s="170" t="s">
        <v>614</v>
      </c>
      <c r="D373" s="170">
        <v>28</v>
      </c>
      <c r="E373" s="170">
        <v>5</v>
      </c>
      <c r="F373" s="170">
        <v>100</v>
      </c>
      <c r="G373" s="170" t="s">
        <v>178</v>
      </c>
      <c r="H373" s="170" t="s">
        <v>616</v>
      </c>
      <c r="I373" s="170">
        <v>2</v>
      </c>
      <c r="J373" s="176" t="s">
        <v>2571</v>
      </c>
      <c r="K373" s="204">
        <v>0</v>
      </c>
      <c r="L373" s="225">
        <v>3</v>
      </c>
      <c r="M373" s="77">
        <v>0</v>
      </c>
      <c r="N373" s="126">
        <v>0</v>
      </c>
      <c r="O373" s="66" t="s">
        <v>602</v>
      </c>
    </row>
    <row r="374" spans="2:15">
      <c r="B374" s="170">
        <v>20033</v>
      </c>
      <c r="C374" s="170" t="s">
        <v>614</v>
      </c>
      <c r="D374" s="170">
        <v>28</v>
      </c>
      <c r="E374" s="170">
        <v>5</v>
      </c>
      <c r="F374" s="170">
        <v>100</v>
      </c>
      <c r="G374" s="170" t="s">
        <v>178</v>
      </c>
      <c r="H374" s="170" t="s">
        <v>617</v>
      </c>
      <c r="I374" s="170">
        <v>2</v>
      </c>
      <c r="J374" s="176" t="s">
        <v>2572</v>
      </c>
      <c r="K374" s="204">
        <v>0</v>
      </c>
      <c r="L374" s="225">
        <v>3</v>
      </c>
      <c r="M374" s="77">
        <v>0</v>
      </c>
      <c r="N374" s="126">
        <v>0</v>
      </c>
      <c r="O374" s="66" t="s">
        <v>602</v>
      </c>
    </row>
    <row r="375" spans="2:15">
      <c r="B375" s="170">
        <v>20034</v>
      </c>
      <c r="C375" s="170" t="s">
        <v>600</v>
      </c>
      <c r="D375" s="170">
        <v>28</v>
      </c>
      <c r="E375" s="170">
        <v>6</v>
      </c>
      <c r="F375" s="170">
        <v>100</v>
      </c>
      <c r="G375" s="170" t="s">
        <v>178</v>
      </c>
      <c r="H375" s="170" t="s">
        <v>601</v>
      </c>
      <c r="I375" s="170">
        <v>2</v>
      </c>
      <c r="J375" s="176" t="s">
        <v>2570</v>
      </c>
      <c r="K375" s="204">
        <v>0</v>
      </c>
      <c r="L375" s="225">
        <v>3</v>
      </c>
      <c r="M375" s="77">
        <v>0</v>
      </c>
      <c r="N375" s="126">
        <v>0</v>
      </c>
      <c r="O375" s="66" t="s">
        <v>602</v>
      </c>
    </row>
    <row r="376" spans="2:15">
      <c r="B376" s="170">
        <v>20035</v>
      </c>
      <c r="C376" s="170" t="s">
        <v>600</v>
      </c>
      <c r="D376" s="170">
        <v>28</v>
      </c>
      <c r="E376" s="170">
        <v>6</v>
      </c>
      <c r="F376" s="170">
        <v>100</v>
      </c>
      <c r="G376" s="170" t="s">
        <v>178</v>
      </c>
      <c r="H376" s="170" t="s">
        <v>603</v>
      </c>
      <c r="I376" s="170">
        <v>2</v>
      </c>
      <c r="J376" s="176" t="s">
        <v>2571</v>
      </c>
      <c r="K376" s="204">
        <v>0</v>
      </c>
      <c r="L376" s="225">
        <v>3</v>
      </c>
      <c r="M376" s="77">
        <v>0</v>
      </c>
      <c r="N376" s="126">
        <v>0</v>
      </c>
      <c r="O376" s="66" t="s">
        <v>602</v>
      </c>
    </row>
    <row r="377" spans="2:15">
      <c r="B377" s="170">
        <v>20036</v>
      </c>
      <c r="C377" s="170" t="s">
        <v>600</v>
      </c>
      <c r="D377" s="170">
        <v>28</v>
      </c>
      <c r="E377" s="170">
        <v>6</v>
      </c>
      <c r="F377" s="170">
        <v>100</v>
      </c>
      <c r="G377" s="170" t="s">
        <v>178</v>
      </c>
      <c r="H377" s="170" t="s">
        <v>604</v>
      </c>
      <c r="I377" s="170">
        <v>2</v>
      </c>
      <c r="J377" s="176" t="s">
        <v>2572</v>
      </c>
      <c r="K377" s="204">
        <v>0</v>
      </c>
      <c r="L377" s="225">
        <v>3</v>
      </c>
      <c r="M377" s="77">
        <v>0</v>
      </c>
      <c r="N377" s="126">
        <v>0</v>
      </c>
      <c r="O377" s="66" t="s">
        <v>602</v>
      </c>
    </row>
    <row r="378" spans="2:15">
      <c r="B378" s="171">
        <v>20037</v>
      </c>
      <c r="C378" s="171" t="s">
        <v>600</v>
      </c>
      <c r="D378" s="171">
        <v>29</v>
      </c>
      <c r="E378" s="171">
        <v>1</v>
      </c>
      <c r="F378" s="171">
        <v>100</v>
      </c>
      <c r="G378" s="171" t="s">
        <v>178</v>
      </c>
      <c r="H378" s="171" t="s">
        <v>601</v>
      </c>
      <c r="I378" s="171">
        <v>2</v>
      </c>
      <c r="J378" s="177" t="s">
        <v>2570</v>
      </c>
      <c r="K378" s="205">
        <v>0</v>
      </c>
      <c r="L378" s="226">
        <v>3</v>
      </c>
      <c r="M378" s="77">
        <v>0</v>
      </c>
      <c r="N378" s="126">
        <v>0</v>
      </c>
      <c r="O378" s="67" t="s">
        <v>602</v>
      </c>
    </row>
    <row r="379" spans="2:15">
      <c r="B379" s="171">
        <v>20038</v>
      </c>
      <c r="C379" s="171" t="s">
        <v>600</v>
      </c>
      <c r="D379" s="171">
        <v>29</v>
      </c>
      <c r="E379" s="171">
        <v>1</v>
      </c>
      <c r="F379" s="171">
        <v>100</v>
      </c>
      <c r="G379" s="171" t="s">
        <v>178</v>
      </c>
      <c r="H379" s="171" t="s">
        <v>603</v>
      </c>
      <c r="I379" s="171">
        <v>2</v>
      </c>
      <c r="J379" s="177" t="s">
        <v>2571</v>
      </c>
      <c r="K379" s="205">
        <v>0</v>
      </c>
      <c r="L379" s="226">
        <v>3</v>
      </c>
      <c r="M379" s="77">
        <v>0</v>
      </c>
      <c r="N379" s="126">
        <v>0</v>
      </c>
      <c r="O379" s="67" t="s">
        <v>602</v>
      </c>
    </row>
    <row r="380" spans="2:15">
      <c r="B380" s="171">
        <v>20039</v>
      </c>
      <c r="C380" s="171" t="s">
        <v>600</v>
      </c>
      <c r="D380" s="171">
        <v>29</v>
      </c>
      <c r="E380" s="171">
        <v>1</v>
      </c>
      <c r="F380" s="171">
        <v>100</v>
      </c>
      <c r="G380" s="171" t="s">
        <v>178</v>
      </c>
      <c r="H380" s="171" t="s">
        <v>604</v>
      </c>
      <c r="I380" s="171">
        <v>2</v>
      </c>
      <c r="J380" s="177" t="s">
        <v>2572</v>
      </c>
      <c r="K380" s="205">
        <v>0</v>
      </c>
      <c r="L380" s="226">
        <v>3</v>
      </c>
      <c r="M380" s="77">
        <v>0</v>
      </c>
      <c r="N380" s="126">
        <v>0</v>
      </c>
      <c r="O380" s="67" t="s">
        <v>602</v>
      </c>
    </row>
    <row r="381" spans="2:15">
      <c r="B381" s="171">
        <v>20040</v>
      </c>
      <c r="C381" s="171" t="s">
        <v>605</v>
      </c>
      <c r="D381" s="171">
        <v>29</v>
      </c>
      <c r="E381" s="171">
        <v>2</v>
      </c>
      <c r="F381" s="171">
        <v>100</v>
      </c>
      <c r="G381" s="171" t="s">
        <v>178</v>
      </c>
      <c r="H381" s="154" t="s">
        <v>606</v>
      </c>
      <c r="I381" s="171">
        <v>2</v>
      </c>
      <c r="J381" s="255" t="s">
        <v>2810</v>
      </c>
      <c r="K381" s="205">
        <v>0</v>
      </c>
      <c r="L381" s="226">
        <v>3</v>
      </c>
      <c r="M381" s="75">
        <v>0</v>
      </c>
      <c r="N381" s="126">
        <v>0</v>
      </c>
      <c r="O381" s="67" t="s">
        <v>602</v>
      </c>
    </row>
    <row r="382" spans="2:15">
      <c r="B382" s="171">
        <v>20041</v>
      </c>
      <c r="C382" s="171" t="s">
        <v>605</v>
      </c>
      <c r="D382" s="171">
        <v>29</v>
      </c>
      <c r="E382" s="171">
        <v>2</v>
      </c>
      <c r="F382" s="171">
        <v>100</v>
      </c>
      <c r="G382" s="171" t="s">
        <v>178</v>
      </c>
      <c r="H382" s="154" t="s">
        <v>607</v>
      </c>
      <c r="I382" s="171">
        <v>2</v>
      </c>
      <c r="J382" s="177" t="s">
        <v>2571</v>
      </c>
      <c r="K382" s="205">
        <v>0</v>
      </c>
      <c r="L382" s="226">
        <v>3</v>
      </c>
      <c r="M382" s="77">
        <v>0</v>
      </c>
      <c r="N382" s="126">
        <v>0</v>
      </c>
      <c r="O382" s="67" t="s">
        <v>602</v>
      </c>
    </row>
    <row r="383" spans="2:15">
      <c r="B383" s="171">
        <v>20042</v>
      </c>
      <c r="C383" s="171" t="s">
        <v>605</v>
      </c>
      <c r="D383" s="171">
        <v>29</v>
      </c>
      <c r="E383" s="171">
        <v>2</v>
      </c>
      <c r="F383" s="171">
        <v>100</v>
      </c>
      <c r="G383" s="171" t="s">
        <v>178</v>
      </c>
      <c r="H383" s="154" t="s">
        <v>608</v>
      </c>
      <c r="I383" s="171">
        <v>2</v>
      </c>
      <c r="J383" s="177" t="s">
        <v>2572</v>
      </c>
      <c r="K383" s="205">
        <v>0</v>
      </c>
      <c r="L383" s="226">
        <v>3</v>
      </c>
      <c r="M383" s="77">
        <v>0</v>
      </c>
      <c r="N383" s="126">
        <v>0</v>
      </c>
      <c r="O383" s="67" t="s">
        <v>602</v>
      </c>
    </row>
    <row r="384" spans="2:15">
      <c r="B384" s="171">
        <v>20043</v>
      </c>
      <c r="C384" s="171" t="s">
        <v>609</v>
      </c>
      <c r="D384" s="171">
        <v>29</v>
      </c>
      <c r="E384" s="171">
        <v>3</v>
      </c>
      <c r="F384" s="171">
        <v>100</v>
      </c>
      <c r="G384" s="171" t="s">
        <v>178</v>
      </c>
      <c r="H384" s="171" t="s">
        <v>193</v>
      </c>
      <c r="I384" s="171">
        <v>2</v>
      </c>
      <c r="J384" s="177" t="s">
        <v>2570</v>
      </c>
      <c r="K384" s="205">
        <v>0</v>
      </c>
      <c r="L384" s="226">
        <v>3</v>
      </c>
      <c r="M384" s="77">
        <v>0</v>
      </c>
      <c r="N384" s="126">
        <v>0</v>
      </c>
      <c r="O384" s="67" t="s">
        <v>602</v>
      </c>
    </row>
    <row r="385" spans="1:18">
      <c r="A385" s="145"/>
      <c r="B385" s="171">
        <v>20044</v>
      </c>
      <c r="C385" s="171" t="s">
        <v>609</v>
      </c>
      <c r="D385" s="171">
        <v>29</v>
      </c>
      <c r="E385" s="171">
        <v>3</v>
      </c>
      <c r="F385" s="171">
        <v>100</v>
      </c>
      <c r="G385" s="171" t="s">
        <v>178</v>
      </c>
      <c r="H385" s="171" t="s">
        <v>198</v>
      </c>
      <c r="I385" s="171">
        <v>2</v>
      </c>
      <c r="J385" s="177" t="s">
        <v>2571</v>
      </c>
      <c r="K385" s="205">
        <v>0</v>
      </c>
      <c r="L385" s="226">
        <v>3</v>
      </c>
      <c r="M385" s="77">
        <v>0</v>
      </c>
      <c r="N385" s="126">
        <v>0</v>
      </c>
      <c r="O385" s="67" t="s">
        <v>602</v>
      </c>
    </row>
    <row r="386" spans="1:18">
      <c r="A386" s="145"/>
      <c r="B386" s="171">
        <v>20045</v>
      </c>
      <c r="C386" s="171" t="s">
        <v>609</v>
      </c>
      <c r="D386" s="171">
        <v>29</v>
      </c>
      <c r="E386" s="171">
        <v>3</v>
      </c>
      <c r="F386" s="171">
        <v>100</v>
      </c>
      <c r="G386" s="171" t="s">
        <v>178</v>
      </c>
      <c r="H386" s="171" t="s">
        <v>201</v>
      </c>
      <c r="I386" s="171">
        <v>2</v>
      </c>
      <c r="J386" s="177" t="s">
        <v>2572</v>
      </c>
      <c r="K386" s="205">
        <v>0</v>
      </c>
      <c r="L386" s="226">
        <v>3</v>
      </c>
      <c r="M386" s="77">
        <v>0</v>
      </c>
      <c r="N386" s="126">
        <v>0</v>
      </c>
      <c r="O386" s="67" t="s">
        <v>602</v>
      </c>
    </row>
    <row r="387" spans="1:18">
      <c r="A387" s="145"/>
      <c r="B387" s="171">
        <v>20049</v>
      </c>
      <c r="C387" s="171" t="s">
        <v>614</v>
      </c>
      <c r="D387" s="171">
        <v>29</v>
      </c>
      <c r="E387" s="171">
        <v>5</v>
      </c>
      <c r="F387" s="171">
        <v>100</v>
      </c>
      <c r="G387" s="171" t="s">
        <v>178</v>
      </c>
      <c r="H387" s="171" t="s">
        <v>615</v>
      </c>
      <c r="I387" s="171">
        <v>2</v>
      </c>
      <c r="J387" s="177" t="s">
        <v>2570</v>
      </c>
      <c r="K387" s="205">
        <v>0</v>
      </c>
      <c r="L387" s="226">
        <v>3</v>
      </c>
      <c r="M387" s="77">
        <v>0</v>
      </c>
      <c r="N387" s="126">
        <v>0</v>
      </c>
      <c r="O387" s="67" t="s">
        <v>602</v>
      </c>
    </row>
    <row r="388" spans="1:18">
      <c r="A388" s="145"/>
      <c r="B388" s="171">
        <v>20050</v>
      </c>
      <c r="C388" s="171" t="s">
        <v>614</v>
      </c>
      <c r="D388" s="171">
        <v>29</v>
      </c>
      <c r="E388" s="171">
        <v>5</v>
      </c>
      <c r="F388" s="171">
        <v>100</v>
      </c>
      <c r="G388" s="171" t="s">
        <v>178</v>
      </c>
      <c r="H388" s="171" t="s">
        <v>616</v>
      </c>
      <c r="I388" s="171">
        <v>2</v>
      </c>
      <c r="J388" s="177" t="s">
        <v>2571</v>
      </c>
      <c r="K388" s="205">
        <v>0</v>
      </c>
      <c r="L388" s="226">
        <v>3</v>
      </c>
      <c r="M388" s="77">
        <v>0</v>
      </c>
      <c r="N388" s="126">
        <v>0</v>
      </c>
      <c r="O388" s="67" t="s">
        <v>602</v>
      </c>
    </row>
    <row r="389" spans="1:18">
      <c r="A389" s="145"/>
      <c r="B389" s="171">
        <v>20051</v>
      </c>
      <c r="C389" s="171" t="s">
        <v>614</v>
      </c>
      <c r="D389" s="171">
        <v>29</v>
      </c>
      <c r="E389" s="171">
        <v>5</v>
      </c>
      <c r="F389" s="171">
        <v>100</v>
      </c>
      <c r="G389" s="171" t="s">
        <v>178</v>
      </c>
      <c r="H389" s="171" t="s">
        <v>617</v>
      </c>
      <c r="I389" s="171">
        <v>2</v>
      </c>
      <c r="J389" s="177" t="s">
        <v>2572</v>
      </c>
      <c r="K389" s="205">
        <v>0</v>
      </c>
      <c r="L389" s="226">
        <v>3</v>
      </c>
      <c r="M389" s="77">
        <v>0</v>
      </c>
      <c r="N389" s="126">
        <v>0</v>
      </c>
      <c r="O389" s="67" t="s">
        <v>602</v>
      </c>
    </row>
    <row r="390" spans="1:18">
      <c r="A390" s="145"/>
      <c r="B390" s="171">
        <v>20052</v>
      </c>
      <c r="C390" s="171" t="s">
        <v>600</v>
      </c>
      <c r="D390" s="171">
        <v>29</v>
      </c>
      <c r="E390" s="171">
        <v>6</v>
      </c>
      <c r="F390" s="171">
        <v>100</v>
      </c>
      <c r="G390" s="171" t="s">
        <v>178</v>
      </c>
      <c r="H390" s="171" t="s">
        <v>601</v>
      </c>
      <c r="I390" s="171">
        <v>2</v>
      </c>
      <c r="J390" s="177" t="s">
        <v>2570</v>
      </c>
      <c r="K390" s="205">
        <v>0</v>
      </c>
      <c r="L390" s="226">
        <v>3</v>
      </c>
      <c r="M390" s="77">
        <v>0</v>
      </c>
      <c r="N390" s="126">
        <v>0</v>
      </c>
      <c r="O390" s="67" t="s">
        <v>602</v>
      </c>
    </row>
    <row r="391" spans="1:18">
      <c r="A391" s="145"/>
      <c r="B391" s="171">
        <v>20053</v>
      </c>
      <c r="C391" s="171" t="s">
        <v>600</v>
      </c>
      <c r="D391" s="171">
        <v>29</v>
      </c>
      <c r="E391" s="171">
        <v>6</v>
      </c>
      <c r="F391" s="171">
        <v>100</v>
      </c>
      <c r="G391" s="171" t="s">
        <v>178</v>
      </c>
      <c r="H391" s="171" t="s">
        <v>603</v>
      </c>
      <c r="I391" s="171">
        <v>2</v>
      </c>
      <c r="J391" s="177" t="s">
        <v>2571</v>
      </c>
      <c r="K391" s="205">
        <v>0</v>
      </c>
      <c r="L391" s="226">
        <v>3</v>
      </c>
      <c r="M391" s="77">
        <v>0</v>
      </c>
      <c r="N391" s="126">
        <v>0</v>
      </c>
      <c r="O391" s="67" t="s">
        <v>602</v>
      </c>
    </row>
    <row r="392" spans="1:18">
      <c r="A392" s="145"/>
      <c r="B392" s="171">
        <v>20054</v>
      </c>
      <c r="C392" s="171" t="s">
        <v>600</v>
      </c>
      <c r="D392" s="171">
        <v>29</v>
      </c>
      <c r="E392" s="171">
        <v>6</v>
      </c>
      <c r="F392" s="171">
        <v>100</v>
      </c>
      <c r="G392" s="171" t="s">
        <v>178</v>
      </c>
      <c r="H392" s="171" t="s">
        <v>604</v>
      </c>
      <c r="I392" s="171">
        <v>2</v>
      </c>
      <c r="J392" s="177" t="s">
        <v>2572</v>
      </c>
      <c r="K392" s="205">
        <v>0</v>
      </c>
      <c r="L392" s="226">
        <v>3</v>
      </c>
      <c r="M392" s="77">
        <v>0</v>
      </c>
      <c r="N392" s="126">
        <v>0</v>
      </c>
      <c r="O392" s="67" t="s">
        <v>602</v>
      </c>
    </row>
    <row r="393" spans="1:18">
      <c r="A393" s="145"/>
      <c r="B393" s="172">
        <v>20061</v>
      </c>
      <c r="C393" s="172" t="s">
        <v>618</v>
      </c>
      <c r="D393" s="172">
        <v>29</v>
      </c>
      <c r="E393" s="172">
        <v>2</v>
      </c>
      <c r="F393" s="172">
        <v>0</v>
      </c>
      <c r="G393" s="172" t="s">
        <v>178</v>
      </c>
      <c r="H393" s="172" t="s">
        <v>619</v>
      </c>
      <c r="I393" s="172">
        <v>1</v>
      </c>
      <c r="J393" s="69" t="s">
        <v>620</v>
      </c>
      <c r="K393" s="206">
        <v>0</v>
      </c>
      <c r="L393" s="227">
        <v>1</v>
      </c>
      <c r="M393" s="77">
        <v>0</v>
      </c>
      <c r="N393" s="126">
        <v>0</v>
      </c>
      <c r="O393" s="67" t="s">
        <v>602</v>
      </c>
    </row>
    <row r="394" spans="1:18" s="56" customFormat="1" ht="15.75">
      <c r="A394" s="148"/>
      <c r="B394" s="173">
        <v>20062</v>
      </c>
      <c r="C394" s="173" t="s">
        <v>621</v>
      </c>
      <c r="D394" s="173">
        <v>33</v>
      </c>
      <c r="E394" s="173">
        <v>1</v>
      </c>
      <c r="F394" s="173">
        <v>100</v>
      </c>
      <c r="G394" s="173" t="s">
        <v>178</v>
      </c>
      <c r="H394" s="173" t="s">
        <v>637</v>
      </c>
      <c r="I394" s="173">
        <v>2</v>
      </c>
      <c r="J394" s="70" t="s">
        <v>2337</v>
      </c>
      <c r="K394" s="207">
        <v>0</v>
      </c>
      <c r="L394" s="228">
        <v>1</v>
      </c>
      <c r="M394" s="77">
        <v>0</v>
      </c>
      <c r="N394" s="126">
        <v>0</v>
      </c>
      <c r="O394" s="68" t="s">
        <v>622</v>
      </c>
    </row>
    <row r="395" spans="1:18" s="56" customFormat="1" ht="15.75">
      <c r="A395" s="148"/>
      <c r="B395" s="174">
        <v>20091</v>
      </c>
      <c r="C395" s="178" t="s">
        <v>623</v>
      </c>
      <c r="D395" s="178">
        <v>34</v>
      </c>
      <c r="E395" s="178">
        <v>1</v>
      </c>
      <c r="F395" s="178">
        <v>100</v>
      </c>
      <c r="G395" s="178" t="s">
        <v>178</v>
      </c>
      <c r="H395" s="178" t="s">
        <v>2635</v>
      </c>
      <c r="I395" s="178">
        <v>1</v>
      </c>
      <c r="J395" s="81" t="s">
        <v>2636</v>
      </c>
      <c r="K395" s="208">
        <v>0</v>
      </c>
      <c r="L395" s="229">
        <v>1</v>
      </c>
      <c r="M395" s="77">
        <v>0</v>
      </c>
      <c r="N395" s="126">
        <v>0</v>
      </c>
      <c r="O395" s="72" t="s">
        <v>624</v>
      </c>
      <c r="Q395" s="56">
        <v>30</v>
      </c>
      <c r="R395" s="42">
        <v>3888</v>
      </c>
    </row>
    <row r="396" spans="1:18" s="56" customFormat="1" ht="15.75">
      <c r="A396" s="148"/>
      <c r="B396" s="174">
        <v>20092</v>
      </c>
      <c r="C396" s="178" t="s">
        <v>625</v>
      </c>
      <c r="D396" s="178">
        <v>34</v>
      </c>
      <c r="E396" s="178">
        <v>2</v>
      </c>
      <c r="F396" s="178">
        <v>100</v>
      </c>
      <c r="G396" s="178" t="s">
        <v>178</v>
      </c>
      <c r="H396" s="178" t="s">
        <v>2637</v>
      </c>
      <c r="I396" s="178">
        <v>1</v>
      </c>
      <c r="J396" s="73" t="s">
        <v>626</v>
      </c>
      <c r="K396" s="208">
        <v>0</v>
      </c>
      <c r="L396" s="229">
        <v>1</v>
      </c>
      <c r="M396" s="77">
        <v>0</v>
      </c>
      <c r="N396" s="126">
        <v>0</v>
      </c>
      <c r="O396" s="72" t="s">
        <v>624</v>
      </c>
      <c r="Q396" s="56">
        <v>31</v>
      </c>
      <c r="R396" s="42">
        <v>6888</v>
      </c>
    </row>
    <row r="397" spans="1:18" s="56" customFormat="1" ht="15.75">
      <c r="A397" s="148"/>
      <c r="B397" s="148">
        <v>20101</v>
      </c>
      <c r="C397" s="178" t="s">
        <v>2638</v>
      </c>
      <c r="D397" s="178">
        <v>10</v>
      </c>
      <c r="E397" s="178">
        <v>1</v>
      </c>
      <c r="F397" s="178">
        <v>100</v>
      </c>
      <c r="G397" s="178" t="s">
        <v>178</v>
      </c>
      <c r="H397" s="186" t="s">
        <v>2071</v>
      </c>
      <c r="I397" s="178">
        <v>1</v>
      </c>
      <c r="J397" s="187" t="s">
        <v>336</v>
      </c>
      <c r="K397" s="208">
        <v>0</v>
      </c>
      <c r="L397" s="229">
        <v>1</v>
      </c>
      <c r="M397" s="77">
        <v>1</v>
      </c>
      <c r="N397" s="126">
        <v>0</v>
      </c>
      <c r="O397" s="72" t="s">
        <v>627</v>
      </c>
    </row>
    <row r="398" spans="1:18" s="56" customFormat="1" ht="15.75">
      <c r="A398" s="148"/>
      <c r="B398" s="148">
        <v>20102</v>
      </c>
      <c r="C398" s="178" t="s">
        <v>2639</v>
      </c>
      <c r="D398" s="178">
        <v>10</v>
      </c>
      <c r="E398" s="178">
        <v>2</v>
      </c>
      <c r="F398" s="178">
        <v>100</v>
      </c>
      <c r="G398" s="178" t="s">
        <v>178</v>
      </c>
      <c r="H398" s="186" t="s">
        <v>428</v>
      </c>
      <c r="I398" s="178">
        <v>1</v>
      </c>
      <c r="J398" s="187" t="s">
        <v>373</v>
      </c>
      <c r="K398" s="208">
        <v>0</v>
      </c>
      <c r="L398" s="229">
        <v>1</v>
      </c>
      <c r="M398" s="77">
        <v>1</v>
      </c>
      <c r="N398" s="126">
        <v>5</v>
      </c>
      <c r="O398" s="72" t="s">
        <v>627</v>
      </c>
    </row>
    <row r="399" spans="1:18" s="56" customFormat="1" ht="15.75">
      <c r="A399" s="148"/>
      <c r="B399" s="148">
        <v>20103</v>
      </c>
      <c r="C399" s="178" t="s">
        <v>2640</v>
      </c>
      <c r="D399" s="178">
        <v>10</v>
      </c>
      <c r="E399" s="178">
        <v>3</v>
      </c>
      <c r="F399" s="178">
        <v>100</v>
      </c>
      <c r="G399" s="178" t="s">
        <v>178</v>
      </c>
      <c r="H399" s="186" t="s">
        <v>2072</v>
      </c>
      <c r="I399" s="178">
        <v>1</v>
      </c>
      <c r="J399" s="187" t="s">
        <v>430</v>
      </c>
      <c r="K399" s="208">
        <v>0</v>
      </c>
      <c r="L399" s="229">
        <v>1</v>
      </c>
      <c r="M399" s="77">
        <v>1</v>
      </c>
      <c r="N399" s="126">
        <v>5</v>
      </c>
      <c r="O399" s="72" t="s">
        <v>627</v>
      </c>
    </row>
    <row r="400" spans="1:18" s="56" customFormat="1" ht="15.75">
      <c r="A400" s="148"/>
      <c r="B400" s="148">
        <v>20104</v>
      </c>
      <c r="C400" s="178" t="s">
        <v>2638</v>
      </c>
      <c r="D400" s="178">
        <v>50</v>
      </c>
      <c r="E400" s="178">
        <v>1</v>
      </c>
      <c r="F400" s="178">
        <v>100</v>
      </c>
      <c r="G400" s="178" t="s">
        <v>178</v>
      </c>
      <c r="H400" s="186" t="s">
        <v>335</v>
      </c>
      <c r="I400" s="178">
        <v>1</v>
      </c>
      <c r="J400" s="187" t="s">
        <v>2110</v>
      </c>
      <c r="K400" s="208">
        <v>0</v>
      </c>
      <c r="L400" s="229">
        <v>1</v>
      </c>
      <c r="M400" s="77">
        <v>1</v>
      </c>
      <c r="N400" s="126">
        <v>0</v>
      </c>
      <c r="O400" s="72" t="s">
        <v>627</v>
      </c>
    </row>
    <row r="401" spans="1:19" s="56" customFormat="1" ht="15.75">
      <c r="A401" s="148"/>
      <c r="B401" s="148">
        <v>20105</v>
      </c>
      <c r="C401" s="178" t="s">
        <v>2639</v>
      </c>
      <c r="D401" s="178">
        <v>50</v>
      </c>
      <c r="E401" s="178">
        <v>2</v>
      </c>
      <c r="F401" s="178">
        <v>100</v>
      </c>
      <c r="G401" s="178" t="s">
        <v>178</v>
      </c>
      <c r="H401" s="186" t="s">
        <v>2073</v>
      </c>
      <c r="I401" s="178">
        <v>1</v>
      </c>
      <c r="J401" s="187" t="s">
        <v>430</v>
      </c>
      <c r="K401" s="208">
        <v>0</v>
      </c>
      <c r="L401" s="229">
        <v>1</v>
      </c>
      <c r="M401" s="77">
        <v>1</v>
      </c>
      <c r="N401" s="126">
        <v>5</v>
      </c>
      <c r="O401" s="72" t="s">
        <v>627</v>
      </c>
    </row>
    <row r="402" spans="1:19" s="56" customFormat="1" ht="15.75">
      <c r="A402" s="148"/>
      <c r="B402" s="148">
        <v>20106</v>
      </c>
      <c r="C402" s="178" t="s">
        <v>2640</v>
      </c>
      <c r="D402" s="178">
        <v>50</v>
      </c>
      <c r="E402" s="178">
        <v>3</v>
      </c>
      <c r="F402" s="178">
        <v>100</v>
      </c>
      <c r="G402" s="178" t="s">
        <v>178</v>
      </c>
      <c r="H402" s="186" t="s">
        <v>2074</v>
      </c>
      <c r="I402" s="178">
        <v>1</v>
      </c>
      <c r="J402" s="187" t="s">
        <v>2542</v>
      </c>
      <c r="K402" s="208">
        <v>0</v>
      </c>
      <c r="L402" s="229">
        <v>1</v>
      </c>
      <c r="M402" s="77">
        <v>1</v>
      </c>
      <c r="N402" s="126">
        <v>2</v>
      </c>
      <c r="O402" s="72" t="s">
        <v>627</v>
      </c>
    </row>
    <row r="403" spans="1:19">
      <c r="A403" s="145"/>
      <c r="B403" s="148">
        <v>20107</v>
      </c>
      <c r="C403" s="178" t="s">
        <v>2638</v>
      </c>
      <c r="D403" s="178">
        <v>51</v>
      </c>
      <c r="E403" s="178">
        <v>1</v>
      </c>
      <c r="F403" s="178">
        <v>100</v>
      </c>
      <c r="G403" s="178" t="s">
        <v>178</v>
      </c>
      <c r="H403" s="186" t="s">
        <v>2075</v>
      </c>
      <c r="I403" s="178">
        <v>1</v>
      </c>
      <c r="J403" s="187" t="s">
        <v>336</v>
      </c>
      <c r="K403" s="208">
        <v>0</v>
      </c>
      <c r="L403" s="229">
        <v>1</v>
      </c>
      <c r="M403" s="77">
        <v>1</v>
      </c>
      <c r="N403" s="126">
        <v>0</v>
      </c>
      <c r="O403" s="72" t="s">
        <v>627</v>
      </c>
    </row>
    <row r="404" spans="1:19" s="56" customFormat="1" ht="15.75">
      <c r="A404" s="148"/>
      <c r="B404" s="148">
        <v>20108</v>
      </c>
      <c r="C404" s="178" t="s">
        <v>2639</v>
      </c>
      <c r="D404" s="178">
        <v>51</v>
      </c>
      <c r="E404" s="178">
        <v>2</v>
      </c>
      <c r="F404" s="178">
        <v>100</v>
      </c>
      <c r="G404" s="178" t="s">
        <v>178</v>
      </c>
      <c r="H404" s="186" t="s">
        <v>2076</v>
      </c>
      <c r="I404" s="178">
        <v>1</v>
      </c>
      <c r="J404" s="187" t="s">
        <v>628</v>
      </c>
      <c r="K404" s="208">
        <v>0</v>
      </c>
      <c r="L404" s="229">
        <v>1</v>
      </c>
      <c r="M404" s="77">
        <v>1</v>
      </c>
      <c r="N404" s="126">
        <v>5</v>
      </c>
      <c r="O404" s="72" t="s">
        <v>627</v>
      </c>
    </row>
    <row r="405" spans="1:19" s="56" customFormat="1" ht="15.75">
      <c r="A405" s="148"/>
      <c r="B405" s="148">
        <v>20109</v>
      </c>
      <c r="C405" s="178" t="s">
        <v>2640</v>
      </c>
      <c r="D405" s="178">
        <v>51</v>
      </c>
      <c r="E405" s="178">
        <v>3</v>
      </c>
      <c r="F405" s="178">
        <v>100</v>
      </c>
      <c r="G405" s="178" t="s">
        <v>178</v>
      </c>
      <c r="H405" s="186" t="s">
        <v>440</v>
      </c>
      <c r="I405" s="178">
        <v>1</v>
      </c>
      <c r="J405" s="187" t="s">
        <v>2641</v>
      </c>
      <c r="K405" s="208">
        <v>0</v>
      </c>
      <c r="L405" s="229">
        <v>1</v>
      </c>
      <c r="M405" s="75">
        <v>1</v>
      </c>
      <c r="N405" s="126">
        <v>4</v>
      </c>
      <c r="O405" s="72" t="s">
        <v>627</v>
      </c>
    </row>
    <row r="406" spans="1:19" s="56" customFormat="1" ht="15.75">
      <c r="A406" s="148"/>
      <c r="B406" s="148">
        <v>20110</v>
      </c>
      <c r="C406" s="178" t="s">
        <v>2638</v>
      </c>
      <c r="D406" s="178">
        <v>52</v>
      </c>
      <c r="E406" s="178">
        <v>1</v>
      </c>
      <c r="F406" s="178">
        <v>100</v>
      </c>
      <c r="G406" s="178" t="s">
        <v>178</v>
      </c>
      <c r="H406" s="186" t="s">
        <v>2077</v>
      </c>
      <c r="I406" s="178">
        <v>1</v>
      </c>
      <c r="J406" s="187" t="s">
        <v>2110</v>
      </c>
      <c r="K406" s="208">
        <v>0</v>
      </c>
      <c r="L406" s="229">
        <v>1</v>
      </c>
      <c r="M406" s="75">
        <v>1</v>
      </c>
      <c r="N406" s="126">
        <v>0</v>
      </c>
      <c r="O406" s="72" t="s">
        <v>627</v>
      </c>
    </row>
    <row r="407" spans="1:19" s="56" customFormat="1" ht="15.75">
      <c r="A407" s="148"/>
      <c r="B407" s="148">
        <v>20111</v>
      </c>
      <c r="C407" s="178" t="s">
        <v>2639</v>
      </c>
      <c r="D407" s="178">
        <v>52</v>
      </c>
      <c r="E407" s="178">
        <v>2</v>
      </c>
      <c r="F407" s="178">
        <v>100</v>
      </c>
      <c r="G407" s="178" t="s">
        <v>178</v>
      </c>
      <c r="H407" s="186" t="s">
        <v>2642</v>
      </c>
      <c r="I407" s="178">
        <v>1</v>
      </c>
      <c r="J407" s="187" t="s">
        <v>2643</v>
      </c>
      <c r="K407" s="208">
        <v>0</v>
      </c>
      <c r="L407" s="229">
        <v>1</v>
      </c>
      <c r="M407" s="77">
        <v>1</v>
      </c>
      <c r="N407" s="126">
        <v>5</v>
      </c>
      <c r="O407" s="72" t="s">
        <v>627</v>
      </c>
    </row>
    <row r="408" spans="1:19" s="56" customFormat="1" ht="15.75">
      <c r="A408" s="148"/>
      <c r="B408" s="148">
        <v>20112</v>
      </c>
      <c r="C408" s="178" t="s">
        <v>2640</v>
      </c>
      <c r="D408" s="178">
        <v>52</v>
      </c>
      <c r="E408" s="178">
        <v>3</v>
      </c>
      <c r="F408" s="178">
        <v>100</v>
      </c>
      <c r="G408" s="178" t="s">
        <v>178</v>
      </c>
      <c r="H408" s="186" t="s">
        <v>2644</v>
      </c>
      <c r="I408" s="178">
        <v>1</v>
      </c>
      <c r="J408" s="187" t="s">
        <v>2645</v>
      </c>
      <c r="K408" s="208">
        <v>0</v>
      </c>
      <c r="L408" s="229">
        <v>1</v>
      </c>
      <c r="M408" s="77">
        <v>1</v>
      </c>
      <c r="N408" s="126">
        <v>5</v>
      </c>
      <c r="O408" s="72" t="s">
        <v>627</v>
      </c>
    </row>
    <row r="409" spans="1:19" s="56" customFormat="1" ht="15.75">
      <c r="A409" s="148"/>
      <c r="B409" s="148">
        <v>20113</v>
      </c>
      <c r="C409" s="178" t="s">
        <v>2638</v>
      </c>
      <c r="D409" s="178">
        <v>53</v>
      </c>
      <c r="E409" s="178">
        <v>1</v>
      </c>
      <c r="F409" s="178">
        <v>100</v>
      </c>
      <c r="G409" s="178" t="s">
        <v>178</v>
      </c>
      <c r="H409" s="186" t="s">
        <v>637</v>
      </c>
      <c r="I409" s="178">
        <v>1</v>
      </c>
      <c r="J409" s="187" t="s">
        <v>2110</v>
      </c>
      <c r="K409" s="208">
        <v>0</v>
      </c>
      <c r="L409" s="229">
        <v>1</v>
      </c>
      <c r="M409" s="77">
        <v>1</v>
      </c>
      <c r="N409" s="126">
        <v>0</v>
      </c>
      <c r="O409" s="72" t="s">
        <v>627</v>
      </c>
    </row>
    <row r="410" spans="1:19">
      <c r="A410" s="145"/>
      <c r="B410" s="148">
        <v>20114</v>
      </c>
      <c r="C410" s="178" t="s">
        <v>2639</v>
      </c>
      <c r="D410" s="178">
        <v>53</v>
      </c>
      <c r="E410" s="178">
        <v>2</v>
      </c>
      <c r="F410" s="178">
        <v>100</v>
      </c>
      <c r="G410" s="178" t="s">
        <v>178</v>
      </c>
      <c r="H410" s="186" t="s">
        <v>2076</v>
      </c>
      <c r="I410" s="178">
        <v>1</v>
      </c>
      <c r="J410" s="187" t="s">
        <v>628</v>
      </c>
      <c r="K410" s="208">
        <v>0</v>
      </c>
      <c r="L410" s="229">
        <v>1</v>
      </c>
      <c r="M410" s="77">
        <v>1</v>
      </c>
      <c r="N410" s="126">
        <v>5</v>
      </c>
      <c r="O410" s="72" t="s">
        <v>627</v>
      </c>
    </row>
    <row r="411" spans="1:19" s="56" customFormat="1" ht="15.75">
      <c r="A411" s="148"/>
      <c r="B411" s="148">
        <v>20115</v>
      </c>
      <c r="C411" s="178" t="s">
        <v>2640</v>
      </c>
      <c r="D411" s="178">
        <v>53</v>
      </c>
      <c r="E411" s="178">
        <v>3</v>
      </c>
      <c r="F411" s="178">
        <v>100</v>
      </c>
      <c r="G411" s="178" t="s">
        <v>178</v>
      </c>
      <c r="H411" s="186" t="s">
        <v>2078</v>
      </c>
      <c r="I411" s="178">
        <v>1</v>
      </c>
      <c r="J411" s="187" t="s">
        <v>2643</v>
      </c>
      <c r="K411" s="208">
        <v>0</v>
      </c>
      <c r="L411" s="229">
        <v>1</v>
      </c>
      <c r="M411" s="77">
        <v>1</v>
      </c>
      <c r="N411" s="126">
        <v>5</v>
      </c>
      <c r="O411" s="72" t="s">
        <v>627</v>
      </c>
    </row>
    <row r="412" spans="1:19" s="56" customFormat="1" ht="15.75">
      <c r="A412" s="148"/>
      <c r="B412" s="148">
        <v>20116</v>
      </c>
      <c r="C412" s="178" t="s">
        <v>2638</v>
      </c>
      <c r="D412" s="178">
        <v>54</v>
      </c>
      <c r="E412" s="178">
        <v>1</v>
      </c>
      <c r="F412" s="178">
        <v>100</v>
      </c>
      <c r="G412" s="178" t="s">
        <v>178</v>
      </c>
      <c r="H412" s="186" t="s">
        <v>604</v>
      </c>
      <c r="I412" s="178">
        <v>1</v>
      </c>
      <c r="J412" s="187" t="s">
        <v>336</v>
      </c>
      <c r="K412" s="208">
        <v>0</v>
      </c>
      <c r="L412" s="229">
        <v>1</v>
      </c>
      <c r="M412" s="77">
        <v>1</v>
      </c>
      <c r="N412" s="126">
        <v>0</v>
      </c>
      <c r="O412" s="72" t="s">
        <v>627</v>
      </c>
    </row>
    <row r="413" spans="1:19" s="56" customFormat="1" ht="15.75">
      <c r="A413" s="148"/>
      <c r="B413" s="148">
        <v>20117</v>
      </c>
      <c r="C413" s="178" t="s">
        <v>2639</v>
      </c>
      <c r="D413" s="178">
        <v>54</v>
      </c>
      <c r="E413" s="178">
        <v>2</v>
      </c>
      <c r="F413" s="178">
        <v>100</v>
      </c>
      <c r="G413" s="178" t="s">
        <v>178</v>
      </c>
      <c r="H413" s="186" t="s">
        <v>2079</v>
      </c>
      <c r="I413" s="178">
        <v>1</v>
      </c>
      <c r="J413" s="187" t="s">
        <v>632</v>
      </c>
      <c r="K413" s="208">
        <v>0</v>
      </c>
      <c r="L413" s="229">
        <v>1</v>
      </c>
      <c r="M413" s="77">
        <v>1</v>
      </c>
      <c r="N413" s="126">
        <v>5</v>
      </c>
      <c r="O413" s="72" t="s">
        <v>627</v>
      </c>
    </row>
    <row r="414" spans="1:19" s="56" customFormat="1" ht="15.75">
      <c r="A414" s="148"/>
      <c r="B414" s="148">
        <v>20118</v>
      </c>
      <c r="C414" s="178" t="s">
        <v>2640</v>
      </c>
      <c r="D414" s="178">
        <v>54</v>
      </c>
      <c r="E414" s="178">
        <v>3</v>
      </c>
      <c r="F414" s="178">
        <v>100</v>
      </c>
      <c r="G414" s="178" t="s">
        <v>178</v>
      </c>
      <c r="H414" s="186" t="s">
        <v>2080</v>
      </c>
      <c r="I414" s="178">
        <v>1</v>
      </c>
      <c r="J414" s="187" t="s">
        <v>2645</v>
      </c>
      <c r="K414" s="208">
        <v>0</v>
      </c>
      <c r="L414" s="229">
        <v>1</v>
      </c>
      <c r="M414" s="77">
        <v>1</v>
      </c>
      <c r="N414" s="126">
        <v>5</v>
      </c>
      <c r="O414" s="72" t="s">
        <v>627</v>
      </c>
      <c r="Q414" s="272"/>
      <c r="R414" s="218"/>
      <c r="S414" s="273"/>
    </row>
    <row r="415" spans="1:19" s="56" customFormat="1" ht="15.75">
      <c r="A415" s="148"/>
      <c r="B415" s="148">
        <v>20119</v>
      </c>
      <c r="C415" s="178" t="s">
        <v>2638</v>
      </c>
      <c r="D415" s="178">
        <v>55</v>
      </c>
      <c r="E415" s="178">
        <v>1</v>
      </c>
      <c r="F415" s="178">
        <v>100</v>
      </c>
      <c r="G415" s="178" t="s">
        <v>178</v>
      </c>
      <c r="H415" s="186" t="s">
        <v>320</v>
      </c>
      <c r="I415" s="178">
        <v>1</v>
      </c>
      <c r="J415" s="187" t="s">
        <v>432</v>
      </c>
      <c r="K415" s="208">
        <v>0</v>
      </c>
      <c r="L415" s="229">
        <v>1</v>
      </c>
      <c r="M415" s="75">
        <v>1</v>
      </c>
      <c r="N415" s="126">
        <v>0</v>
      </c>
      <c r="O415" s="72" t="s">
        <v>627</v>
      </c>
    </row>
    <row r="416" spans="1:19" s="56" customFormat="1" ht="15.75">
      <c r="A416" s="148"/>
      <c r="B416" s="148">
        <v>20120</v>
      </c>
      <c r="C416" s="178" t="s">
        <v>2639</v>
      </c>
      <c r="D416" s="178">
        <v>55</v>
      </c>
      <c r="E416" s="178">
        <v>2</v>
      </c>
      <c r="F416" s="178">
        <v>100</v>
      </c>
      <c r="G416" s="178" t="s">
        <v>178</v>
      </c>
      <c r="H416" s="186" t="s">
        <v>440</v>
      </c>
      <c r="I416" s="253">
        <v>1</v>
      </c>
      <c r="J416" s="187" t="s">
        <v>2641</v>
      </c>
      <c r="K416" s="208">
        <v>0</v>
      </c>
      <c r="L416" s="229">
        <v>1</v>
      </c>
      <c r="M416" s="75">
        <v>1</v>
      </c>
      <c r="N416" s="126">
        <v>4</v>
      </c>
      <c r="O416" s="72" t="s">
        <v>627</v>
      </c>
    </row>
    <row r="417" spans="1:15">
      <c r="A417" s="145"/>
      <c r="B417" s="148">
        <v>20121</v>
      </c>
      <c r="C417" s="178" t="s">
        <v>2640</v>
      </c>
      <c r="D417" s="178">
        <v>55</v>
      </c>
      <c r="E417" s="178">
        <v>3</v>
      </c>
      <c r="F417" s="178">
        <v>100</v>
      </c>
      <c r="G417" s="178" t="s">
        <v>178</v>
      </c>
      <c r="H417" s="186" t="s">
        <v>2646</v>
      </c>
      <c r="I417" s="253">
        <v>1</v>
      </c>
      <c r="J417" s="187" t="s">
        <v>2647</v>
      </c>
      <c r="K417" s="208">
        <v>0</v>
      </c>
      <c r="L417" s="229">
        <v>1</v>
      </c>
      <c r="M417" s="75">
        <v>1</v>
      </c>
      <c r="N417" s="126">
        <v>4</v>
      </c>
      <c r="O417" s="72" t="s">
        <v>627</v>
      </c>
    </row>
    <row r="418" spans="1:15" s="56" customFormat="1" ht="15.75">
      <c r="A418" s="148"/>
      <c r="B418" s="148">
        <v>20501</v>
      </c>
      <c r="C418" s="192" t="s">
        <v>2333</v>
      </c>
      <c r="D418" s="192">
        <v>11</v>
      </c>
      <c r="E418" s="192">
        <v>1</v>
      </c>
      <c r="F418" s="192">
        <v>100</v>
      </c>
      <c r="G418" s="192" t="s">
        <v>178</v>
      </c>
      <c r="H418" s="193" t="s">
        <v>67</v>
      </c>
      <c r="I418" s="192">
        <v>1</v>
      </c>
      <c r="J418" s="1" t="s">
        <v>2600</v>
      </c>
      <c r="K418" s="214">
        <v>0</v>
      </c>
      <c r="L418" s="235">
        <v>1</v>
      </c>
      <c r="M418" s="75">
        <v>1</v>
      </c>
      <c r="N418" s="126">
        <v>2</v>
      </c>
      <c r="O418" s="87" t="s">
        <v>645</v>
      </c>
    </row>
    <row r="419" spans="1:15" s="56" customFormat="1" ht="15.75">
      <c r="A419" s="148"/>
      <c r="B419" s="148">
        <v>20502</v>
      </c>
      <c r="C419" s="192" t="s">
        <v>2410</v>
      </c>
      <c r="D419" s="192">
        <v>11</v>
      </c>
      <c r="E419" s="192">
        <v>2</v>
      </c>
      <c r="F419" s="192">
        <v>100</v>
      </c>
      <c r="G419" s="192" t="s">
        <v>178</v>
      </c>
      <c r="H419" s="193" t="s">
        <v>448</v>
      </c>
      <c r="I419" s="192">
        <v>1</v>
      </c>
      <c r="J419" s="1" t="s">
        <v>2648</v>
      </c>
      <c r="K419" s="214">
        <v>0</v>
      </c>
      <c r="L419" s="235">
        <v>1</v>
      </c>
      <c r="M419" s="75">
        <v>1</v>
      </c>
      <c r="N419" s="126">
        <v>4</v>
      </c>
      <c r="O419" s="87" t="s">
        <v>645</v>
      </c>
    </row>
    <row r="420" spans="1:15" s="56" customFormat="1" ht="15.75">
      <c r="A420" s="148"/>
      <c r="B420" s="148">
        <v>20503</v>
      </c>
      <c r="C420" s="192" t="s">
        <v>2411</v>
      </c>
      <c r="D420" s="192">
        <v>11</v>
      </c>
      <c r="E420" s="192">
        <v>3</v>
      </c>
      <c r="F420" s="192">
        <v>100</v>
      </c>
      <c r="G420" s="192" t="s">
        <v>178</v>
      </c>
      <c r="H420" s="193" t="s">
        <v>320</v>
      </c>
      <c r="I420" s="192">
        <v>1</v>
      </c>
      <c r="J420" s="146" t="s">
        <v>2601</v>
      </c>
      <c r="K420" s="214">
        <v>0</v>
      </c>
      <c r="L420" s="235">
        <v>10</v>
      </c>
      <c r="M420" s="75">
        <v>1</v>
      </c>
      <c r="N420" s="126">
        <v>4</v>
      </c>
      <c r="O420" s="87" t="s">
        <v>645</v>
      </c>
    </row>
    <row r="421" spans="1:15" s="56" customFormat="1" ht="15.75">
      <c r="A421" s="148"/>
      <c r="B421" s="148">
        <v>20504</v>
      </c>
      <c r="C421" s="192" t="s">
        <v>2432</v>
      </c>
      <c r="D421" s="192">
        <v>11</v>
      </c>
      <c r="E421" s="192">
        <v>4</v>
      </c>
      <c r="F421" s="192">
        <v>100</v>
      </c>
      <c r="G421" s="192" t="s">
        <v>178</v>
      </c>
      <c r="H421" s="193" t="s">
        <v>440</v>
      </c>
      <c r="I421" s="192">
        <v>1</v>
      </c>
      <c r="J421" s="1" t="s">
        <v>2598</v>
      </c>
      <c r="K421" s="214">
        <v>0</v>
      </c>
      <c r="L421" s="235">
        <v>1</v>
      </c>
      <c r="M421" s="75">
        <v>1</v>
      </c>
      <c r="N421" s="126">
        <v>2</v>
      </c>
      <c r="O421" s="87" t="s">
        <v>645</v>
      </c>
    </row>
    <row r="422" spans="1:15" s="56" customFormat="1" ht="15.75">
      <c r="A422" s="148"/>
      <c r="B422" s="148">
        <v>20505</v>
      </c>
      <c r="C422" s="192" t="s">
        <v>2450</v>
      </c>
      <c r="D422" s="192">
        <v>11</v>
      </c>
      <c r="E422" s="192">
        <v>5</v>
      </c>
      <c r="F422" s="192">
        <v>100</v>
      </c>
      <c r="G422" s="192" t="s">
        <v>178</v>
      </c>
      <c r="H422" s="193" t="s">
        <v>438</v>
      </c>
      <c r="I422" s="192">
        <v>1</v>
      </c>
      <c r="J422" s="1" t="s">
        <v>2599</v>
      </c>
      <c r="K422" s="214">
        <v>0</v>
      </c>
      <c r="L422" s="235">
        <v>1</v>
      </c>
      <c r="M422" s="75">
        <v>1</v>
      </c>
      <c r="N422" s="126">
        <v>4</v>
      </c>
      <c r="O422" s="87" t="s">
        <v>645</v>
      </c>
    </row>
    <row r="423" spans="1:15" s="56" customFormat="1" ht="15.75">
      <c r="A423" s="148"/>
      <c r="B423" s="148">
        <v>20506</v>
      </c>
      <c r="C423" s="192" t="s">
        <v>2411</v>
      </c>
      <c r="D423" s="192">
        <v>11</v>
      </c>
      <c r="E423" s="192">
        <v>6</v>
      </c>
      <c r="F423" s="192">
        <v>100</v>
      </c>
      <c r="G423" s="192" t="s">
        <v>178</v>
      </c>
      <c r="H423" s="193" t="s">
        <v>320</v>
      </c>
      <c r="I423" s="192">
        <v>1</v>
      </c>
      <c r="J423" s="88" t="s">
        <v>636</v>
      </c>
      <c r="K423" s="214">
        <v>0</v>
      </c>
      <c r="L423" s="235">
        <v>10</v>
      </c>
      <c r="M423" s="77">
        <v>0</v>
      </c>
      <c r="N423" s="126">
        <v>0</v>
      </c>
      <c r="O423" s="87" t="s">
        <v>645</v>
      </c>
    </row>
    <row r="424" spans="1:15" s="56" customFormat="1" ht="15.75">
      <c r="A424" s="148"/>
      <c r="B424" s="148">
        <v>20507</v>
      </c>
      <c r="C424" s="192" t="s">
        <v>2451</v>
      </c>
      <c r="D424" s="192">
        <v>11</v>
      </c>
      <c r="E424" s="192">
        <v>7</v>
      </c>
      <c r="F424" s="192">
        <v>100</v>
      </c>
      <c r="G424" s="192" t="s">
        <v>178</v>
      </c>
      <c r="H424" s="193" t="s">
        <v>2454</v>
      </c>
      <c r="I424" s="192">
        <v>1</v>
      </c>
      <c r="J424" s="88" t="s">
        <v>2649</v>
      </c>
      <c r="K424" s="214">
        <v>0</v>
      </c>
      <c r="L424" s="235">
        <v>20</v>
      </c>
      <c r="M424" s="75">
        <v>0</v>
      </c>
      <c r="N424" s="126">
        <v>0</v>
      </c>
      <c r="O424" s="87" t="s">
        <v>645</v>
      </c>
    </row>
    <row r="425" spans="1:15" s="56" customFormat="1" ht="15.75">
      <c r="A425" s="148"/>
      <c r="B425" s="148">
        <v>20508</v>
      </c>
      <c r="C425" s="192" t="s">
        <v>2650</v>
      </c>
      <c r="D425" s="192">
        <v>11</v>
      </c>
      <c r="E425" s="192">
        <v>8</v>
      </c>
      <c r="F425" s="192">
        <v>100</v>
      </c>
      <c r="G425" s="192" t="s">
        <v>178</v>
      </c>
      <c r="H425" s="193" t="s">
        <v>2651</v>
      </c>
      <c r="I425" s="192">
        <v>1</v>
      </c>
      <c r="J425" s="88" t="s">
        <v>2456</v>
      </c>
      <c r="K425" s="214">
        <v>0</v>
      </c>
      <c r="L425" s="235">
        <v>99</v>
      </c>
      <c r="M425" s="75">
        <v>0</v>
      </c>
      <c r="N425" s="126">
        <v>0</v>
      </c>
      <c r="O425" s="87" t="s">
        <v>645</v>
      </c>
    </row>
    <row r="426" spans="1:15" s="56" customFormat="1" ht="15.75">
      <c r="A426" s="148"/>
      <c r="B426" s="148">
        <v>20509</v>
      </c>
      <c r="C426" s="192" t="s">
        <v>2452</v>
      </c>
      <c r="D426" s="192">
        <v>11</v>
      </c>
      <c r="E426" s="192">
        <v>9</v>
      </c>
      <c r="F426" s="192">
        <v>100</v>
      </c>
      <c r="G426" s="192" t="s">
        <v>178</v>
      </c>
      <c r="H426" s="193" t="s">
        <v>603</v>
      </c>
      <c r="I426" s="192">
        <v>1</v>
      </c>
      <c r="J426" s="88" t="s">
        <v>2456</v>
      </c>
      <c r="K426" s="214">
        <v>0</v>
      </c>
      <c r="L426" s="235">
        <v>99</v>
      </c>
      <c r="M426" s="75">
        <v>0</v>
      </c>
      <c r="N426" s="126">
        <v>0</v>
      </c>
      <c r="O426" s="87" t="s">
        <v>645</v>
      </c>
    </row>
    <row r="427" spans="1:15" s="56" customFormat="1" ht="15.75">
      <c r="A427" s="148"/>
      <c r="B427" s="148">
        <v>20510</v>
      </c>
      <c r="C427" s="192" t="s">
        <v>2453</v>
      </c>
      <c r="D427" s="192">
        <v>11</v>
      </c>
      <c r="E427" s="192">
        <v>10</v>
      </c>
      <c r="F427" s="192">
        <v>100</v>
      </c>
      <c r="G427" s="192" t="s">
        <v>178</v>
      </c>
      <c r="H427" s="193" t="s">
        <v>2455</v>
      </c>
      <c r="I427" s="192">
        <v>1</v>
      </c>
      <c r="J427" s="88" t="s">
        <v>2456</v>
      </c>
      <c r="K427" s="214">
        <v>0</v>
      </c>
      <c r="L427" s="235">
        <v>99</v>
      </c>
      <c r="M427" s="75">
        <v>0</v>
      </c>
      <c r="N427" s="126">
        <v>0</v>
      </c>
      <c r="O427" s="87" t="s">
        <v>645</v>
      </c>
    </row>
    <row r="428" spans="1:15" s="56" customFormat="1" ht="15.75">
      <c r="A428" s="148"/>
      <c r="B428" s="148">
        <v>20511</v>
      </c>
      <c r="C428" s="192" t="s">
        <v>2418</v>
      </c>
      <c r="D428" s="192">
        <v>11</v>
      </c>
      <c r="E428" s="192">
        <v>11</v>
      </c>
      <c r="F428" s="192">
        <v>100</v>
      </c>
      <c r="G428" s="192" t="s">
        <v>178</v>
      </c>
      <c r="H428" s="193" t="s">
        <v>436</v>
      </c>
      <c r="I428" s="192">
        <v>1</v>
      </c>
      <c r="J428" s="249" t="s">
        <v>2805</v>
      </c>
      <c r="K428" s="214">
        <v>0</v>
      </c>
      <c r="L428" s="235">
        <v>25</v>
      </c>
      <c r="M428" s="77">
        <v>0</v>
      </c>
      <c r="N428" s="126">
        <v>0</v>
      </c>
      <c r="O428" s="87" t="s">
        <v>645</v>
      </c>
    </row>
    <row r="429" spans="1:15" s="56" customFormat="1" ht="15.75">
      <c r="A429" s="148"/>
      <c r="B429" s="192">
        <v>20515</v>
      </c>
      <c r="C429" s="192" t="s">
        <v>2333</v>
      </c>
      <c r="D429" s="192">
        <v>22</v>
      </c>
      <c r="E429" s="192">
        <v>1</v>
      </c>
      <c r="F429" s="192">
        <v>100</v>
      </c>
      <c r="G429" s="192" t="s">
        <v>178</v>
      </c>
      <c r="H429" s="193" t="s">
        <v>46</v>
      </c>
      <c r="I429" s="192">
        <v>1</v>
      </c>
      <c r="J429" s="1" t="s">
        <v>2600</v>
      </c>
      <c r="K429" s="214">
        <v>0</v>
      </c>
      <c r="L429" s="235">
        <v>1</v>
      </c>
      <c r="M429" s="75">
        <v>1</v>
      </c>
      <c r="N429" s="126">
        <v>2</v>
      </c>
      <c r="O429" s="87" t="s">
        <v>645</v>
      </c>
    </row>
    <row r="430" spans="1:15" s="56" customFormat="1" ht="15.75">
      <c r="A430" s="148"/>
      <c r="B430" s="192">
        <v>20516</v>
      </c>
      <c r="C430" s="192" t="s">
        <v>2410</v>
      </c>
      <c r="D430" s="192">
        <v>22</v>
      </c>
      <c r="E430" s="192">
        <v>2</v>
      </c>
      <c r="F430" s="192">
        <v>100</v>
      </c>
      <c r="G430" s="192" t="s">
        <v>178</v>
      </c>
      <c r="H430" s="193" t="s">
        <v>448</v>
      </c>
      <c r="I430" s="192">
        <v>1</v>
      </c>
      <c r="J430" s="1" t="s">
        <v>2648</v>
      </c>
      <c r="K430" s="214">
        <v>0</v>
      </c>
      <c r="L430" s="235">
        <v>1</v>
      </c>
      <c r="M430" s="75">
        <v>1</v>
      </c>
      <c r="N430" s="126">
        <v>4</v>
      </c>
      <c r="O430" s="87" t="s">
        <v>645</v>
      </c>
    </row>
    <row r="431" spans="1:15" s="56" customFormat="1" ht="15.75">
      <c r="A431" s="148"/>
      <c r="B431" s="192">
        <v>20517</v>
      </c>
      <c r="C431" s="192" t="s">
        <v>2411</v>
      </c>
      <c r="D431" s="192">
        <v>22</v>
      </c>
      <c r="E431" s="192">
        <v>3</v>
      </c>
      <c r="F431" s="192">
        <v>100</v>
      </c>
      <c r="G431" s="192" t="s">
        <v>178</v>
      </c>
      <c r="H431" s="193" t="s">
        <v>320</v>
      </c>
      <c r="I431" s="192">
        <v>1</v>
      </c>
      <c r="J431" s="1" t="s">
        <v>2601</v>
      </c>
      <c r="K431" s="214">
        <v>0</v>
      </c>
      <c r="L431" s="235">
        <v>10</v>
      </c>
      <c r="M431" s="75">
        <v>1</v>
      </c>
      <c r="N431" s="126">
        <v>4</v>
      </c>
      <c r="O431" s="87" t="s">
        <v>645</v>
      </c>
    </row>
    <row r="432" spans="1:15" s="56" customFormat="1" ht="15.75">
      <c r="A432" s="148"/>
      <c r="B432" s="192">
        <v>20518</v>
      </c>
      <c r="C432" s="192" t="s">
        <v>2432</v>
      </c>
      <c r="D432" s="192">
        <v>22</v>
      </c>
      <c r="E432" s="192">
        <v>4</v>
      </c>
      <c r="F432" s="192">
        <v>100</v>
      </c>
      <c r="G432" s="192" t="s">
        <v>178</v>
      </c>
      <c r="H432" s="193" t="s">
        <v>440</v>
      </c>
      <c r="I432" s="192">
        <v>1</v>
      </c>
      <c r="J432" s="1" t="s">
        <v>2598</v>
      </c>
      <c r="K432" s="214">
        <v>0</v>
      </c>
      <c r="L432" s="235">
        <v>1</v>
      </c>
      <c r="M432" s="75">
        <v>1</v>
      </c>
      <c r="N432" s="126">
        <v>2</v>
      </c>
      <c r="O432" s="87" t="s">
        <v>645</v>
      </c>
    </row>
    <row r="433" spans="1:15" s="56" customFormat="1" ht="15.75">
      <c r="A433" s="148"/>
      <c r="B433" s="192">
        <v>20519</v>
      </c>
      <c r="C433" s="192" t="s">
        <v>2450</v>
      </c>
      <c r="D433" s="192">
        <v>22</v>
      </c>
      <c r="E433" s="192">
        <v>5</v>
      </c>
      <c r="F433" s="192">
        <v>100</v>
      </c>
      <c r="G433" s="192" t="s">
        <v>178</v>
      </c>
      <c r="H433" s="193" t="s">
        <v>438</v>
      </c>
      <c r="I433" s="192">
        <v>1</v>
      </c>
      <c r="J433" s="1" t="s">
        <v>2599</v>
      </c>
      <c r="K433" s="214">
        <v>0</v>
      </c>
      <c r="L433" s="235">
        <v>1</v>
      </c>
      <c r="M433" s="75">
        <v>1</v>
      </c>
      <c r="N433" s="126">
        <v>4</v>
      </c>
      <c r="O433" s="87" t="s">
        <v>645</v>
      </c>
    </row>
    <row r="434" spans="1:15" s="56" customFormat="1" ht="15.75">
      <c r="A434" s="148"/>
      <c r="B434" s="192">
        <v>20520</v>
      </c>
      <c r="C434" s="192" t="s">
        <v>2411</v>
      </c>
      <c r="D434" s="192">
        <v>22</v>
      </c>
      <c r="E434" s="192">
        <v>6</v>
      </c>
      <c r="F434" s="192">
        <v>100</v>
      </c>
      <c r="G434" s="192" t="s">
        <v>178</v>
      </c>
      <c r="H434" s="193" t="s">
        <v>320</v>
      </c>
      <c r="I434" s="192">
        <v>1</v>
      </c>
      <c r="J434" s="88" t="s">
        <v>636</v>
      </c>
      <c r="K434" s="214">
        <v>0</v>
      </c>
      <c r="L434" s="235">
        <v>10</v>
      </c>
      <c r="M434" s="77">
        <v>0</v>
      </c>
      <c r="N434" s="126">
        <v>0</v>
      </c>
      <c r="O434" s="87" t="s">
        <v>645</v>
      </c>
    </row>
    <row r="435" spans="1:15" s="56" customFormat="1" ht="15.75">
      <c r="A435" s="148"/>
      <c r="B435" s="192">
        <v>20521</v>
      </c>
      <c r="C435" s="192" t="s">
        <v>2451</v>
      </c>
      <c r="D435" s="192">
        <v>22</v>
      </c>
      <c r="E435" s="192">
        <v>7</v>
      </c>
      <c r="F435" s="192">
        <v>100</v>
      </c>
      <c r="G435" s="192" t="s">
        <v>178</v>
      </c>
      <c r="H435" s="193" t="s">
        <v>2454</v>
      </c>
      <c r="I435" s="192">
        <v>1</v>
      </c>
      <c r="J435" s="146" t="s">
        <v>2729</v>
      </c>
      <c r="K435" s="214">
        <v>0</v>
      </c>
      <c r="L435" s="235">
        <v>20</v>
      </c>
      <c r="M435" s="75">
        <v>1</v>
      </c>
      <c r="N435" s="126">
        <v>8</v>
      </c>
      <c r="O435" s="87" t="s">
        <v>645</v>
      </c>
    </row>
    <row r="436" spans="1:15" s="56" customFormat="1" ht="15.75">
      <c r="A436" s="148"/>
      <c r="B436" s="192">
        <v>20522</v>
      </c>
      <c r="C436" s="192" t="s">
        <v>2650</v>
      </c>
      <c r="D436" s="192">
        <v>22</v>
      </c>
      <c r="E436" s="192">
        <v>8</v>
      </c>
      <c r="F436" s="192">
        <v>100</v>
      </c>
      <c r="G436" s="192" t="s">
        <v>178</v>
      </c>
      <c r="H436" s="193" t="s">
        <v>2651</v>
      </c>
      <c r="I436" s="192">
        <v>1</v>
      </c>
      <c r="J436" s="88" t="s">
        <v>2456</v>
      </c>
      <c r="K436" s="214">
        <v>0</v>
      </c>
      <c r="L436" s="235">
        <v>99</v>
      </c>
      <c r="M436" s="77">
        <v>0</v>
      </c>
      <c r="N436" s="126">
        <v>0</v>
      </c>
      <c r="O436" s="87" t="s">
        <v>645</v>
      </c>
    </row>
    <row r="437" spans="1:15" s="56" customFormat="1" ht="15.75">
      <c r="A437" s="148"/>
      <c r="B437" s="192">
        <v>20523</v>
      </c>
      <c r="C437" s="192" t="s">
        <v>2452</v>
      </c>
      <c r="D437" s="192">
        <v>22</v>
      </c>
      <c r="E437" s="192">
        <v>9</v>
      </c>
      <c r="F437" s="192">
        <v>100</v>
      </c>
      <c r="G437" s="192" t="s">
        <v>178</v>
      </c>
      <c r="H437" s="193" t="s">
        <v>603</v>
      </c>
      <c r="I437" s="192">
        <v>1</v>
      </c>
      <c r="J437" s="88" t="s">
        <v>2456</v>
      </c>
      <c r="K437" s="214">
        <v>0</v>
      </c>
      <c r="L437" s="235">
        <v>99</v>
      </c>
      <c r="M437" s="77">
        <v>0</v>
      </c>
      <c r="N437" s="126">
        <v>0</v>
      </c>
      <c r="O437" s="87" t="s">
        <v>645</v>
      </c>
    </row>
    <row r="438" spans="1:15" s="56" customFormat="1" ht="15.75">
      <c r="A438" s="148"/>
      <c r="B438" s="192">
        <v>20524</v>
      </c>
      <c r="C438" s="192" t="s">
        <v>2453</v>
      </c>
      <c r="D438" s="192">
        <v>22</v>
      </c>
      <c r="E438" s="192">
        <v>10</v>
      </c>
      <c r="F438" s="192">
        <v>100</v>
      </c>
      <c r="G438" s="192" t="s">
        <v>178</v>
      </c>
      <c r="H438" s="193" t="s">
        <v>2455</v>
      </c>
      <c r="I438" s="192">
        <v>1</v>
      </c>
      <c r="J438" s="88" t="s">
        <v>2456</v>
      </c>
      <c r="K438" s="214">
        <v>0</v>
      </c>
      <c r="L438" s="235">
        <v>99</v>
      </c>
      <c r="M438" s="77">
        <v>0</v>
      </c>
      <c r="N438" s="126">
        <v>0</v>
      </c>
      <c r="O438" s="87" t="s">
        <v>645</v>
      </c>
    </row>
    <row r="439" spans="1:15" s="56" customFormat="1" ht="15.75">
      <c r="A439" s="148"/>
      <c r="B439" s="192">
        <v>20525</v>
      </c>
      <c r="C439" s="192" t="s">
        <v>2418</v>
      </c>
      <c r="D439" s="192">
        <v>22</v>
      </c>
      <c r="E439" s="192">
        <v>11</v>
      </c>
      <c r="F439" s="192">
        <v>100</v>
      </c>
      <c r="G439" s="192" t="s">
        <v>178</v>
      </c>
      <c r="H439" s="193" t="s">
        <v>436</v>
      </c>
      <c r="I439" s="192">
        <v>1</v>
      </c>
      <c r="J439" s="249" t="s">
        <v>2815</v>
      </c>
      <c r="K439" s="214">
        <v>0</v>
      </c>
      <c r="L439" s="235">
        <v>25</v>
      </c>
      <c r="M439" s="77">
        <v>1</v>
      </c>
      <c r="N439" s="126">
        <v>1</v>
      </c>
      <c r="O439" s="87" t="s">
        <v>645</v>
      </c>
    </row>
    <row r="440" spans="1:15" s="56" customFormat="1" ht="15.75">
      <c r="A440" s="148"/>
      <c r="B440" s="148">
        <v>20529</v>
      </c>
      <c r="C440" s="148" t="s">
        <v>2376</v>
      </c>
      <c r="D440" s="148">
        <v>23</v>
      </c>
      <c r="E440" s="148">
        <v>1</v>
      </c>
      <c r="F440" s="148">
        <v>100</v>
      </c>
      <c r="G440" s="148" t="s">
        <v>178</v>
      </c>
      <c r="H440" s="175" t="s">
        <v>40</v>
      </c>
      <c r="I440" s="148">
        <v>1</v>
      </c>
      <c r="J440" s="1" t="s">
        <v>2598</v>
      </c>
      <c r="K440" s="195">
        <v>0</v>
      </c>
      <c r="L440" s="216">
        <v>1</v>
      </c>
      <c r="M440" s="75">
        <v>1</v>
      </c>
      <c r="N440" s="126">
        <v>3</v>
      </c>
      <c r="O440" s="42" t="s">
        <v>646</v>
      </c>
    </row>
    <row r="441" spans="1:15" s="56" customFormat="1" ht="15.75">
      <c r="A441" s="148"/>
      <c r="B441" s="148">
        <v>20530</v>
      </c>
      <c r="C441" s="148" t="s">
        <v>447</v>
      </c>
      <c r="D441" s="148">
        <v>23</v>
      </c>
      <c r="E441" s="148">
        <v>2</v>
      </c>
      <c r="F441" s="148">
        <v>100</v>
      </c>
      <c r="G441" s="148" t="s">
        <v>178</v>
      </c>
      <c r="H441" s="175" t="s">
        <v>448</v>
      </c>
      <c r="I441" s="148">
        <v>1</v>
      </c>
      <c r="J441" s="1" t="s">
        <v>2652</v>
      </c>
      <c r="K441" s="195">
        <v>0</v>
      </c>
      <c r="L441" s="216">
        <v>1</v>
      </c>
      <c r="M441" s="75">
        <v>1</v>
      </c>
      <c r="N441" s="126">
        <v>1</v>
      </c>
      <c r="O441" s="42" t="s">
        <v>646</v>
      </c>
    </row>
    <row r="442" spans="1:15" s="56" customFormat="1" ht="15.75">
      <c r="A442" s="148"/>
      <c r="B442" s="148">
        <v>20531</v>
      </c>
      <c r="C442" s="148" t="s">
        <v>437</v>
      </c>
      <c r="D442" s="148">
        <v>23</v>
      </c>
      <c r="E442" s="148">
        <v>3</v>
      </c>
      <c r="F442" s="148">
        <v>100</v>
      </c>
      <c r="G442" s="148" t="s">
        <v>178</v>
      </c>
      <c r="H442" s="175" t="s">
        <v>438</v>
      </c>
      <c r="I442" s="148">
        <v>1</v>
      </c>
      <c r="J442" s="1" t="s">
        <v>2653</v>
      </c>
      <c r="K442" s="195">
        <v>0</v>
      </c>
      <c r="L442" s="216">
        <v>1</v>
      </c>
      <c r="M442" s="75">
        <v>1</v>
      </c>
      <c r="N442" s="126">
        <v>2</v>
      </c>
      <c r="O442" s="42" t="s">
        <v>646</v>
      </c>
    </row>
    <row r="443" spans="1:15" s="56" customFormat="1" ht="15.75">
      <c r="A443" s="148"/>
      <c r="B443" s="148">
        <v>20532</v>
      </c>
      <c r="C443" s="148" t="s">
        <v>439</v>
      </c>
      <c r="D443" s="148">
        <v>23</v>
      </c>
      <c r="E443" s="148">
        <v>4</v>
      </c>
      <c r="F443" s="148">
        <v>100</v>
      </c>
      <c r="G443" s="148" t="s">
        <v>178</v>
      </c>
      <c r="H443" s="175" t="s">
        <v>440</v>
      </c>
      <c r="I443" s="148">
        <v>1</v>
      </c>
      <c r="J443" s="1" t="s">
        <v>2654</v>
      </c>
      <c r="K443" s="195">
        <v>0</v>
      </c>
      <c r="L443" s="216">
        <v>1</v>
      </c>
      <c r="M443" s="75">
        <v>1</v>
      </c>
      <c r="N443" s="126">
        <v>4</v>
      </c>
      <c r="O443" s="42" t="s">
        <v>646</v>
      </c>
    </row>
    <row r="444" spans="1:15" s="56" customFormat="1" ht="15.75">
      <c r="A444" s="148"/>
      <c r="B444" s="148">
        <v>20533</v>
      </c>
      <c r="C444" s="148" t="s">
        <v>2295</v>
      </c>
      <c r="D444" s="148">
        <v>23</v>
      </c>
      <c r="E444" s="148">
        <v>5</v>
      </c>
      <c r="F444" s="148">
        <v>100</v>
      </c>
      <c r="G444" s="148" t="s">
        <v>178</v>
      </c>
      <c r="H444" s="175" t="s">
        <v>320</v>
      </c>
      <c r="I444" s="148">
        <v>1</v>
      </c>
      <c r="J444" s="1" t="s">
        <v>636</v>
      </c>
      <c r="K444" s="195">
        <v>0</v>
      </c>
      <c r="L444" s="216">
        <v>10</v>
      </c>
      <c r="M444" s="75">
        <v>1</v>
      </c>
      <c r="N444" s="126">
        <v>5</v>
      </c>
      <c r="O444" s="42" t="s">
        <v>646</v>
      </c>
    </row>
    <row r="445" spans="1:15" s="56" customFormat="1" ht="15.75">
      <c r="A445" s="148"/>
      <c r="B445" s="148">
        <v>20534</v>
      </c>
      <c r="C445" s="148" t="s">
        <v>2726</v>
      </c>
      <c r="D445" s="148">
        <v>23</v>
      </c>
      <c r="E445" s="148">
        <v>6</v>
      </c>
      <c r="F445" s="148">
        <v>100</v>
      </c>
      <c r="G445" s="148" t="s">
        <v>178</v>
      </c>
      <c r="H445" s="175" t="s">
        <v>2722</v>
      </c>
      <c r="I445" s="148">
        <v>1</v>
      </c>
      <c r="J445" s="236" t="s">
        <v>2792</v>
      </c>
      <c r="K445" s="195">
        <v>0</v>
      </c>
      <c r="L445" s="216">
        <v>10</v>
      </c>
      <c r="M445" s="77">
        <v>0</v>
      </c>
      <c r="N445" s="126">
        <v>0</v>
      </c>
      <c r="O445" s="42" t="s">
        <v>646</v>
      </c>
    </row>
    <row r="446" spans="1:15" s="56" customFormat="1" ht="15.75">
      <c r="A446" s="148"/>
      <c r="B446" s="148">
        <v>20535</v>
      </c>
      <c r="C446" s="148" t="s">
        <v>435</v>
      </c>
      <c r="D446" s="148">
        <v>23</v>
      </c>
      <c r="E446" s="148">
        <v>7</v>
      </c>
      <c r="F446" s="148">
        <v>100</v>
      </c>
      <c r="G446" s="148" t="s">
        <v>178</v>
      </c>
      <c r="H446" s="175" t="s">
        <v>637</v>
      </c>
      <c r="I446" s="148">
        <v>1</v>
      </c>
      <c r="J446" s="236" t="s">
        <v>2793</v>
      </c>
      <c r="K446" s="195">
        <v>0</v>
      </c>
      <c r="L446" s="216">
        <v>25</v>
      </c>
      <c r="M446" s="77">
        <v>0</v>
      </c>
      <c r="N446" s="126">
        <v>0</v>
      </c>
      <c r="O446" s="42" t="s">
        <v>646</v>
      </c>
    </row>
    <row r="447" spans="1:15" s="56" customFormat="1" ht="15.75">
      <c r="A447" s="148"/>
      <c r="B447" s="148">
        <v>20536</v>
      </c>
      <c r="C447" s="148" t="s">
        <v>639</v>
      </c>
      <c r="D447" s="148">
        <v>23</v>
      </c>
      <c r="E447" s="148">
        <v>8</v>
      </c>
      <c r="F447" s="148">
        <v>100</v>
      </c>
      <c r="G447" s="148" t="s">
        <v>178</v>
      </c>
      <c r="H447" s="175" t="s">
        <v>640</v>
      </c>
      <c r="I447" s="148">
        <v>1</v>
      </c>
      <c r="J447" s="1" t="s">
        <v>2655</v>
      </c>
      <c r="K447" s="195">
        <v>0</v>
      </c>
      <c r="L447" s="216">
        <v>4</v>
      </c>
      <c r="M447" s="75">
        <v>1</v>
      </c>
      <c r="N447" s="126">
        <v>3</v>
      </c>
      <c r="O447" s="42" t="s">
        <v>646</v>
      </c>
    </row>
    <row r="448" spans="1:15" s="56" customFormat="1" ht="15.75">
      <c r="A448" s="148"/>
      <c r="B448" s="148">
        <v>20537</v>
      </c>
      <c r="C448" s="148" t="s">
        <v>254</v>
      </c>
      <c r="D448" s="148">
        <v>23</v>
      </c>
      <c r="E448" s="148">
        <v>9</v>
      </c>
      <c r="F448" s="148">
        <v>100</v>
      </c>
      <c r="G448" s="148" t="s">
        <v>178</v>
      </c>
      <c r="H448" s="175" t="s">
        <v>641</v>
      </c>
      <c r="I448" s="148">
        <v>1</v>
      </c>
      <c r="J448" s="71" t="s">
        <v>638</v>
      </c>
      <c r="K448" s="195">
        <v>0</v>
      </c>
      <c r="L448" s="216">
        <v>15</v>
      </c>
      <c r="M448" s="77">
        <v>0</v>
      </c>
      <c r="N448" s="126">
        <v>0</v>
      </c>
      <c r="O448" s="42" t="s">
        <v>646</v>
      </c>
    </row>
    <row r="449" spans="1:15" s="56" customFormat="1" ht="15.75">
      <c r="A449" s="148"/>
      <c r="B449" s="148">
        <v>20538</v>
      </c>
      <c r="C449" s="148" t="s">
        <v>2294</v>
      </c>
      <c r="D449" s="148">
        <v>23</v>
      </c>
      <c r="E449" s="148">
        <v>10</v>
      </c>
      <c r="F449" s="148">
        <v>100</v>
      </c>
      <c r="G449" s="148" t="s">
        <v>178</v>
      </c>
      <c r="H449" s="175" t="s">
        <v>642</v>
      </c>
      <c r="I449" s="148">
        <v>1</v>
      </c>
      <c r="J449" s="1" t="s">
        <v>2457</v>
      </c>
      <c r="K449" s="195">
        <v>0</v>
      </c>
      <c r="L449" s="216">
        <v>50</v>
      </c>
      <c r="M449" s="75">
        <v>1</v>
      </c>
      <c r="N449" s="126">
        <v>4</v>
      </c>
      <c r="O449" s="42" t="s">
        <v>646</v>
      </c>
    </row>
    <row r="450" spans="1:15" s="56" customFormat="1" ht="15.75">
      <c r="A450" s="148"/>
      <c r="B450" s="148">
        <v>20539</v>
      </c>
      <c r="C450" s="148" t="s">
        <v>643</v>
      </c>
      <c r="D450" s="148">
        <v>23</v>
      </c>
      <c r="E450" s="148">
        <v>11</v>
      </c>
      <c r="F450" s="148">
        <v>100</v>
      </c>
      <c r="G450" s="148" t="s">
        <v>178</v>
      </c>
      <c r="H450" s="175" t="s">
        <v>644</v>
      </c>
      <c r="I450" s="148">
        <v>1</v>
      </c>
      <c r="J450" s="71" t="s">
        <v>638</v>
      </c>
      <c r="K450" s="195">
        <v>0</v>
      </c>
      <c r="L450" s="216">
        <v>100</v>
      </c>
      <c r="M450" s="77">
        <v>0</v>
      </c>
      <c r="N450" s="126">
        <v>0</v>
      </c>
      <c r="O450" s="42" t="s">
        <v>646</v>
      </c>
    </row>
    <row r="451" spans="1:15" s="56" customFormat="1" ht="15.75">
      <c r="A451" s="148"/>
      <c r="B451" s="148">
        <v>20543</v>
      </c>
      <c r="C451" s="148" t="s">
        <v>57</v>
      </c>
      <c r="D451" s="148">
        <v>24</v>
      </c>
      <c r="E451" s="148">
        <v>1</v>
      </c>
      <c r="F451" s="148">
        <v>100</v>
      </c>
      <c r="G451" s="148" t="s">
        <v>178</v>
      </c>
      <c r="H451" s="175" t="s">
        <v>59</v>
      </c>
      <c r="I451" s="148">
        <v>1</v>
      </c>
      <c r="J451" s="1" t="s">
        <v>2598</v>
      </c>
      <c r="K451" s="195">
        <v>0</v>
      </c>
      <c r="L451" s="216">
        <v>1</v>
      </c>
      <c r="M451" s="75">
        <v>1</v>
      </c>
      <c r="N451" s="126">
        <v>3</v>
      </c>
      <c r="O451" s="42" t="s">
        <v>647</v>
      </c>
    </row>
    <row r="452" spans="1:15" s="56" customFormat="1" ht="15.75">
      <c r="A452" s="148"/>
      <c r="B452" s="148">
        <v>20544</v>
      </c>
      <c r="C452" s="148" t="s">
        <v>447</v>
      </c>
      <c r="D452" s="148">
        <v>24</v>
      </c>
      <c r="E452" s="148">
        <v>2</v>
      </c>
      <c r="F452" s="148">
        <v>100</v>
      </c>
      <c r="G452" s="148" t="s">
        <v>178</v>
      </c>
      <c r="H452" s="175" t="s">
        <v>448</v>
      </c>
      <c r="I452" s="148">
        <v>1</v>
      </c>
      <c r="J452" s="1" t="s">
        <v>2652</v>
      </c>
      <c r="K452" s="195">
        <v>0</v>
      </c>
      <c r="L452" s="216">
        <v>1</v>
      </c>
      <c r="M452" s="75">
        <v>1</v>
      </c>
      <c r="N452" s="126">
        <v>1</v>
      </c>
      <c r="O452" s="42" t="s">
        <v>647</v>
      </c>
    </row>
    <row r="453" spans="1:15" s="56" customFormat="1" ht="15.75">
      <c r="A453" s="148"/>
      <c r="B453" s="148">
        <v>20545</v>
      </c>
      <c r="C453" s="148" t="s">
        <v>437</v>
      </c>
      <c r="D453" s="148">
        <v>24</v>
      </c>
      <c r="E453" s="148">
        <v>3</v>
      </c>
      <c r="F453" s="148">
        <v>100</v>
      </c>
      <c r="G453" s="148" t="s">
        <v>178</v>
      </c>
      <c r="H453" s="175" t="s">
        <v>438</v>
      </c>
      <c r="I453" s="148">
        <v>1</v>
      </c>
      <c r="J453" s="1" t="s">
        <v>2653</v>
      </c>
      <c r="K453" s="195">
        <v>0</v>
      </c>
      <c r="L453" s="216">
        <v>1</v>
      </c>
      <c r="M453" s="75">
        <v>1</v>
      </c>
      <c r="N453" s="126">
        <v>2</v>
      </c>
      <c r="O453" s="42" t="s">
        <v>647</v>
      </c>
    </row>
    <row r="454" spans="1:15" s="56" customFormat="1" ht="15.75">
      <c r="A454" s="148"/>
      <c r="B454" s="148">
        <v>20546</v>
      </c>
      <c r="C454" s="148" t="s">
        <v>439</v>
      </c>
      <c r="D454" s="148">
        <v>24</v>
      </c>
      <c r="E454" s="148">
        <v>4</v>
      </c>
      <c r="F454" s="148">
        <v>100</v>
      </c>
      <c r="G454" s="148" t="s">
        <v>178</v>
      </c>
      <c r="H454" s="175" t="s">
        <v>440</v>
      </c>
      <c r="I454" s="148">
        <v>1</v>
      </c>
      <c r="J454" s="1" t="s">
        <v>2654</v>
      </c>
      <c r="K454" s="195">
        <v>0</v>
      </c>
      <c r="L454" s="216">
        <v>1</v>
      </c>
      <c r="M454" s="75">
        <v>1</v>
      </c>
      <c r="N454" s="126">
        <v>4</v>
      </c>
      <c r="O454" s="42" t="s">
        <v>647</v>
      </c>
    </row>
    <row r="455" spans="1:15" s="56" customFormat="1" ht="15.75">
      <c r="A455" s="148"/>
      <c r="B455" s="148">
        <v>20547</v>
      </c>
      <c r="C455" s="148" t="s">
        <v>2295</v>
      </c>
      <c r="D455" s="148">
        <v>24</v>
      </c>
      <c r="E455" s="148">
        <v>5</v>
      </c>
      <c r="F455" s="148">
        <v>100</v>
      </c>
      <c r="G455" s="148" t="s">
        <v>178</v>
      </c>
      <c r="H455" s="175" t="s">
        <v>320</v>
      </c>
      <c r="I455" s="148">
        <v>1</v>
      </c>
      <c r="J455" s="1" t="s">
        <v>636</v>
      </c>
      <c r="K455" s="195">
        <v>0</v>
      </c>
      <c r="L455" s="216">
        <v>10</v>
      </c>
      <c r="M455" s="75">
        <v>1</v>
      </c>
      <c r="N455" s="126">
        <v>5</v>
      </c>
      <c r="O455" s="42" t="s">
        <v>647</v>
      </c>
    </row>
    <row r="456" spans="1:15" s="56" customFormat="1" ht="15.75">
      <c r="A456" s="148"/>
      <c r="B456" s="148">
        <v>20548</v>
      </c>
      <c r="C456" s="148" t="s">
        <v>2727</v>
      </c>
      <c r="D456" s="148">
        <v>24</v>
      </c>
      <c r="E456" s="148">
        <v>6</v>
      </c>
      <c r="F456" s="148">
        <v>100</v>
      </c>
      <c r="G456" s="148" t="s">
        <v>178</v>
      </c>
      <c r="H456" s="175" t="s">
        <v>2712</v>
      </c>
      <c r="I456" s="148">
        <v>1</v>
      </c>
      <c r="J456" s="236" t="s">
        <v>2794</v>
      </c>
      <c r="K456" s="195">
        <v>0</v>
      </c>
      <c r="L456" s="216">
        <v>10</v>
      </c>
      <c r="M456" s="77">
        <v>0</v>
      </c>
      <c r="N456" s="126">
        <v>0</v>
      </c>
      <c r="O456" s="42" t="s">
        <v>647</v>
      </c>
    </row>
    <row r="457" spans="1:15" s="56" customFormat="1" ht="15.75">
      <c r="A457" s="148"/>
      <c r="B457" s="148">
        <v>20549</v>
      </c>
      <c r="C457" s="148" t="s">
        <v>435</v>
      </c>
      <c r="D457" s="148">
        <v>24</v>
      </c>
      <c r="E457" s="148">
        <v>7</v>
      </c>
      <c r="F457" s="148">
        <v>100</v>
      </c>
      <c r="G457" s="148" t="s">
        <v>178</v>
      </c>
      <c r="H457" s="175" t="s">
        <v>637</v>
      </c>
      <c r="I457" s="148">
        <v>1</v>
      </c>
      <c r="J457" s="236" t="s">
        <v>2793</v>
      </c>
      <c r="K457" s="195">
        <v>0</v>
      </c>
      <c r="L457" s="216">
        <v>25</v>
      </c>
      <c r="M457" s="77">
        <v>0</v>
      </c>
      <c r="N457" s="126">
        <v>0</v>
      </c>
      <c r="O457" s="42" t="s">
        <v>647</v>
      </c>
    </row>
    <row r="458" spans="1:15" s="56" customFormat="1" ht="15.75">
      <c r="A458" s="148"/>
      <c r="B458" s="148">
        <v>20550</v>
      </c>
      <c r="C458" s="148" t="s">
        <v>639</v>
      </c>
      <c r="D458" s="148">
        <v>24</v>
      </c>
      <c r="E458" s="148">
        <v>8</v>
      </c>
      <c r="F458" s="148">
        <v>100</v>
      </c>
      <c r="G458" s="148" t="s">
        <v>178</v>
      </c>
      <c r="H458" s="175" t="s">
        <v>640</v>
      </c>
      <c r="I458" s="148">
        <v>1</v>
      </c>
      <c r="J458" s="1" t="s">
        <v>2655</v>
      </c>
      <c r="K458" s="195">
        <v>0</v>
      </c>
      <c r="L458" s="216">
        <v>4</v>
      </c>
      <c r="M458" s="75">
        <v>1</v>
      </c>
      <c r="N458" s="126">
        <v>3</v>
      </c>
      <c r="O458" s="42" t="s">
        <v>647</v>
      </c>
    </row>
    <row r="459" spans="1:15" s="56" customFormat="1" ht="15.75">
      <c r="A459" s="148"/>
      <c r="B459" s="148">
        <v>20551</v>
      </c>
      <c r="C459" s="148" t="s">
        <v>254</v>
      </c>
      <c r="D459" s="148">
        <v>24</v>
      </c>
      <c r="E459" s="148">
        <v>9</v>
      </c>
      <c r="F459" s="148">
        <v>100</v>
      </c>
      <c r="G459" s="148" t="s">
        <v>178</v>
      </c>
      <c r="H459" s="175" t="s">
        <v>641</v>
      </c>
      <c r="I459" s="148">
        <v>1</v>
      </c>
      <c r="J459" s="71" t="s">
        <v>638</v>
      </c>
      <c r="K459" s="195">
        <v>0</v>
      </c>
      <c r="L459" s="216">
        <v>15</v>
      </c>
      <c r="M459" s="77">
        <v>0</v>
      </c>
      <c r="N459" s="126">
        <v>0</v>
      </c>
      <c r="O459" s="42" t="s">
        <v>647</v>
      </c>
    </row>
    <row r="460" spans="1:15" s="56" customFormat="1" ht="15.75">
      <c r="A460" s="148"/>
      <c r="B460" s="148">
        <v>20552</v>
      </c>
      <c r="C460" s="148" t="s">
        <v>2294</v>
      </c>
      <c r="D460" s="148">
        <v>24</v>
      </c>
      <c r="E460" s="148">
        <v>10</v>
      </c>
      <c r="F460" s="148">
        <v>100</v>
      </c>
      <c r="G460" s="148" t="s">
        <v>178</v>
      </c>
      <c r="H460" s="175" t="s">
        <v>642</v>
      </c>
      <c r="I460" s="148">
        <v>1</v>
      </c>
      <c r="J460" s="1" t="s">
        <v>2457</v>
      </c>
      <c r="K460" s="195">
        <v>0</v>
      </c>
      <c r="L460" s="216">
        <v>50</v>
      </c>
      <c r="M460" s="75">
        <v>1</v>
      </c>
      <c r="N460" s="126">
        <v>4</v>
      </c>
      <c r="O460" s="42" t="s">
        <v>647</v>
      </c>
    </row>
    <row r="461" spans="1:15" s="56" customFormat="1" ht="15.75">
      <c r="A461" s="148"/>
      <c r="B461" s="148">
        <v>20553</v>
      </c>
      <c r="C461" s="148" t="s">
        <v>643</v>
      </c>
      <c r="D461" s="148">
        <v>24</v>
      </c>
      <c r="E461" s="148">
        <v>11</v>
      </c>
      <c r="F461" s="148">
        <v>100</v>
      </c>
      <c r="G461" s="148" t="s">
        <v>178</v>
      </c>
      <c r="H461" s="175" t="s">
        <v>644</v>
      </c>
      <c r="I461" s="148">
        <v>1</v>
      </c>
      <c r="J461" s="71" t="s">
        <v>638</v>
      </c>
      <c r="K461" s="195">
        <v>0</v>
      </c>
      <c r="L461" s="216">
        <v>100</v>
      </c>
      <c r="M461" s="77">
        <v>0</v>
      </c>
      <c r="N461" s="126">
        <v>0</v>
      </c>
      <c r="O461" s="42" t="s">
        <v>647</v>
      </c>
    </row>
    <row r="462" spans="1:15" s="56" customFormat="1" ht="15.75">
      <c r="A462" s="148"/>
      <c r="B462" s="148">
        <v>21001</v>
      </c>
      <c r="C462" s="178" t="s">
        <v>2287</v>
      </c>
      <c r="D462" s="178">
        <v>12</v>
      </c>
      <c r="E462" s="178">
        <v>1</v>
      </c>
      <c r="F462" s="178">
        <v>100</v>
      </c>
      <c r="G462" s="178" t="s">
        <v>178</v>
      </c>
      <c r="H462" s="178" t="s">
        <v>2081</v>
      </c>
      <c r="I462" s="178">
        <v>1</v>
      </c>
      <c r="J462" s="146" t="s">
        <v>2800</v>
      </c>
      <c r="K462" s="208">
        <v>0</v>
      </c>
      <c r="L462" s="229">
        <v>2</v>
      </c>
      <c r="M462" s="75">
        <v>0</v>
      </c>
      <c r="N462" s="126">
        <v>0</v>
      </c>
      <c r="O462" s="72" t="s">
        <v>648</v>
      </c>
    </row>
    <row r="463" spans="1:15" s="56" customFormat="1" ht="15.75">
      <c r="A463" s="148"/>
      <c r="B463" s="148">
        <v>21002</v>
      </c>
      <c r="C463" s="178" t="s">
        <v>2284</v>
      </c>
      <c r="D463" s="178">
        <v>12</v>
      </c>
      <c r="E463" s="178">
        <v>2</v>
      </c>
      <c r="F463" s="178">
        <v>100</v>
      </c>
      <c r="G463" s="178" t="s">
        <v>178</v>
      </c>
      <c r="H463" s="178" t="s">
        <v>2085</v>
      </c>
      <c r="I463" s="178">
        <v>1</v>
      </c>
      <c r="J463" s="146" t="s">
        <v>2800</v>
      </c>
      <c r="K463" s="208">
        <v>0</v>
      </c>
      <c r="L463" s="229">
        <v>2</v>
      </c>
      <c r="M463" s="75">
        <v>0</v>
      </c>
      <c r="N463" s="141">
        <v>0</v>
      </c>
      <c r="O463" s="72" t="s">
        <v>648</v>
      </c>
    </row>
    <row r="464" spans="1:15" s="56" customFormat="1" ht="15.75">
      <c r="A464" s="148"/>
      <c r="B464" s="148">
        <v>21003</v>
      </c>
      <c r="C464" s="178" t="s">
        <v>2396</v>
      </c>
      <c r="D464" s="178">
        <v>12</v>
      </c>
      <c r="E464" s="178">
        <v>3</v>
      </c>
      <c r="F464" s="178">
        <v>100</v>
      </c>
      <c r="G464" s="178" t="s">
        <v>178</v>
      </c>
      <c r="H464" s="178" t="s">
        <v>2089</v>
      </c>
      <c r="I464" s="178">
        <v>1</v>
      </c>
      <c r="J464" s="146" t="s">
        <v>2800</v>
      </c>
      <c r="K464" s="208">
        <v>0</v>
      </c>
      <c r="L464" s="229">
        <v>2</v>
      </c>
      <c r="M464" s="75">
        <v>0</v>
      </c>
      <c r="N464" s="141">
        <v>0</v>
      </c>
      <c r="O464" s="72" t="s">
        <v>648</v>
      </c>
    </row>
    <row r="465" spans="1:15" s="56" customFormat="1" ht="15.75">
      <c r="A465" s="148"/>
      <c r="B465" s="148">
        <v>21004</v>
      </c>
      <c r="C465" s="178" t="s">
        <v>2400</v>
      </c>
      <c r="D465" s="178">
        <v>12</v>
      </c>
      <c r="E465" s="178">
        <v>4</v>
      </c>
      <c r="F465" s="178">
        <v>100</v>
      </c>
      <c r="G465" s="178" t="s">
        <v>178</v>
      </c>
      <c r="H465" s="178" t="s">
        <v>2093</v>
      </c>
      <c r="I465" s="178">
        <v>1</v>
      </c>
      <c r="J465" s="146" t="s">
        <v>2800</v>
      </c>
      <c r="K465" s="208">
        <v>0</v>
      </c>
      <c r="L465" s="229">
        <v>2</v>
      </c>
      <c r="M465" s="75">
        <v>0</v>
      </c>
      <c r="N465" s="141">
        <v>0</v>
      </c>
      <c r="O465" s="72" t="s">
        <v>648</v>
      </c>
    </row>
    <row r="466" spans="1:15" s="56" customFormat="1" ht="15.75">
      <c r="A466" s="148"/>
      <c r="B466" s="148">
        <v>21005</v>
      </c>
      <c r="C466" s="178" t="s">
        <v>2163</v>
      </c>
      <c r="D466" s="178">
        <v>12</v>
      </c>
      <c r="E466" s="178">
        <v>5</v>
      </c>
      <c r="F466" s="178">
        <v>100</v>
      </c>
      <c r="G466" s="178" t="s">
        <v>178</v>
      </c>
      <c r="H466" s="178" t="s">
        <v>65</v>
      </c>
      <c r="I466" s="178">
        <v>1</v>
      </c>
      <c r="J466" s="146" t="s">
        <v>2799</v>
      </c>
      <c r="K466" s="208">
        <v>0</v>
      </c>
      <c r="L466" s="229">
        <v>1</v>
      </c>
      <c r="M466" s="75">
        <v>0</v>
      </c>
      <c r="N466" s="141">
        <v>0</v>
      </c>
      <c r="O466" s="72" t="s">
        <v>648</v>
      </c>
    </row>
    <row r="467" spans="1:15" s="56" customFormat="1" ht="15.75">
      <c r="A467" s="148"/>
      <c r="B467" s="148">
        <v>21006</v>
      </c>
      <c r="C467" s="178" t="s">
        <v>2376</v>
      </c>
      <c r="D467" s="178">
        <v>12</v>
      </c>
      <c r="E467" s="178">
        <v>6</v>
      </c>
      <c r="F467" s="178">
        <v>100</v>
      </c>
      <c r="G467" s="178" t="s">
        <v>178</v>
      </c>
      <c r="H467" s="178" t="s">
        <v>71</v>
      </c>
      <c r="I467" s="178">
        <v>1</v>
      </c>
      <c r="J467" s="146" t="s">
        <v>2799</v>
      </c>
      <c r="K467" s="208">
        <v>0</v>
      </c>
      <c r="L467" s="229">
        <v>1</v>
      </c>
      <c r="M467" s="75">
        <v>0</v>
      </c>
      <c r="N467" s="141">
        <v>0</v>
      </c>
      <c r="O467" s="72" t="s">
        <v>648</v>
      </c>
    </row>
    <row r="468" spans="1:15" s="56" customFormat="1" ht="15.75">
      <c r="A468" s="148"/>
      <c r="B468" s="148">
        <v>21007</v>
      </c>
      <c r="C468" s="178" t="s">
        <v>2164</v>
      </c>
      <c r="D468" s="178">
        <v>12</v>
      </c>
      <c r="E468" s="178">
        <v>7</v>
      </c>
      <c r="F468" s="178">
        <v>100</v>
      </c>
      <c r="G468" s="178" t="s">
        <v>178</v>
      </c>
      <c r="H468" s="178" t="s">
        <v>40</v>
      </c>
      <c r="I468" s="178">
        <v>1</v>
      </c>
      <c r="J468" s="146" t="s">
        <v>2799</v>
      </c>
      <c r="K468" s="208">
        <v>0</v>
      </c>
      <c r="L468" s="229">
        <v>1</v>
      </c>
      <c r="M468" s="75">
        <v>0</v>
      </c>
      <c r="N468" s="141">
        <v>0</v>
      </c>
      <c r="O468" s="72" t="s">
        <v>648</v>
      </c>
    </row>
    <row r="469" spans="1:15" s="56" customFormat="1" ht="15.75">
      <c r="A469" s="148"/>
      <c r="B469" s="148">
        <v>21008</v>
      </c>
      <c r="C469" s="178" t="s">
        <v>2165</v>
      </c>
      <c r="D469" s="178">
        <v>12</v>
      </c>
      <c r="E469" s="178">
        <v>8</v>
      </c>
      <c r="F469" s="178">
        <v>100</v>
      </c>
      <c r="G469" s="178" t="s">
        <v>178</v>
      </c>
      <c r="H469" s="178" t="s">
        <v>48</v>
      </c>
      <c r="I469" s="178">
        <v>1</v>
      </c>
      <c r="J469" s="146" t="s">
        <v>2799</v>
      </c>
      <c r="K469" s="208">
        <v>0</v>
      </c>
      <c r="L469" s="229">
        <v>1</v>
      </c>
      <c r="M469" s="75">
        <v>0</v>
      </c>
      <c r="N469" s="141">
        <v>0</v>
      </c>
      <c r="O469" s="72" t="s">
        <v>648</v>
      </c>
    </row>
    <row r="470" spans="1:15" s="56" customFormat="1" ht="15.75">
      <c r="A470" s="148"/>
      <c r="B470" s="148">
        <v>21009</v>
      </c>
      <c r="C470" s="178" t="s">
        <v>439</v>
      </c>
      <c r="D470" s="178">
        <v>12</v>
      </c>
      <c r="E470" s="178">
        <v>9</v>
      </c>
      <c r="F470" s="178">
        <v>100</v>
      </c>
      <c r="G470" s="178" t="s">
        <v>178</v>
      </c>
      <c r="H470" s="178" t="s">
        <v>2159</v>
      </c>
      <c r="I470" s="178">
        <v>1</v>
      </c>
      <c r="J470" s="146" t="s">
        <v>2801</v>
      </c>
      <c r="K470" s="208">
        <v>0</v>
      </c>
      <c r="L470" s="229">
        <v>1</v>
      </c>
      <c r="M470" s="75">
        <v>0</v>
      </c>
      <c r="N470" s="141">
        <v>0</v>
      </c>
      <c r="O470" s="72" t="s">
        <v>648</v>
      </c>
    </row>
    <row r="471" spans="1:15" s="56" customFormat="1" ht="15.75">
      <c r="A471" s="148"/>
      <c r="B471" s="148">
        <v>21010</v>
      </c>
      <c r="C471" s="178" t="s">
        <v>1712</v>
      </c>
      <c r="D471" s="178">
        <v>12</v>
      </c>
      <c r="E471" s="178">
        <v>10</v>
      </c>
      <c r="F471" s="178">
        <v>100</v>
      </c>
      <c r="G471" s="178" t="s">
        <v>178</v>
      </c>
      <c r="H471" s="178" t="s">
        <v>2160</v>
      </c>
      <c r="I471" s="178">
        <v>1</v>
      </c>
      <c r="J471" s="146" t="s">
        <v>2802</v>
      </c>
      <c r="K471" s="208">
        <v>0</v>
      </c>
      <c r="L471" s="229">
        <v>1</v>
      </c>
      <c r="M471" s="75">
        <v>0</v>
      </c>
      <c r="N471" s="141">
        <v>0</v>
      </c>
      <c r="O471" s="72" t="s">
        <v>648</v>
      </c>
    </row>
    <row r="472" spans="1:15" s="56" customFormat="1" ht="15.75">
      <c r="A472" s="148"/>
      <c r="B472" s="148">
        <v>21011</v>
      </c>
      <c r="C472" s="178" t="s">
        <v>1905</v>
      </c>
      <c r="D472" s="178">
        <v>12</v>
      </c>
      <c r="E472" s="178">
        <v>11</v>
      </c>
      <c r="F472" s="178">
        <v>100</v>
      </c>
      <c r="G472" s="178" t="s">
        <v>178</v>
      </c>
      <c r="H472" s="178" t="s">
        <v>2161</v>
      </c>
      <c r="I472" s="178">
        <v>1</v>
      </c>
      <c r="J472" s="146" t="s">
        <v>2802</v>
      </c>
      <c r="K472" s="208">
        <v>0</v>
      </c>
      <c r="L472" s="229">
        <v>1</v>
      </c>
      <c r="M472" s="75">
        <v>0</v>
      </c>
      <c r="N472" s="141">
        <v>0</v>
      </c>
      <c r="O472" s="72" t="s">
        <v>648</v>
      </c>
    </row>
    <row r="473" spans="1:15" s="56" customFormat="1" ht="15.75">
      <c r="A473" s="148"/>
      <c r="B473" s="148">
        <v>21012</v>
      </c>
      <c r="C473" s="178" t="s">
        <v>1942</v>
      </c>
      <c r="D473" s="178">
        <v>12</v>
      </c>
      <c r="E473" s="178">
        <v>12</v>
      </c>
      <c r="F473" s="178">
        <v>100</v>
      </c>
      <c r="G473" s="178" t="s">
        <v>178</v>
      </c>
      <c r="H473" s="178" t="s">
        <v>2147</v>
      </c>
      <c r="I473" s="178">
        <v>1</v>
      </c>
      <c r="J473" s="146" t="s">
        <v>2802</v>
      </c>
      <c r="K473" s="208">
        <v>0</v>
      </c>
      <c r="L473" s="229">
        <v>1</v>
      </c>
      <c r="M473" s="75">
        <v>0</v>
      </c>
      <c r="N473" s="141">
        <v>0</v>
      </c>
      <c r="O473" s="72" t="s">
        <v>648</v>
      </c>
    </row>
    <row r="474" spans="1:15" s="56" customFormat="1" ht="15.75">
      <c r="A474" s="148"/>
      <c r="B474" s="148">
        <v>21013</v>
      </c>
      <c r="C474" s="178" t="s">
        <v>1964</v>
      </c>
      <c r="D474" s="178">
        <v>12</v>
      </c>
      <c r="E474" s="178">
        <v>13</v>
      </c>
      <c r="F474" s="178">
        <v>100</v>
      </c>
      <c r="G474" s="178" t="s">
        <v>178</v>
      </c>
      <c r="H474" s="178" t="s">
        <v>2162</v>
      </c>
      <c r="I474" s="178">
        <v>1</v>
      </c>
      <c r="J474" s="146" t="s">
        <v>2802</v>
      </c>
      <c r="K474" s="208">
        <v>0</v>
      </c>
      <c r="L474" s="229">
        <v>1</v>
      </c>
      <c r="M474" s="75">
        <v>0</v>
      </c>
      <c r="N474" s="141">
        <v>0</v>
      </c>
      <c r="O474" s="72" t="s">
        <v>648</v>
      </c>
    </row>
    <row r="475" spans="1:15" s="56" customFormat="1" ht="15.75">
      <c r="A475" s="148"/>
      <c r="B475" s="148">
        <v>21014</v>
      </c>
      <c r="C475" s="178" t="s">
        <v>2458</v>
      </c>
      <c r="D475" s="178">
        <v>12</v>
      </c>
      <c r="E475" s="178">
        <v>14</v>
      </c>
      <c r="F475" s="178">
        <v>100</v>
      </c>
      <c r="G475" s="178" t="s">
        <v>178</v>
      </c>
      <c r="H475" s="178" t="s">
        <v>2115</v>
      </c>
      <c r="I475" s="178">
        <v>1</v>
      </c>
      <c r="J475" s="250" t="s">
        <v>2803</v>
      </c>
      <c r="K475" s="208">
        <v>0</v>
      </c>
      <c r="L475" s="229">
        <v>5</v>
      </c>
      <c r="M475" s="75">
        <v>0</v>
      </c>
      <c r="N475" s="141">
        <v>0</v>
      </c>
      <c r="O475" s="72" t="s">
        <v>648</v>
      </c>
    </row>
    <row r="476" spans="1:15">
      <c r="A476" s="145"/>
      <c r="B476" s="148">
        <v>801</v>
      </c>
      <c r="C476" s="165" t="s">
        <v>651</v>
      </c>
      <c r="D476" s="154">
        <v>13</v>
      </c>
      <c r="E476" s="154">
        <v>1</v>
      </c>
      <c r="F476" s="154">
        <v>100</v>
      </c>
      <c r="G476" s="154" t="s">
        <v>176</v>
      </c>
      <c r="H476" s="154" t="s">
        <v>652</v>
      </c>
      <c r="I476" s="154">
        <v>1</v>
      </c>
      <c r="J476" s="166" t="s">
        <v>653</v>
      </c>
      <c r="K476" s="199"/>
      <c r="L476" s="219">
        <v>0</v>
      </c>
      <c r="M476" s="77">
        <v>0</v>
      </c>
      <c r="N476" s="126">
        <v>0</v>
      </c>
      <c r="O476" s="58" t="s">
        <v>654</v>
      </c>
    </row>
    <row r="477" spans="1:15">
      <c r="A477" s="145"/>
      <c r="B477" s="148">
        <v>802</v>
      </c>
      <c r="C477" s="165" t="s">
        <v>54</v>
      </c>
      <c r="D477" s="154">
        <v>13</v>
      </c>
      <c r="E477" s="154">
        <v>2</v>
      </c>
      <c r="F477" s="154">
        <v>100</v>
      </c>
      <c r="G477" s="154" t="s">
        <v>176</v>
      </c>
      <c r="H477" s="154" t="s">
        <v>655</v>
      </c>
      <c r="I477" s="154">
        <v>1</v>
      </c>
      <c r="J477" s="166" t="s">
        <v>656</v>
      </c>
      <c r="K477" s="199"/>
      <c r="L477" s="219">
        <v>0</v>
      </c>
      <c r="M477" s="77">
        <v>0</v>
      </c>
      <c r="N477" s="126">
        <v>0</v>
      </c>
      <c r="O477" s="58" t="s">
        <v>654</v>
      </c>
    </row>
    <row r="478" spans="1:15">
      <c r="A478" s="145"/>
      <c r="B478" s="148">
        <v>803</v>
      </c>
      <c r="C478" s="165" t="s">
        <v>36</v>
      </c>
      <c r="D478" s="154">
        <v>13</v>
      </c>
      <c r="E478" s="154">
        <v>3</v>
      </c>
      <c r="F478" s="154">
        <v>100</v>
      </c>
      <c r="G478" s="154" t="s">
        <v>176</v>
      </c>
      <c r="H478" s="154" t="s">
        <v>657</v>
      </c>
      <c r="I478" s="154">
        <v>1</v>
      </c>
      <c r="J478" s="166" t="s">
        <v>656</v>
      </c>
      <c r="K478" s="199"/>
      <c r="L478" s="219">
        <v>0</v>
      </c>
      <c r="M478" s="77">
        <v>0</v>
      </c>
      <c r="N478" s="126">
        <v>0</v>
      </c>
      <c r="O478" s="58" t="s">
        <v>654</v>
      </c>
    </row>
    <row r="479" spans="1:15">
      <c r="A479" s="145"/>
      <c r="B479" s="148">
        <v>804</v>
      </c>
      <c r="C479" s="165" t="s">
        <v>2378</v>
      </c>
      <c r="D479" s="154">
        <v>13</v>
      </c>
      <c r="E479" s="154">
        <v>4</v>
      </c>
      <c r="F479" s="154">
        <v>100</v>
      </c>
      <c r="G479" s="154" t="s">
        <v>176</v>
      </c>
      <c r="H479" s="154" t="s">
        <v>658</v>
      </c>
      <c r="I479" s="154">
        <v>1</v>
      </c>
      <c r="J479" s="166" t="s">
        <v>656</v>
      </c>
      <c r="K479" s="199"/>
      <c r="L479" s="219">
        <v>0</v>
      </c>
      <c r="M479" s="77">
        <v>0</v>
      </c>
      <c r="N479" s="126">
        <v>0</v>
      </c>
      <c r="O479" s="58" t="s">
        <v>654</v>
      </c>
    </row>
    <row r="480" spans="1:15">
      <c r="A480" s="145"/>
      <c r="B480" s="148">
        <v>805</v>
      </c>
      <c r="C480" s="165" t="s">
        <v>49</v>
      </c>
      <c r="D480" s="154">
        <v>13</v>
      </c>
      <c r="E480" s="154">
        <v>5</v>
      </c>
      <c r="F480" s="154">
        <v>100</v>
      </c>
      <c r="G480" s="154" t="s">
        <v>176</v>
      </c>
      <c r="H480" s="154" t="s">
        <v>659</v>
      </c>
      <c r="I480" s="154">
        <v>1</v>
      </c>
      <c r="J480" s="166" t="s">
        <v>656</v>
      </c>
      <c r="K480" s="199"/>
      <c r="L480" s="219">
        <v>0</v>
      </c>
      <c r="M480" s="77">
        <v>0</v>
      </c>
      <c r="N480" s="126">
        <v>0</v>
      </c>
      <c r="O480" s="58" t="s">
        <v>654</v>
      </c>
    </row>
    <row r="481" spans="2:15">
      <c r="B481" s="148">
        <v>806</v>
      </c>
      <c r="C481" s="165" t="s">
        <v>74</v>
      </c>
      <c r="D481" s="154">
        <v>13</v>
      </c>
      <c r="E481" s="154">
        <v>6</v>
      </c>
      <c r="F481" s="154">
        <v>100</v>
      </c>
      <c r="G481" s="154" t="s">
        <v>176</v>
      </c>
      <c r="H481" s="154" t="s">
        <v>660</v>
      </c>
      <c r="I481" s="154">
        <v>1</v>
      </c>
      <c r="J481" s="166" t="s">
        <v>661</v>
      </c>
      <c r="K481" s="199"/>
      <c r="L481" s="219">
        <v>0</v>
      </c>
      <c r="M481" s="77">
        <v>0</v>
      </c>
      <c r="N481" s="126">
        <v>0</v>
      </c>
      <c r="O481" s="58" t="s">
        <v>654</v>
      </c>
    </row>
    <row r="482" spans="2:15">
      <c r="B482" s="148">
        <v>807</v>
      </c>
      <c r="C482" s="165" t="s">
        <v>393</v>
      </c>
      <c r="D482" s="154">
        <v>13</v>
      </c>
      <c r="E482" s="154">
        <v>7</v>
      </c>
      <c r="F482" s="154">
        <v>100</v>
      </c>
      <c r="G482" s="154" t="s">
        <v>176</v>
      </c>
      <c r="H482" s="154" t="s">
        <v>662</v>
      </c>
      <c r="I482" s="154">
        <v>1</v>
      </c>
      <c r="J482" s="166" t="s">
        <v>661</v>
      </c>
      <c r="K482" s="199"/>
      <c r="L482" s="219">
        <v>0</v>
      </c>
      <c r="M482" s="77">
        <v>0</v>
      </c>
      <c r="N482" s="126">
        <v>0</v>
      </c>
      <c r="O482" s="58" t="s">
        <v>654</v>
      </c>
    </row>
    <row r="483" spans="2:15">
      <c r="B483" s="148">
        <v>808</v>
      </c>
      <c r="C483" s="165" t="s">
        <v>400</v>
      </c>
      <c r="D483" s="154">
        <v>13</v>
      </c>
      <c r="E483" s="154">
        <v>8</v>
      </c>
      <c r="F483" s="154">
        <v>100</v>
      </c>
      <c r="G483" s="154" t="s">
        <v>176</v>
      </c>
      <c r="H483" s="154" t="s">
        <v>663</v>
      </c>
      <c r="I483" s="154">
        <v>1</v>
      </c>
      <c r="J483" s="166" t="s">
        <v>661</v>
      </c>
      <c r="K483" s="199"/>
      <c r="L483" s="219">
        <v>0</v>
      </c>
      <c r="M483" s="77">
        <v>0</v>
      </c>
      <c r="N483" s="126">
        <v>0</v>
      </c>
      <c r="O483" s="58" t="s">
        <v>654</v>
      </c>
    </row>
    <row r="484" spans="2:15">
      <c r="B484" s="148">
        <v>809</v>
      </c>
      <c r="C484" s="165" t="s">
        <v>72</v>
      </c>
      <c r="D484" s="154">
        <v>13</v>
      </c>
      <c r="E484" s="154">
        <v>9</v>
      </c>
      <c r="F484" s="154">
        <v>100</v>
      </c>
      <c r="G484" s="154" t="s">
        <v>176</v>
      </c>
      <c r="H484" s="154" t="s">
        <v>664</v>
      </c>
      <c r="I484" s="154">
        <v>1</v>
      </c>
      <c r="J484" s="166" t="s">
        <v>661</v>
      </c>
      <c r="K484" s="199"/>
      <c r="L484" s="219">
        <v>0</v>
      </c>
      <c r="M484" s="77">
        <v>0</v>
      </c>
      <c r="N484" s="126">
        <v>0</v>
      </c>
      <c r="O484" s="58" t="s">
        <v>654</v>
      </c>
    </row>
    <row r="485" spans="2:15">
      <c r="B485" s="148">
        <v>810</v>
      </c>
      <c r="C485" s="165" t="s">
        <v>665</v>
      </c>
      <c r="D485" s="154">
        <v>13</v>
      </c>
      <c r="E485" s="154">
        <v>9</v>
      </c>
      <c r="F485" s="154">
        <v>0</v>
      </c>
      <c r="G485" s="154" t="s">
        <v>176</v>
      </c>
      <c r="H485" s="154" t="s">
        <v>666</v>
      </c>
      <c r="I485" s="154">
        <v>1</v>
      </c>
      <c r="J485" s="166" t="s">
        <v>667</v>
      </c>
      <c r="K485" s="199"/>
      <c r="L485" s="219">
        <v>1</v>
      </c>
      <c r="M485" s="77">
        <v>0</v>
      </c>
      <c r="N485" s="126">
        <v>0</v>
      </c>
      <c r="O485" s="58" t="s">
        <v>668</v>
      </c>
    </row>
    <row r="486" spans="2:15">
      <c r="B486" s="148">
        <v>811</v>
      </c>
      <c r="C486" s="165" t="s">
        <v>669</v>
      </c>
      <c r="D486" s="154">
        <v>13</v>
      </c>
      <c r="E486" s="154">
        <v>9</v>
      </c>
      <c r="F486" s="154">
        <v>0</v>
      </c>
      <c r="G486" s="154" t="s">
        <v>176</v>
      </c>
      <c r="H486" s="154" t="s">
        <v>670</v>
      </c>
      <c r="I486" s="154">
        <v>1</v>
      </c>
      <c r="J486" s="166" t="s">
        <v>667</v>
      </c>
      <c r="K486" s="199"/>
      <c r="L486" s="219">
        <v>1</v>
      </c>
      <c r="M486" s="77">
        <v>0</v>
      </c>
      <c r="N486" s="126">
        <v>0</v>
      </c>
      <c r="O486" s="58" t="s">
        <v>668</v>
      </c>
    </row>
    <row r="487" spans="2:15">
      <c r="B487" s="148">
        <v>812</v>
      </c>
      <c r="C487" s="165" t="s">
        <v>671</v>
      </c>
      <c r="D487" s="154">
        <v>13</v>
      </c>
      <c r="E487" s="154">
        <v>9</v>
      </c>
      <c r="F487" s="154">
        <v>0</v>
      </c>
      <c r="G487" s="154" t="s">
        <v>176</v>
      </c>
      <c r="H487" s="154" t="s">
        <v>672</v>
      </c>
      <c r="I487" s="154">
        <v>1</v>
      </c>
      <c r="J487" s="166" t="s">
        <v>667</v>
      </c>
      <c r="K487" s="199"/>
      <c r="L487" s="219">
        <v>1</v>
      </c>
      <c r="M487" s="77">
        <v>0</v>
      </c>
      <c r="N487" s="126">
        <v>0</v>
      </c>
      <c r="O487" s="58" t="s">
        <v>668</v>
      </c>
    </row>
    <row r="488" spans="2:15">
      <c r="B488" s="148">
        <v>813</v>
      </c>
      <c r="C488" s="165" t="s">
        <v>673</v>
      </c>
      <c r="D488" s="154">
        <v>13</v>
      </c>
      <c r="E488" s="154">
        <v>9</v>
      </c>
      <c r="F488" s="154">
        <v>0</v>
      </c>
      <c r="G488" s="154" t="s">
        <v>176</v>
      </c>
      <c r="H488" s="154" t="s">
        <v>674</v>
      </c>
      <c r="I488" s="154">
        <v>1</v>
      </c>
      <c r="J488" s="166" t="s">
        <v>667</v>
      </c>
      <c r="K488" s="199"/>
      <c r="L488" s="219">
        <v>1</v>
      </c>
      <c r="M488" s="77">
        <v>0</v>
      </c>
      <c r="N488" s="126">
        <v>0</v>
      </c>
      <c r="O488" s="58" t="s">
        <v>668</v>
      </c>
    </row>
    <row r="489" spans="2:15">
      <c r="B489" s="148">
        <v>814</v>
      </c>
      <c r="C489" s="165" t="s">
        <v>675</v>
      </c>
      <c r="D489" s="154">
        <v>13</v>
      </c>
      <c r="E489" s="154">
        <v>9</v>
      </c>
      <c r="F489" s="154">
        <v>0</v>
      </c>
      <c r="G489" s="154" t="s">
        <v>176</v>
      </c>
      <c r="H489" s="154" t="s">
        <v>676</v>
      </c>
      <c r="I489" s="154">
        <v>1</v>
      </c>
      <c r="J489" s="166" t="s">
        <v>667</v>
      </c>
      <c r="K489" s="199"/>
      <c r="L489" s="219">
        <v>1</v>
      </c>
      <c r="M489" s="77">
        <v>0</v>
      </c>
      <c r="N489" s="126">
        <v>0</v>
      </c>
      <c r="O489" s="58" t="s">
        <v>668</v>
      </c>
    </row>
    <row r="490" spans="2:15">
      <c r="B490" s="148">
        <v>815</v>
      </c>
      <c r="C490" s="165" t="s">
        <v>677</v>
      </c>
      <c r="D490" s="154">
        <v>13</v>
      </c>
      <c r="E490" s="154">
        <v>9</v>
      </c>
      <c r="F490" s="154">
        <v>0</v>
      </c>
      <c r="G490" s="154" t="s">
        <v>176</v>
      </c>
      <c r="H490" s="154" t="s">
        <v>678</v>
      </c>
      <c r="I490" s="154">
        <v>1</v>
      </c>
      <c r="J490" s="166" t="s">
        <v>667</v>
      </c>
      <c r="K490" s="199"/>
      <c r="L490" s="219">
        <v>1</v>
      </c>
      <c r="M490" s="77">
        <v>0</v>
      </c>
      <c r="N490" s="126">
        <v>0</v>
      </c>
      <c r="O490" s="58" t="s">
        <v>668</v>
      </c>
    </row>
    <row r="491" spans="2:15">
      <c r="B491" s="148">
        <v>816</v>
      </c>
      <c r="C491" s="165" t="s">
        <v>679</v>
      </c>
      <c r="D491" s="154">
        <v>13</v>
      </c>
      <c r="E491" s="154">
        <v>9</v>
      </c>
      <c r="F491" s="154">
        <v>0</v>
      </c>
      <c r="G491" s="154" t="s">
        <v>176</v>
      </c>
      <c r="H491" s="154" t="s">
        <v>680</v>
      </c>
      <c r="I491" s="154">
        <v>1</v>
      </c>
      <c r="J491" s="166" t="s">
        <v>667</v>
      </c>
      <c r="K491" s="199"/>
      <c r="L491" s="219">
        <v>1</v>
      </c>
      <c r="M491" s="77">
        <v>0</v>
      </c>
      <c r="N491" s="126">
        <v>0</v>
      </c>
      <c r="O491" s="58" t="s">
        <v>668</v>
      </c>
    </row>
    <row r="492" spans="2:15">
      <c r="B492" s="148">
        <v>817</v>
      </c>
      <c r="C492" s="165" t="s">
        <v>681</v>
      </c>
      <c r="D492" s="154">
        <v>13</v>
      </c>
      <c r="E492" s="154">
        <v>9</v>
      </c>
      <c r="F492" s="154">
        <v>0</v>
      </c>
      <c r="G492" s="154" t="s">
        <v>176</v>
      </c>
      <c r="H492" s="154" t="s">
        <v>682</v>
      </c>
      <c r="I492" s="154">
        <v>1</v>
      </c>
      <c r="J492" s="166" t="s">
        <v>667</v>
      </c>
      <c r="K492" s="199"/>
      <c r="L492" s="219">
        <v>1</v>
      </c>
      <c r="M492" s="77">
        <v>0</v>
      </c>
      <c r="N492" s="126">
        <v>0</v>
      </c>
      <c r="O492" s="58" t="s">
        <v>668</v>
      </c>
    </row>
    <row r="493" spans="2:15">
      <c r="B493" s="148">
        <v>818</v>
      </c>
      <c r="C493" s="165" t="s">
        <v>665</v>
      </c>
      <c r="D493" s="154">
        <v>13</v>
      </c>
      <c r="E493" s="154">
        <v>9</v>
      </c>
      <c r="F493" s="154">
        <v>0</v>
      </c>
      <c r="G493" s="154" t="s">
        <v>176</v>
      </c>
      <c r="H493" s="154" t="s">
        <v>666</v>
      </c>
      <c r="I493" s="154">
        <v>1</v>
      </c>
      <c r="J493" s="166" t="s">
        <v>667</v>
      </c>
      <c r="K493" s="199"/>
      <c r="L493" s="219">
        <v>1</v>
      </c>
      <c r="M493" s="77">
        <v>0</v>
      </c>
      <c r="N493" s="126">
        <v>0</v>
      </c>
      <c r="O493" s="58" t="s">
        <v>668</v>
      </c>
    </row>
    <row r="494" spans="2:15">
      <c r="B494" s="148">
        <v>819</v>
      </c>
      <c r="C494" s="165" t="s">
        <v>669</v>
      </c>
      <c r="D494" s="154">
        <v>13</v>
      </c>
      <c r="E494" s="154">
        <v>9</v>
      </c>
      <c r="F494" s="154">
        <v>0</v>
      </c>
      <c r="G494" s="154" t="s">
        <v>176</v>
      </c>
      <c r="H494" s="154" t="s">
        <v>670</v>
      </c>
      <c r="I494" s="154">
        <v>1</v>
      </c>
      <c r="J494" s="166" t="s">
        <v>667</v>
      </c>
      <c r="K494" s="199"/>
      <c r="L494" s="219">
        <v>1</v>
      </c>
      <c r="M494" s="77">
        <v>0</v>
      </c>
      <c r="N494" s="126">
        <v>0</v>
      </c>
      <c r="O494" s="58" t="s">
        <v>668</v>
      </c>
    </row>
    <row r="495" spans="2:15">
      <c r="B495" s="148">
        <v>820</v>
      </c>
      <c r="C495" s="165" t="s">
        <v>671</v>
      </c>
      <c r="D495" s="154">
        <v>13</v>
      </c>
      <c r="E495" s="154">
        <v>9</v>
      </c>
      <c r="F495" s="154">
        <v>0</v>
      </c>
      <c r="G495" s="154" t="s">
        <v>176</v>
      </c>
      <c r="H495" s="154" t="s">
        <v>672</v>
      </c>
      <c r="I495" s="154">
        <v>1</v>
      </c>
      <c r="J495" s="166" t="s">
        <v>667</v>
      </c>
      <c r="K495" s="199"/>
      <c r="L495" s="219">
        <v>1</v>
      </c>
      <c r="M495" s="77">
        <v>0</v>
      </c>
      <c r="N495" s="126">
        <v>0</v>
      </c>
      <c r="O495" s="58" t="s">
        <v>668</v>
      </c>
    </row>
    <row r="496" spans="2:15">
      <c r="B496" s="148">
        <v>821</v>
      </c>
      <c r="C496" s="165" t="s">
        <v>673</v>
      </c>
      <c r="D496" s="154">
        <v>13</v>
      </c>
      <c r="E496" s="154">
        <v>9</v>
      </c>
      <c r="F496" s="154">
        <v>0</v>
      </c>
      <c r="G496" s="154" t="s">
        <v>176</v>
      </c>
      <c r="H496" s="154" t="s">
        <v>674</v>
      </c>
      <c r="I496" s="154">
        <v>1</v>
      </c>
      <c r="J496" s="166" t="s">
        <v>667</v>
      </c>
      <c r="K496" s="199"/>
      <c r="L496" s="219">
        <v>1</v>
      </c>
      <c r="M496" s="77">
        <v>0</v>
      </c>
      <c r="N496" s="126">
        <v>0</v>
      </c>
      <c r="O496" s="58" t="s">
        <v>668</v>
      </c>
    </row>
    <row r="497" spans="1:15">
      <c r="A497" s="145"/>
      <c r="B497" s="148">
        <v>822</v>
      </c>
      <c r="C497" s="165" t="s">
        <v>675</v>
      </c>
      <c r="D497" s="154">
        <v>13</v>
      </c>
      <c r="E497" s="154">
        <v>9</v>
      </c>
      <c r="F497" s="154">
        <v>0</v>
      </c>
      <c r="G497" s="154" t="s">
        <v>176</v>
      </c>
      <c r="H497" s="154" t="s">
        <v>676</v>
      </c>
      <c r="I497" s="154">
        <v>1</v>
      </c>
      <c r="J497" s="166" t="s">
        <v>667</v>
      </c>
      <c r="K497" s="199"/>
      <c r="L497" s="219">
        <v>1</v>
      </c>
      <c r="M497" s="77">
        <v>0</v>
      </c>
      <c r="N497" s="126">
        <v>0</v>
      </c>
      <c r="O497" s="58" t="s">
        <v>668</v>
      </c>
    </row>
    <row r="498" spans="1:15">
      <c r="A498" s="145"/>
      <c r="B498" s="148">
        <v>823</v>
      </c>
      <c r="C498" s="165" t="s">
        <v>683</v>
      </c>
      <c r="D498" s="154">
        <v>13</v>
      </c>
      <c r="E498" s="154">
        <v>9</v>
      </c>
      <c r="F498" s="154">
        <v>0</v>
      </c>
      <c r="G498" s="154" t="s">
        <v>176</v>
      </c>
      <c r="H498" s="154" t="s">
        <v>684</v>
      </c>
      <c r="I498" s="154">
        <v>1</v>
      </c>
      <c r="J498" s="166" t="s">
        <v>685</v>
      </c>
      <c r="K498" s="199"/>
      <c r="L498" s="219">
        <v>1</v>
      </c>
      <c r="M498" s="77">
        <v>0</v>
      </c>
      <c r="N498" s="126">
        <v>0</v>
      </c>
      <c r="O498" s="58" t="s">
        <v>668</v>
      </c>
    </row>
    <row r="499" spans="1:15">
      <c r="A499" s="145"/>
      <c r="B499" s="148">
        <v>824</v>
      </c>
      <c r="C499" s="165" t="s">
        <v>686</v>
      </c>
      <c r="D499" s="154">
        <v>13</v>
      </c>
      <c r="E499" s="154">
        <v>9</v>
      </c>
      <c r="F499" s="154">
        <v>0</v>
      </c>
      <c r="G499" s="154" t="s">
        <v>176</v>
      </c>
      <c r="H499" s="154" t="s">
        <v>687</v>
      </c>
      <c r="I499" s="154">
        <v>1</v>
      </c>
      <c r="J499" s="166" t="s">
        <v>685</v>
      </c>
      <c r="K499" s="199"/>
      <c r="L499" s="219">
        <v>1</v>
      </c>
      <c r="M499" s="77">
        <v>0</v>
      </c>
      <c r="N499" s="126">
        <v>0</v>
      </c>
      <c r="O499" s="58" t="s">
        <v>668</v>
      </c>
    </row>
    <row r="500" spans="1:15">
      <c r="A500" s="145"/>
      <c r="B500" s="148">
        <v>825</v>
      </c>
      <c r="C500" s="165" t="s">
        <v>688</v>
      </c>
      <c r="D500" s="154">
        <v>13</v>
      </c>
      <c r="E500" s="154">
        <v>9</v>
      </c>
      <c r="F500" s="154">
        <v>0</v>
      </c>
      <c r="G500" s="154" t="s">
        <v>176</v>
      </c>
      <c r="H500" s="154" t="s">
        <v>689</v>
      </c>
      <c r="I500" s="154">
        <v>1</v>
      </c>
      <c r="J500" s="166" t="s">
        <v>685</v>
      </c>
      <c r="K500" s="199"/>
      <c r="L500" s="219">
        <v>1</v>
      </c>
      <c r="M500" s="77">
        <v>0</v>
      </c>
      <c r="N500" s="126">
        <v>0</v>
      </c>
      <c r="O500" s="58" t="s">
        <v>668</v>
      </c>
    </row>
    <row r="501" spans="1:15">
      <c r="A501" s="145"/>
      <c r="B501" s="148">
        <v>826</v>
      </c>
      <c r="C501" s="165" t="s">
        <v>690</v>
      </c>
      <c r="D501" s="154">
        <v>13</v>
      </c>
      <c r="E501" s="154">
        <v>9</v>
      </c>
      <c r="F501" s="154">
        <v>0</v>
      </c>
      <c r="G501" s="154" t="s">
        <v>176</v>
      </c>
      <c r="H501" s="154" t="s">
        <v>691</v>
      </c>
      <c r="I501" s="154">
        <v>1</v>
      </c>
      <c r="J501" s="166" t="s">
        <v>685</v>
      </c>
      <c r="K501" s="199"/>
      <c r="L501" s="219">
        <v>1</v>
      </c>
      <c r="M501" s="77">
        <v>0</v>
      </c>
      <c r="N501" s="126">
        <v>0</v>
      </c>
      <c r="O501" s="58" t="s">
        <v>668</v>
      </c>
    </row>
    <row r="502" spans="1:15">
      <c r="A502" s="145"/>
      <c r="B502" s="148">
        <v>827</v>
      </c>
      <c r="C502" s="165" t="s">
        <v>692</v>
      </c>
      <c r="D502" s="154">
        <v>13</v>
      </c>
      <c r="E502" s="154">
        <v>9</v>
      </c>
      <c r="F502" s="154">
        <v>0</v>
      </c>
      <c r="G502" s="154" t="s">
        <v>176</v>
      </c>
      <c r="H502" s="154" t="s">
        <v>693</v>
      </c>
      <c r="I502" s="154">
        <v>1</v>
      </c>
      <c r="J502" s="166" t="s">
        <v>685</v>
      </c>
      <c r="K502" s="199"/>
      <c r="L502" s="219">
        <v>1</v>
      </c>
      <c r="M502" s="77">
        <v>0</v>
      </c>
      <c r="N502" s="126">
        <v>0</v>
      </c>
      <c r="O502" s="58" t="s">
        <v>668</v>
      </c>
    </row>
    <row r="503" spans="1:15">
      <c r="A503" s="145"/>
      <c r="B503" s="148">
        <v>828</v>
      </c>
      <c r="C503" s="165" t="s">
        <v>694</v>
      </c>
      <c r="D503" s="154">
        <v>13</v>
      </c>
      <c r="E503" s="154">
        <v>9</v>
      </c>
      <c r="F503" s="154">
        <v>0</v>
      </c>
      <c r="G503" s="154" t="s">
        <v>176</v>
      </c>
      <c r="H503" s="154" t="s">
        <v>695</v>
      </c>
      <c r="I503" s="154">
        <v>1</v>
      </c>
      <c r="J503" s="166" t="s">
        <v>685</v>
      </c>
      <c r="K503" s="199"/>
      <c r="L503" s="219">
        <v>1</v>
      </c>
      <c r="M503" s="77">
        <v>0</v>
      </c>
      <c r="N503" s="126">
        <v>0</v>
      </c>
      <c r="O503" s="58" t="s">
        <v>668</v>
      </c>
    </row>
    <row r="504" spans="1:15">
      <c r="A504" s="145"/>
      <c r="B504" s="148">
        <v>829</v>
      </c>
      <c r="C504" s="165" t="s">
        <v>696</v>
      </c>
      <c r="D504" s="154">
        <v>13</v>
      </c>
      <c r="E504" s="154">
        <v>9</v>
      </c>
      <c r="F504" s="154">
        <v>0</v>
      </c>
      <c r="G504" s="154" t="s">
        <v>176</v>
      </c>
      <c r="H504" s="154" t="s">
        <v>697</v>
      </c>
      <c r="I504" s="154">
        <v>1</v>
      </c>
      <c r="J504" s="166" t="s">
        <v>685</v>
      </c>
      <c r="K504" s="199"/>
      <c r="L504" s="219">
        <v>1</v>
      </c>
      <c r="M504" s="77">
        <v>0</v>
      </c>
      <c r="N504" s="126">
        <v>0</v>
      </c>
      <c r="O504" s="58" t="s">
        <v>668</v>
      </c>
    </row>
    <row r="505" spans="1:15">
      <c r="A505" s="145"/>
      <c r="B505" s="148">
        <v>830</v>
      </c>
      <c r="C505" s="165" t="s">
        <v>698</v>
      </c>
      <c r="D505" s="154">
        <v>13</v>
      </c>
      <c r="E505" s="154">
        <v>9</v>
      </c>
      <c r="F505" s="154">
        <v>0</v>
      </c>
      <c r="G505" s="154" t="s">
        <v>176</v>
      </c>
      <c r="H505" s="154" t="s">
        <v>699</v>
      </c>
      <c r="I505" s="154">
        <v>1</v>
      </c>
      <c r="J505" s="166" t="s">
        <v>685</v>
      </c>
      <c r="K505" s="199"/>
      <c r="L505" s="219">
        <v>1</v>
      </c>
      <c r="M505" s="77">
        <v>0</v>
      </c>
      <c r="N505" s="126">
        <v>0</v>
      </c>
      <c r="O505" s="58" t="s">
        <v>668</v>
      </c>
    </row>
    <row r="506" spans="1:15">
      <c r="A506" s="145"/>
      <c r="B506" s="148">
        <v>831</v>
      </c>
      <c r="C506" s="165" t="s">
        <v>700</v>
      </c>
      <c r="D506" s="154">
        <v>13</v>
      </c>
      <c r="E506" s="154">
        <v>9</v>
      </c>
      <c r="F506" s="154">
        <v>0</v>
      </c>
      <c r="G506" s="154" t="s">
        <v>176</v>
      </c>
      <c r="H506" s="154" t="s">
        <v>701</v>
      </c>
      <c r="I506" s="154">
        <v>1</v>
      </c>
      <c r="J506" s="166" t="s">
        <v>685</v>
      </c>
      <c r="K506" s="199"/>
      <c r="L506" s="219">
        <v>1</v>
      </c>
      <c r="M506" s="77">
        <v>0</v>
      </c>
      <c r="N506" s="126">
        <v>0</v>
      </c>
      <c r="O506" s="58" t="s">
        <v>668</v>
      </c>
    </row>
    <row r="507" spans="1:15">
      <c r="A507" s="145"/>
      <c r="B507" s="148">
        <v>832</v>
      </c>
      <c r="C507" s="165" t="s">
        <v>702</v>
      </c>
      <c r="D507" s="154">
        <v>13</v>
      </c>
      <c r="E507" s="154">
        <v>9</v>
      </c>
      <c r="F507" s="154">
        <v>0</v>
      </c>
      <c r="G507" s="154" t="s">
        <v>176</v>
      </c>
      <c r="H507" s="154" t="s">
        <v>703</v>
      </c>
      <c r="I507" s="154">
        <v>1</v>
      </c>
      <c r="J507" s="166" t="s">
        <v>685</v>
      </c>
      <c r="K507" s="199"/>
      <c r="L507" s="219">
        <v>1</v>
      </c>
      <c r="M507" s="77">
        <v>0</v>
      </c>
      <c r="N507" s="126">
        <v>0</v>
      </c>
      <c r="O507" s="58" t="s">
        <v>668</v>
      </c>
    </row>
    <row r="508" spans="1:15">
      <c r="A508" s="145"/>
      <c r="B508" s="148">
        <v>833</v>
      </c>
      <c r="C508" s="165" t="s">
        <v>704</v>
      </c>
      <c r="D508" s="154">
        <v>13</v>
      </c>
      <c r="E508" s="154">
        <v>9</v>
      </c>
      <c r="F508" s="154">
        <v>0</v>
      </c>
      <c r="G508" s="154" t="s">
        <v>176</v>
      </c>
      <c r="H508" s="154" t="s">
        <v>705</v>
      </c>
      <c r="I508" s="154">
        <v>1</v>
      </c>
      <c r="J508" s="166" t="s">
        <v>685</v>
      </c>
      <c r="K508" s="199"/>
      <c r="L508" s="219">
        <v>1</v>
      </c>
      <c r="M508" s="77">
        <v>0</v>
      </c>
      <c r="N508" s="126">
        <v>0</v>
      </c>
      <c r="O508" s="58" t="s">
        <v>668</v>
      </c>
    </row>
    <row r="509" spans="1:15" s="56" customFormat="1" ht="15.75">
      <c r="A509" s="148"/>
      <c r="B509" s="148">
        <v>913</v>
      </c>
      <c r="C509" s="148" t="s">
        <v>2294</v>
      </c>
      <c r="D509" s="148">
        <v>15</v>
      </c>
      <c r="E509" s="148">
        <v>1</v>
      </c>
      <c r="F509" s="148">
        <v>100</v>
      </c>
      <c r="G509" s="148" t="s">
        <v>178</v>
      </c>
      <c r="H509" s="148" t="s">
        <v>442</v>
      </c>
      <c r="I509" s="148">
        <v>1</v>
      </c>
      <c r="J509" s="1" t="s">
        <v>2656</v>
      </c>
      <c r="K509" s="195">
        <v>0</v>
      </c>
      <c r="L509" s="216">
        <v>1</v>
      </c>
      <c r="M509" s="75">
        <v>1</v>
      </c>
      <c r="N509" s="126">
        <v>3</v>
      </c>
      <c r="O509" s="42" t="s">
        <v>627</v>
      </c>
    </row>
    <row r="510" spans="1:15" s="56" customFormat="1" ht="15.75">
      <c r="A510" s="148"/>
      <c r="B510" s="148">
        <v>914</v>
      </c>
      <c r="C510" s="148" t="s">
        <v>2295</v>
      </c>
      <c r="D510" s="148">
        <v>15</v>
      </c>
      <c r="E510" s="148">
        <v>2</v>
      </c>
      <c r="F510" s="148">
        <v>100</v>
      </c>
      <c r="G510" s="148" t="s">
        <v>178</v>
      </c>
      <c r="H510" s="148" t="s">
        <v>324</v>
      </c>
      <c r="I510" s="148">
        <v>1</v>
      </c>
      <c r="J510" s="146" t="s">
        <v>460</v>
      </c>
      <c r="K510" s="195">
        <v>0</v>
      </c>
      <c r="L510" s="216">
        <v>1</v>
      </c>
      <c r="M510" s="77">
        <v>1</v>
      </c>
      <c r="N510" s="126">
        <v>5</v>
      </c>
      <c r="O510" s="42" t="s">
        <v>627</v>
      </c>
    </row>
    <row r="511" spans="1:15" s="56" customFormat="1" ht="15.75">
      <c r="A511" s="148"/>
      <c r="B511" s="148">
        <v>915</v>
      </c>
      <c r="C511" s="148" t="s">
        <v>2724</v>
      </c>
      <c r="D511" s="148">
        <v>15</v>
      </c>
      <c r="E511" s="148">
        <v>3</v>
      </c>
      <c r="F511" s="148">
        <v>100</v>
      </c>
      <c r="G511" s="148" t="s">
        <v>178</v>
      </c>
      <c r="H511" s="148" t="s">
        <v>2720</v>
      </c>
      <c r="I511" s="148">
        <v>1</v>
      </c>
      <c r="J511" s="146" t="s">
        <v>2789</v>
      </c>
      <c r="K511" s="195">
        <v>0</v>
      </c>
      <c r="L511" s="216">
        <v>1</v>
      </c>
      <c r="M511" s="77">
        <v>1</v>
      </c>
      <c r="N511" s="126">
        <v>5</v>
      </c>
      <c r="O511" s="42" t="s">
        <v>627</v>
      </c>
    </row>
    <row r="512" spans="1:15" s="56" customFormat="1" ht="15.75">
      <c r="A512" s="148"/>
      <c r="B512" s="148">
        <v>916</v>
      </c>
      <c r="C512" s="148" t="s">
        <v>443</v>
      </c>
      <c r="D512" s="148">
        <v>15</v>
      </c>
      <c r="E512" s="148">
        <v>4</v>
      </c>
      <c r="F512" s="148">
        <v>100</v>
      </c>
      <c r="G512" s="148" t="s">
        <v>178</v>
      </c>
      <c r="H512" s="148" t="s">
        <v>629</v>
      </c>
      <c r="I512" s="148">
        <v>1</v>
      </c>
      <c r="J512" s="146" t="s">
        <v>430</v>
      </c>
      <c r="K512" s="195">
        <v>0</v>
      </c>
      <c r="L512" s="216">
        <v>1</v>
      </c>
      <c r="M512" s="77">
        <v>1</v>
      </c>
      <c r="N512" s="126">
        <v>5</v>
      </c>
      <c r="O512" s="42" t="s">
        <v>627</v>
      </c>
    </row>
    <row r="513" spans="1:15" s="56" customFormat="1" ht="15.75">
      <c r="A513" s="148"/>
      <c r="B513" s="148">
        <v>917</v>
      </c>
      <c r="C513" s="148" t="s">
        <v>630</v>
      </c>
      <c r="D513" s="148">
        <v>15</v>
      </c>
      <c r="E513" s="148">
        <v>5</v>
      </c>
      <c r="F513" s="148">
        <v>100</v>
      </c>
      <c r="G513" s="148" t="s">
        <v>178</v>
      </c>
      <c r="H513" s="148" t="s">
        <v>631</v>
      </c>
      <c r="I513" s="148">
        <v>1</v>
      </c>
      <c r="J513" s="1" t="s">
        <v>2602</v>
      </c>
      <c r="K513" s="195">
        <v>0</v>
      </c>
      <c r="L513" s="216">
        <v>1</v>
      </c>
      <c r="M513" s="75">
        <v>1</v>
      </c>
      <c r="N513" s="126">
        <v>1</v>
      </c>
      <c r="O513" s="42" t="s">
        <v>627</v>
      </c>
    </row>
    <row r="514" spans="1:15" s="56" customFormat="1" ht="15.75">
      <c r="A514" s="148"/>
      <c r="B514" s="148">
        <v>918</v>
      </c>
      <c r="C514" s="148" t="s">
        <v>439</v>
      </c>
      <c r="D514" s="148">
        <v>15</v>
      </c>
      <c r="E514" s="148">
        <v>6</v>
      </c>
      <c r="F514" s="148">
        <v>100</v>
      </c>
      <c r="G514" s="148" t="s">
        <v>178</v>
      </c>
      <c r="H514" s="148" t="s">
        <v>440</v>
      </c>
      <c r="I514" s="148">
        <v>1</v>
      </c>
      <c r="J514" s="255" t="s">
        <v>2804</v>
      </c>
      <c r="K514" s="195">
        <v>0</v>
      </c>
      <c r="L514" s="216">
        <v>1</v>
      </c>
      <c r="M514" s="75">
        <v>1</v>
      </c>
      <c r="N514" s="126">
        <v>2</v>
      </c>
      <c r="O514" s="42" t="s">
        <v>627</v>
      </c>
    </row>
    <row r="515" spans="1:15">
      <c r="A515" s="145"/>
      <c r="B515" s="148">
        <v>919</v>
      </c>
      <c r="C515" s="148" t="s">
        <v>633</v>
      </c>
      <c r="D515" s="148">
        <v>15</v>
      </c>
      <c r="E515" s="148">
        <v>7</v>
      </c>
      <c r="F515" s="148">
        <v>100</v>
      </c>
      <c r="G515" s="148" t="s">
        <v>178</v>
      </c>
      <c r="H515" s="148" t="s">
        <v>634</v>
      </c>
      <c r="I515" s="148">
        <v>1</v>
      </c>
      <c r="J515" s="1" t="s">
        <v>635</v>
      </c>
      <c r="K515" s="195">
        <v>0</v>
      </c>
      <c r="L515" s="216">
        <v>1</v>
      </c>
      <c r="M515" s="77">
        <v>1</v>
      </c>
      <c r="N515" s="126">
        <v>5</v>
      </c>
      <c r="O515" s="42" t="s">
        <v>627</v>
      </c>
    </row>
    <row r="516" spans="1:15">
      <c r="A516" s="145"/>
      <c r="B516" s="148">
        <v>840</v>
      </c>
      <c r="C516" s="165" t="s">
        <v>651</v>
      </c>
      <c r="D516" s="154">
        <v>16</v>
      </c>
      <c r="E516" s="154">
        <v>1</v>
      </c>
      <c r="F516" s="154">
        <v>100</v>
      </c>
      <c r="G516" s="154" t="s">
        <v>176</v>
      </c>
      <c r="H516" s="154" t="s">
        <v>652</v>
      </c>
      <c r="I516" s="154">
        <v>1</v>
      </c>
      <c r="J516" s="166" t="s">
        <v>653</v>
      </c>
      <c r="K516" s="199"/>
      <c r="L516" s="219">
        <v>0</v>
      </c>
      <c r="M516" s="77">
        <v>0</v>
      </c>
      <c r="N516" s="126">
        <v>0</v>
      </c>
      <c r="O516" s="58" t="s">
        <v>654</v>
      </c>
    </row>
    <row r="517" spans="1:15">
      <c r="A517" s="145"/>
      <c r="B517" s="148">
        <v>841</v>
      </c>
      <c r="C517" s="165" t="s">
        <v>54</v>
      </c>
      <c r="D517" s="154">
        <v>16</v>
      </c>
      <c r="E517" s="154">
        <v>2</v>
      </c>
      <c r="F517" s="154">
        <v>100</v>
      </c>
      <c r="G517" s="154" t="s">
        <v>176</v>
      </c>
      <c r="H517" s="154" t="s">
        <v>655</v>
      </c>
      <c r="I517" s="154">
        <v>1</v>
      </c>
      <c r="J517" s="166" t="s">
        <v>656</v>
      </c>
      <c r="K517" s="199"/>
      <c r="L517" s="219">
        <v>0</v>
      </c>
      <c r="M517" s="77">
        <v>0</v>
      </c>
      <c r="N517" s="126">
        <v>0</v>
      </c>
      <c r="O517" s="58" t="s">
        <v>654</v>
      </c>
    </row>
    <row r="518" spans="1:15">
      <c r="A518" s="145"/>
      <c r="B518" s="148">
        <v>842</v>
      </c>
      <c r="C518" s="165" t="s">
        <v>36</v>
      </c>
      <c r="D518" s="154">
        <v>16</v>
      </c>
      <c r="E518" s="154">
        <v>3</v>
      </c>
      <c r="F518" s="154">
        <v>100</v>
      </c>
      <c r="G518" s="154" t="s">
        <v>176</v>
      </c>
      <c r="H518" s="154" t="s">
        <v>657</v>
      </c>
      <c r="I518" s="154">
        <v>1</v>
      </c>
      <c r="J518" s="166" t="s">
        <v>656</v>
      </c>
      <c r="K518" s="199"/>
      <c r="L518" s="219">
        <v>0</v>
      </c>
      <c r="M518" s="77">
        <v>0</v>
      </c>
      <c r="N518" s="126">
        <v>0</v>
      </c>
      <c r="O518" s="58" t="s">
        <v>654</v>
      </c>
    </row>
    <row r="519" spans="1:15">
      <c r="A519" s="145"/>
      <c r="B519" s="148">
        <v>843</v>
      </c>
      <c r="C519" s="165" t="s">
        <v>2378</v>
      </c>
      <c r="D519" s="154">
        <v>16</v>
      </c>
      <c r="E519" s="154">
        <v>4</v>
      </c>
      <c r="F519" s="154">
        <v>100</v>
      </c>
      <c r="G519" s="154" t="s">
        <v>176</v>
      </c>
      <c r="H519" s="154" t="s">
        <v>658</v>
      </c>
      <c r="I519" s="154">
        <v>1</v>
      </c>
      <c r="J519" s="166" t="s">
        <v>656</v>
      </c>
      <c r="K519" s="199"/>
      <c r="L519" s="219">
        <v>0</v>
      </c>
      <c r="M519" s="77">
        <v>0</v>
      </c>
      <c r="N519" s="126">
        <v>0</v>
      </c>
      <c r="O519" s="58" t="s">
        <v>668</v>
      </c>
    </row>
    <row r="520" spans="1:15">
      <c r="A520" s="145"/>
      <c r="B520" s="148">
        <v>844</v>
      </c>
      <c r="C520" s="165" t="s">
        <v>49</v>
      </c>
      <c r="D520" s="154">
        <v>16</v>
      </c>
      <c r="E520" s="154">
        <v>5</v>
      </c>
      <c r="F520" s="154">
        <v>100</v>
      </c>
      <c r="G520" s="154" t="s">
        <v>176</v>
      </c>
      <c r="H520" s="154" t="s">
        <v>659</v>
      </c>
      <c r="I520" s="154">
        <v>1</v>
      </c>
      <c r="J520" s="166" t="s">
        <v>656</v>
      </c>
      <c r="K520" s="199"/>
      <c r="L520" s="219">
        <v>0</v>
      </c>
      <c r="M520" s="77">
        <v>0</v>
      </c>
      <c r="N520" s="126">
        <v>0</v>
      </c>
      <c r="O520" s="58" t="s">
        <v>668</v>
      </c>
    </row>
    <row r="521" spans="1:15">
      <c r="A521" s="145"/>
      <c r="B521" s="148">
        <v>845</v>
      </c>
      <c r="C521" s="165" t="s">
        <v>74</v>
      </c>
      <c r="D521" s="154">
        <v>16</v>
      </c>
      <c r="E521" s="154">
        <v>6</v>
      </c>
      <c r="F521" s="154">
        <v>100</v>
      </c>
      <c r="G521" s="154" t="s">
        <v>176</v>
      </c>
      <c r="H521" s="154" t="s">
        <v>660</v>
      </c>
      <c r="I521" s="154">
        <v>1</v>
      </c>
      <c r="J521" s="166" t="s">
        <v>661</v>
      </c>
      <c r="K521" s="199"/>
      <c r="L521" s="219">
        <v>0</v>
      </c>
      <c r="M521" s="77">
        <v>0</v>
      </c>
      <c r="N521" s="126">
        <v>0</v>
      </c>
      <c r="O521" s="58" t="s">
        <v>668</v>
      </c>
    </row>
    <row r="522" spans="1:15">
      <c r="A522" s="145"/>
      <c r="B522" s="148">
        <v>846</v>
      </c>
      <c r="C522" s="165" t="s">
        <v>393</v>
      </c>
      <c r="D522" s="154">
        <v>16</v>
      </c>
      <c r="E522" s="154">
        <v>7</v>
      </c>
      <c r="F522" s="154">
        <v>100</v>
      </c>
      <c r="G522" s="154" t="s">
        <v>176</v>
      </c>
      <c r="H522" s="154" t="s">
        <v>662</v>
      </c>
      <c r="I522" s="154">
        <v>1</v>
      </c>
      <c r="J522" s="166" t="s">
        <v>661</v>
      </c>
      <c r="K522" s="199"/>
      <c r="L522" s="219">
        <v>0</v>
      </c>
      <c r="M522" s="77">
        <v>0</v>
      </c>
      <c r="N522" s="126">
        <v>0</v>
      </c>
      <c r="O522" s="58" t="s">
        <v>668</v>
      </c>
    </row>
    <row r="523" spans="1:15">
      <c r="A523" s="145"/>
      <c r="B523" s="148">
        <v>847</v>
      </c>
      <c r="C523" s="165" t="s">
        <v>400</v>
      </c>
      <c r="D523" s="154">
        <v>16</v>
      </c>
      <c r="E523" s="154">
        <v>8</v>
      </c>
      <c r="F523" s="154">
        <v>100</v>
      </c>
      <c r="G523" s="154" t="s">
        <v>176</v>
      </c>
      <c r="H523" s="154" t="s">
        <v>663</v>
      </c>
      <c r="I523" s="154">
        <v>1</v>
      </c>
      <c r="J523" s="166" t="s">
        <v>661</v>
      </c>
      <c r="K523" s="199"/>
      <c r="L523" s="219">
        <v>0</v>
      </c>
      <c r="M523" s="77">
        <v>0</v>
      </c>
      <c r="N523" s="126">
        <v>0</v>
      </c>
      <c r="O523" s="58" t="s">
        <v>668</v>
      </c>
    </row>
    <row r="524" spans="1:15">
      <c r="A524" s="145"/>
      <c r="B524" s="148">
        <v>848</v>
      </c>
      <c r="C524" s="165" t="s">
        <v>72</v>
      </c>
      <c r="D524" s="154">
        <v>16</v>
      </c>
      <c r="E524" s="154">
        <v>9</v>
      </c>
      <c r="F524" s="154">
        <v>100</v>
      </c>
      <c r="G524" s="154" t="s">
        <v>176</v>
      </c>
      <c r="H524" s="154" t="s">
        <v>664</v>
      </c>
      <c r="I524" s="154">
        <v>1</v>
      </c>
      <c r="J524" s="166" t="s">
        <v>661</v>
      </c>
      <c r="K524" s="199"/>
      <c r="L524" s="219">
        <v>0</v>
      </c>
      <c r="M524" s="77">
        <v>0</v>
      </c>
      <c r="N524" s="126">
        <v>0</v>
      </c>
      <c r="O524" s="58" t="s">
        <v>668</v>
      </c>
    </row>
    <row r="525" spans="1:15">
      <c r="A525" s="145"/>
      <c r="B525" s="148">
        <v>849</v>
      </c>
      <c r="C525" s="165" t="s">
        <v>2725</v>
      </c>
      <c r="D525" s="154">
        <v>16</v>
      </c>
      <c r="E525" s="154">
        <v>0</v>
      </c>
      <c r="F525" s="154">
        <v>1000</v>
      </c>
      <c r="G525" s="154" t="s">
        <v>176</v>
      </c>
      <c r="H525" s="154" t="s">
        <v>2721</v>
      </c>
      <c r="I525" s="154">
        <v>1</v>
      </c>
      <c r="J525" s="166" t="s">
        <v>2723</v>
      </c>
      <c r="K525" s="199"/>
      <c r="L525" s="219">
        <v>1</v>
      </c>
      <c r="M525" s="77">
        <v>0</v>
      </c>
      <c r="N525" s="126">
        <v>0</v>
      </c>
      <c r="O525" s="58" t="s">
        <v>668</v>
      </c>
    </row>
    <row r="526" spans="1:15">
      <c r="A526" s="145"/>
      <c r="B526" s="148">
        <v>850</v>
      </c>
      <c r="C526" s="165" t="s">
        <v>447</v>
      </c>
      <c r="D526" s="154">
        <v>16</v>
      </c>
      <c r="E526" s="154">
        <v>9</v>
      </c>
      <c r="F526" s="154">
        <v>0</v>
      </c>
      <c r="G526" s="154" t="s">
        <v>176</v>
      </c>
      <c r="H526" s="154" t="s">
        <v>448</v>
      </c>
      <c r="I526" s="154">
        <v>1</v>
      </c>
      <c r="J526" s="166" t="s">
        <v>707</v>
      </c>
      <c r="K526" s="199"/>
      <c r="L526" s="219">
        <v>1</v>
      </c>
      <c r="M526" s="77">
        <v>0</v>
      </c>
      <c r="N526" s="126">
        <v>0</v>
      </c>
      <c r="O526" s="58" t="s">
        <v>668</v>
      </c>
    </row>
    <row r="527" spans="1:15">
      <c r="A527" s="145"/>
      <c r="B527" s="148">
        <v>851</v>
      </c>
      <c r="C527" s="165" t="s">
        <v>450</v>
      </c>
      <c r="D527" s="154">
        <v>16</v>
      </c>
      <c r="E527" s="154">
        <v>9</v>
      </c>
      <c r="F527" s="154">
        <v>0</v>
      </c>
      <c r="G527" s="154" t="s">
        <v>176</v>
      </c>
      <c r="H527" s="154" t="s">
        <v>451</v>
      </c>
      <c r="I527" s="154">
        <v>1</v>
      </c>
      <c r="J527" s="166" t="s">
        <v>708</v>
      </c>
      <c r="K527" s="199"/>
      <c r="L527" s="219">
        <v>1</v>
      </c>
      <c r="M527" s="77">
        <v>0</v>
      </c>
      <c r="N527" s="126">
        <v>0</v>
      </c>
      <c r="O527" s="58" t="s">
        <v>668</v>
      </c>
    </row>
    <row r="528" spans="1:15">
      <c r="A528" s="145"/>
      <c r="B528" s="148">
        <v>852</v>
      </c>
      <c r="C528" s="165" t="s">
        <v>709</v>
      </c>
      <c r="D528" s="154">
        <v>16</v>
      </c>
      <c r="E528" s="154">
        <v>9</v>
      </c>
      <c r="F528" s="154">
        <v>0</v>
      </c>
      <c r="G528" s="154" t="s">
        <v>176</v>
      </c>
      <c r="H528" s="154" t="s">
        <v>710</v>
      </c>
      <c r="I528" s="154">
        <v>1</v>
      </c>
      <c r="J528" s="166" t="s">
        <v>711</v>
      </c>
      <c r="K528" s="199"/>
      <c r="L528" s="219">
        <v>1</v>
      </c>
      <c r="M528" s="77">
        <v>0</v>
      </c>
      <c r="N528" s="126">
        <v>0</v>
      </c>
      <c r="O528" s="58" t="s">
        <v>668</v>
      </c>
    </row>
    <row r="529" spans="2:18">
      <c r="B529" s="178">
        <v>853</v>
      </c>
      <c r="C529" s="189" t="s">
        <v>2296</v>
      </c>
      <c r="D529" s="189">
        <v>17</v>
      </c>
      <c r="E529" s="189">
        <v>1</v>
      </c>
      <c r="F529" s="189">
        <v>100000</v>
      </c>
      <c r="G529" s="189" t="s">
        <v>2298</v>
      </c>
      <c r="H529" s="189" t="s">
        <v>2316</v>
      </c>
      <c r="I529" s="189">
        <v>1</v>
      </c>
      <c r="J529" s="1" t="s">
        <v>2657</v>
      </c>
      <c r="K529" s="212">
        <v>0</v>
      </c>
      <c r="L529" s="233">
        <v>0</v>
      </c>
      <c r="M529" s="75">
        <v>1</v>
      </c>
      <c r="N529" s="126">
        <v>8</v>
      </c>
      <c r="O529" s="83" t="s">
        <v>2325</v>
      </c>
    </row>
    <row r="530" spans="2:18">
      <c r="B530" s="178">
        <v>854</v>
      </c>
      <c r="C530" s="189" t="s">
        <v>2326</v>
      </c>
      <c r="D530" s="189">
        <v>17</v>
      </c>
      <c r="E530" s="189">
        <v>2</v>
      </c>
      <c r="F530" s="189">
        <v>100000</v>
      </c>
      <c r="G530" s="189" t="s">
        <v>2298</v>
      </c>
      <c r="H530" s="189" t="s">
        <v>2327</v>
      </c>
      <c r="I530" s="189">
        <v>1</v>
      </c>
      <c r="J530" s="190" t="s">
        <v>2606</v>
      </c>
      <c r="K530" s="212">
        <v>0</v>
      </c>
      <c r="L530" s="233">
        <v>0</v>
      </c>
      <c r="M530" s="77">
        <v>0</v>
      </c>
      <c r="N530" s="126">
        <v>0</v>
      </c>
      <c r="O530" s="83" t="s">
        <v>2325</v>
      </c>
    </row>
    <row r="531" spans="2:18">
      <c r="B531" s="178">
        <v>855</v>
      </c>
      <c r="C531" s="189" t="s">
        <v>2328</v>
      </c>
      <c r="D531" s="189">
        <v>17</v>
      </c>
      <c r="E531" s="189">
        <v>3</v>
      </c>
      <c r="F531" s="189">
        <v>100000</v>
      </c>
      <c r="G531" s="189" t="s">
        <v>2298</v>
      </c>
      <c r="H531" s="189" t="s">
        <v>2329</v>
      </c>
      <c r="I531" s="189">
        <v>1</v>
      </c>
      <c r="J531" s="190" t="s">
        <v>2606</v>
      </c>
      <c r="K531" s="212">
        <v>0</v>
      </c>
      <c r="L531" s="233">
        <v>0</v>
      </c>
      <c r="M531" s="77">
        <v>0</v>
      </c>
      <c r="N531" s="126">
        <v>0</v>
      </c>
      <c r="O531" s="83" t="s">
        <v>2325</v>
      </c>
    </row>
    <row r="532" spans="2:18">
      <c r="B532" s="178">
        <v>856</v>
      </c>
      <c r="C532" s="189" t="s">
        <v>2658</v>
      </c>
      <c r="D532" s="189">
        <v>17</v>
      </c>
      <c r="E532" s="189">
        <v>4</v>
      </c>
      <c r="F532" s="189">
        <v>100000</v>
      </c>
      <c r="G532" s="189" t="s">
        <v>2298</v>
      </c>
      <c r="H532" s="189" t="s">
        <v>2330</v>
      </c>
      <c r="I532" s="189">
        <v>1</v>
      </c>
      <c r="J532" s="190" t="s">
        <v>2606</v>
      </c>
      <c r="K532" s="212">
        <v>0</v>
      </c>
      <c r="L532" s="233">
        <v>0</v>
      </c>
      <c r="M532" s="77">
        <v>0</v>
      </c>
      <c r="N532" s="126">
        <v>0</v>
      </c>
      <c r="O532" s="83" t="s">
        <v>2325</v>
      </c>
    </row>
    <row r="533" spans="2:18">
      <c r="B533" s="178">
        <v>857</v>
      </c>
      <c r="C533" s="189" t="s">
        <v>2331</v>
      </c>
      <c r="D533" s="189">
        <v>17</v>
      </c>
      <c r="E533" s="189">
        <v>5</v>
      </c>
      <c r="F533" s="189">
        <v>100000</v>
      </c>
      <c r="G533" s="189" t="s">
        <v>2298</v>
      </c>
      <c r="H533" s="189" t="s">
        <v>2332</v>
      </c>
      <c r="I533" s="189">
        <v>1</v>
      </c>
      <c r="J533" s="190" t="s">
        <v>2606</v>
      </c>
      <c r="K533" s="212">
        <v>0</v>
      </c>
      <c r="L533" s="233">
        <v>0</v>
      </c>
      <c r="M533" s="77">
        <v>0</v>
      </c>
      <c r="N533" s="126">
        <v>0</v>
      </c>
      <c r="O533" s="83" t="s">
        <v>2325</v>
      </c>
    </row>
    <row r="534" spans="2:18">
      <c r="B534" s="178">
        <v>858</v>
      </c>
      <c r="C534" s="189" t="s">
        <v>2333</v>
      </c>
      <c r="D534" s="189">
        <v>17</v>
      </c>
      <c r="E534" s="189">
        <v>6</v>
      </c>
      <c r="F534" s="189">
        <v>100000</v>
      </c>
      <c r="G534" s="189" t="s">
        <v>2298</v>
      </c>
      <c r="H534" s="189" t="s">
        <v>46</v>
      </c>
      <c r="I534" s="189">
        <v>1</v>
      </c>
      <c r="J534" s="1" t="s">
        <v>2603</v>
      </c>
      <c r="K534" s="212">
        <v>0</v>
      </c>
      <c r="L534" s="233">
        <v>0</v>
      </c>
      <c r="M534" s="75">
        <v>1</v>
      </c>
      <c r="N534" s="126">
        <v>9</v>
      </c>
      <c r="O534" s="83" t="s">
        <v>2325</v>
      </c>
    </row>
    <row r="535" spans="2:18">
      <c r="B535" s="178">
        <v>859</v>
      </c>
      <c r="C535" s="189" t="s">
        <v>2334</v>
      </c>
      <c r="D535" s="189">
        <v>17</v>
      </c>
      <c r="E535" s="189">
        <v>7</v>
      </c>
      <c r="F535" s="189">
        <v>100000</v>
      </c>
      <c r="G535" s="189" t="s">
        <v>2298</v>
      </c>
      <c r="H535" s="189" t="s">
        <v>51</v>
      </c>
      <c r="I535" s="189">
        <v>1</v>
      </c>
      <c r="J535" s="1" t="s">
        <v>2603</v>
      </c>
      <c r="K535" s="212">
        <v>0</v>
      </c>
      <c r="L535" s="233">
        <v>0</v>
      </c>
      <c r="M535" s="75">
        <v>1</v>
      </c>
      <c r="N535" s="126">
        <v>9</v>
      </c>
      <c r="O535" s="83" t="s">
        <v>2325</v>
      </c>
    </row>
    <row r="536" spans="2:18">
      <c r="B536" s="178">
        <v>860</v>
      </c>
      <c r="C536" s="189" t="s">
        <v>2335</v>
      </c>
      <c r="D536" s="189">
        <v>17</v>
      </c>
      <c r="E536" s="189">
        <v>8</v>
      </c>
      <c r="F536" s="189">
        <v>100000</v>
      </c>
      <c r="G536" s="189" t="s">
        <v>2298</v>
      </c>
      <c r="H536" s="189" t="s">
        <v>735</v>
      </c>
      <c r="I536" s="189">
        <v>1</v>
      </c>
      <c r="J536" s="1" t="s">
        <v>2603</v>
      </c>
      <c r="K536" s="212">
        <v>0</v>
      </c>
      <c r="L536" s="233">
        <v>0</v>
      </c>
      <c r="M536" s="75">
        <v>1</v>
      </c>
      <c r="N536" s="126">
        <v>9</v>
      </c>
      <c r="O536" s="83" t="s">
        <v>2325</v>
      </c>
    </row>
    <row r="537" spans="2:18">
      <c r="B537" s="178">
        <v>861</v>
      </c>
      <c r="C537" s="189" t="s">
        <v>2336</v>
      </c>
      <c r="D537" s="189">
        <v>17</v>
      </c>
      <c r="E537" s="189">
        <v>9</v>
      </c>
      <c r="F537" s="189">
        <v>100000</v>
      </c>
      <c r="G537" s="189" t="s">
        <v>2298</v>
      </c>
      <c r="H537" s="189" t="s">
        <v>2236</v>
      </c>
      <c r="I537" s="189">
        <v>1</v>
      </c>
      <c r="J537" s="1" t="s">
        <v>2603</v>
      </c>
      <c r="K537" s="212">
        <v>0</v>
      </c>
      <c r="L537" s="233">
        <v>0</v>
      </c>
      <c r="M537" s="75">
        <v>1</v>
      </c>
      <c r="N537" s="126">
        <v>9</v>
      </c>
      <c r="O537" s="83" t="s">
        <v>2325</v>
      </c>
    </row>
    <row r="538" spans="2:18">
      <c r="B538" s="151">
        <v>951</v>
      </c>
      <c r="C538" s="151" t="s">
        <v>712</v>
      </c>
      <c r="D538" s="151">
        <v>18</v>
      </c>
      <c r="E538" s="151">
        <v>1</v>
      </c>
      <c r="F538" s="151">
        <v>100</v>
      </c>
      <c r="G538" s="151" t="s">
        <v>178</v>
      </c>
      <c r="H538" s="151" t="s">
        <v>713</v>
      </c>
      <c r="I538" s="151">
        <v>1</v>
      </c>
      <c r="J538" s="3" t="s">
        <v>2573</v>
      </c>
      <c r="K538" s="198">
        <v>0</v>
      </c>
      <c r="L538" s="218">
        <v>1</v>
      </c>
      <c r="M538" s="77">
        <v>0</v>
      </c>
      <c r="N538" s="126">
        <v>0</v>
      </c>
      <c r="O538" s="57" t="s">
        <v>714</v>
      </c>
      <c r="R538" s="42">
        <v>888</v>
      </c>
    </row>
    <row r="539" spans="2:18">
      <c r="B539" s="151">
        <v>952</v>
      </c>
      <c r="C539" s="151" t="s">
        <v>715</v>
      </c>
      <c r="D539" s="151">
        <v>18</v>
      </c>
      <c r="E539" s="151">
        <v>2</v>
      </c>
      <c r="F539" s="151">
        <v>100</v>
      </c>
      <c r="G539" s="151" t="s">
        <v>178</v>
      </c>
      <c r="H539" s="151" t="s">
        <v>716</v>
      </c>
      <c r="I539" s="151">
        <v>1</v>
      </c>
      <c r="J539" s="3" t="s">
        <v>2569</v>
      </c>
      <c r="K539" s="198">
        <v>0</v>
      </c>
      <c r="L539" s="218">
        <v>1</v>
      </c>
      <c r="M539" s="77">
        <v>0</v>
      </c>
      <c r="N539" s="126">
        <v>0</v>
      </c>
      <c r="O539" s="57" t="s">
        <v>714</v>
      </c>
      <c r="R539" s="42">
        <v>2888</v>
      </c>
    </row>
    <row r="540" spans="2:18">
      <c r="B540" s="151">
        <v>953</v>
      </c>
      <c r="C540" s="151" t="s">
        <v>717</v>
      </c>
      <c r="D540" s="151">
        <v>18</v>
      </c>
      <c r="E540" s="151">
        <v>3</v>
      </c>
      <c r="F540" s="151">
        <v>100</v>
      </c>
      <c r="G540" s="151" t="s">
        <v>178</v>
      </c>
      <c r="H540" s="151" t="s">
        <v>718</v>
      </c>
      <c r="I540" s="151">
        <v>1</v>
      </c>
      <c r="J540" s="3" t="s">
        <v>2574</v>
      </c>
      <c r="K540" s="198">
        <v>0</v>
      </c>
      <c r="L540" s="218">
        <v>1</v>
      </c>
      <c r="M540" s="77">
        <v>0</v>
      </c>
      <c r="N540" s="126">
        <v>0</v>
      </c>
      <c r="O540" s="57" t="s">
        <v>714</v>
      </c>
      <c r="R540" s="42">
        <v>5888</v>
      </c>
    </row>
    <row r="541" spans="2:18">
      <c r="B541" s="151">
        <v>954</v>
      </c>
      <c r="C541" s="151" t="s">
        <v>719</v>
      </c>
      <c r="D541" s="151">
        <v>18</v>
      </c>
      <c r="E541" s="151">
        <v>4</v>
      </c>
      <c r="F541" s="151">
        <v>100</v>
      </c>
      <c r="G541" s="151" t="s">
        <v>178</v>
      </c>
      <c r="H541" s="151" t="s">
        <v>720</v>
      </c>
      <c r="I541" s="151">
        <v>1</v>
      </c>
      <c r="J541" s="3" t="s">
        <v>2575</v>
      </c>
      <c r="K541" s="198">
        <v>0</v>
      </c>
      <c r="L541" s="218">
        <v>1</v>
      </c>
      <c r="M541" s="77">
        <v>0</v>
      </c>
      <c r="N541" s="126">
        <v>0</v>
      </c>
      <c r="O541" s="57" t="s">
        <v>714</v>
      </c>
      <c r="R541" s="42">
        <v>10888</v>
      </c>
    </row>
    <row r="542" spans="2:18">
      <c r="B542" s="151">
        <v>955</v>
      </c>
      <c r="C542" s="151" t="s">
        <v>721</v>
      </c>
      <c r="D542" s="151">
        <v>18</v>
      </c>
      <c r="E542" s="151">
        <v>5</v>
      </c>
      <c r="F542" s="151">
        <v>100</v>
      </c>
      <c r="G542" s="151" t="s">
        <v>178</v>
      </c>
      <c r="H542" s="151" t="s">
        <v>722</v>
      </c>
      <c r="I542" s="151">
        <v>1</v>
      </c>
      <c r="J542" s="3" t="s">
        <v>2576</v>
      </c>
      <c r="K542" s="198">
        <v>0</v>
      </c>
      <c r="L542" s="218">
        <v>1</v>
      </c>
      <c r="M542" s="77">
        <v>0</v>
      </c>
      <c r="N542" s="126">
        <v>0</v>
      </c>
      <c r="O542" s="57" t="s">
        <v>714</v>
      </c>
      <c r="R542" s="42">
        <v>18888</v>
      </c>
    </row>
    <row r="543" spans="2:18">
      <c r="B543" s="151">
        <v>956</v>
      </c>
      <c r="C543" s="151" t="s">
        <v>723</v>
      </c>
      <c r="D543" s="151">
        <v>18</v>
      </c>
      <c r="E543" s="151">
        <v>6</v>
      </c>
      <c r="F543" s="151">
        <v>100</v>
      </c>
      <c r="G543" s="151" t="s">
        <v>178</v>
      </c>
      <c r="H543" s="151" t="s">
        <v>724</v>
      </c>
      <c r="I543" s="151">
        <v>1</v>
      </c>
      <c r="J543" s="3" t="s">
        <v>2577</v>
      </c>
      <c r="K543" s="198">
        <v>0</v>
      </c>
      <c r="L543" s="218">
        <v>1</v>
      </c>
      <c r="M543" s="77">
        <v>0</v>
      </c>
      <c r="N543" s="126">
        <v>0</v>
      </c>
      <c r="O543" s="57" t="s">
        <v>714</v>
      </c>
      <c r="R543" s="42">
        <v>38888</v>
      </c>
    </row>
    <row r="544" spans="2:18">
      <c r="B544" s="151">
        <v>957</v>
      </c>
      <c r="C544" s="151" t="s">
        <v>725</v>
      </c>
      <c r="D544" s="151">
        <v>18</v>
      </c>
      <c r="E544" s="151">
        <v>5</v>
      </c>
      <c r="F544" s="151">
        <v>0</v>
      </c>
      <c r="G544" s="151" t="s">
        <v>178</v>
      </c>
      <c r="H544" s="151" t="s">
        <v>726</v>
      </c>
      <c r="I544" s="151">
        <v>1</v>
      </c>
      <c r="J544" s="3" t="s">
        <v>373</v>
      </c>
      <c r="K544" s="198">
        <v>0</v>
      </c>
      <c r="L544" s="218">
        <v>1</v>
      </c>
      <c r="M544" s="75">
        <v>0</v>
      </c>
      <c r="N544" s="126">
        <v>0</v>
      </c>
      <c r="O544" s="57" t="s">
        <v>714</v>
      </c>
    </row>
    <row r="545" spans="2:22">
      <c r="B545" s="151">
        <v>958</v>
      </c>
      <c r="C545" s="151" t="s">
        <v>727</v>
      </c>
      <c r="D545" s="151">
        <v>18</v>
      </c>
      <c r="E545" s="151">
        <v>5</v>
      </c>
      <c r="F545" s="151">
        <v>0</v>
      </c>
      <c r="G545" s="151" t="s">
        <v>178</v>
      </c>
      <c r="H545" s="151" t="s">
        <v>728</v>
      </c>
      <c r="I545" s="151">
        <v>1</v>
      </c>
      <c r="J545" s="3" t="s">
        <v>367</v>
      </c>
      <c r="K545" s="198">
        <v>0</v>
      </c>
      <c r="L545" s="218">
        <v>1</v>
      </c>
      <c r="M545" s="75">
        <v>0</v>
      </c>
      <c r="N545" s="126">
        <v>0</v>
      </c>
      <c r="O545" s="57" t="s">
        <v>714</v>
      </c>
    </row>
    <row r="546" spans="2:22">
      <c r="B546" s="151">
        <v>959</v>
      </c>
      <c r="C546" s="151" t="s">
        <v>727</v>
      </c>
      <c r="D546" s="151">
        <v>18</v>
      </c>
      <c r="E546" s="151">
        <v>5</v>
      </c>
      <c r="F546" s="151">
        <v>0</v>
      </c>
      <c r="G546" s="151" t="s">
        <v>178</v>
      </c>
      <c r="H546" s="151" t="s">
        <v>729</v>
      </c>
      <c r="I546" s="151">
        <v>1</v>
      </c>
      <c r="J546" s="3" t="s">
        <v>367</v>
      </c>
      <c r="K546" s="198">
        <v>0</v>
      </c>
      <c r="L546" s="218">
        <v>1</v>
      </c>
      <c r="M546" s="75">
        <v>0</v>
      </c>
      <c r="N546" s="126">
        <v>0</v>
      </c>
      <c r="O546" s="57" t="s">
        <v>714</v>
      </c>
    </row>
    <row r="547" spans="2:22">
      <c r="B547" s="151">
        <v>960</v>
      </c>
      <c r="C547" s="151" t="s">
        <v>727</v>
      </c>
      <c r="D547" s="151">
        <v>18</v>
      </c>
      <c r="E547" s="151">
        <v>5</v>
      </c>
      <c r="F547" s="151">
        <v>0</v>
      </c>
      <c r="G547" s="151" t="s">
        <v>178</v>
      </c>
      <c r="H547" s="151" t="s">
        <v>730</v>
      </c>
      <c r="I547" s="151">
        <v>1</v>
      </c>
      <c r="J547" s="3" t="s">
        <v>367</v>
      </c>
      <c r="K547" s="198">
        <v>0</v>
      </c>
      <c r="L547" s="218">
        <v>1</v>
      </c>
      <c r="M547" s="77">
        <v>0</v>
      </c>
      <c r="N547" s="126">
        <v>0</v>
      </c>
      <c r="O547" s="57" t="s">
        <v>714</v>
      </c>
    </row>
    <row r="548" spans="2:22">
      <c r="B548" s="148">
        <v>1101</v>
      </c>
      <c r="C548" s="178" t="s">
        <v>2350</v>
      </c>
      <c r="D548" s="178">
        <v>20</v>
      </c>
      <c r="E548" s="178">
        <v>1</v>
      </c>
      <c r="F548" s="178">
        <v>100</v>
      </c>
      <c r="G548" s="178" t="s">
        <v>176</v>
      </c>
      <c r="H548" s="178" t="s">
        <v>2342</v>
      </c>
      <c r="I548" s="178">
        <v>1</v>
      </c>
      <c r="J548" s="1" t="s">
        <v>2337</v>
      </c>
      <c r="K548" s="208">
        <v>0</v>
      </c>
      <c r="L548" s="229">
        <v>1</v>
      </c>
      <c r="M548" s="75">
        <v>0</v>
      </c>
      <c r="N548" s="126">
        <v>0</v>
      </c>
      <c r="O548" s="76" t="s">
        <v>717</v>
      </c>
      <c r="S548" s="80" t="s">
        <v>2659</v>
      </c>
      <c r="T548" s="80" t="s">
        <v>2659</v>
      </c>
    </row>
    <row r="549" spans="2:22">
      <c r="B549" s="148">
        <v>1102</v>
      </c>
      <c r="C549" s="178" t="s">
        <v>2351</v>
      </c>
      <c r="D549" s="178">
        <v>20</v>
      </c>
      <c r="E549" s="178">
        <v>2</v>
      </c>
      <c r="F549" s="178">
        <v>100</v>
      </c>
      <c r="G549" s="178" t="s">
        <v>176</v>
      </c>
      <c r="H549" s="178" t="s">
        <v>2343</v>
      </c>
      <c r="I549" s="178">
        <v>1</v>
      </c>
      <c r="J549" s="260" t="s">
        <v>2816</v>
      </c>
      <c r="K549" s="259">
        <v>0</v>
      </c>
      <c r="L549" s="259">
        <v>1</v>
      </c>
      <c r="M549" s="259">
        <v>0</v>
      </c>
      <c r="N549" s="259">
        <v>0</v>
      </c>
      <c r="O549" s="76" t="s">
        <v>717</v>
      </c>
      <c r="S549" s="80" t="s">
        <v>2659</v>
      </c>
      <c r="T549" s="80" t="s">
        <v>2660</v>
      </c>
    </row>
    <row r="550" spans="2:22">
      <c r="B550" s="148">
        <v>1103</v>
      </c>
      <c r="C550" s="178" t="s">
        <v>2352</v>
      </c>
      <c r="D550" s="178">
        <v>20</v>
      </c>
      <c r="E550" s="178">
        <v>3</v>
      </c>
      <c r="F550" s="178">
        <v>100</v>
      </c>
      <c r="G550" s="178" t="s">
        <v>176</v>
      </c>
      <c r="H550" s="178" t="s">
        <v>2344</v>
      </c>
      <c r="I550" s="178">
        <v>1</v>
      </c>
      <c r="J550" s="260" t="s">
        <v>2817</v>
      </c>
      <c r="K550" s="259">
        <v>0</v>
      </c>
      <c r="L550" s="259">
        <v>1</v>
      </c>
      <c r="M550" s="259">
        <v>0</v>
      </c>
      <c r="N550" s="259">
        <v>0</v>
      </c>
      <c r="O550" s="76" t="s">
        <v>717</v>
      </c>
      <c r="S550" s="80" t="s">
        <v>2659</v>
      </c>
      <c r="T550" s="80" t="s">
        <v>2661</v>
      </c>
      <c r="V550" s="42">
        <f>3440*0.2</f>
        <v>688</v>
      </c>
    </row>
    <row r="551" spans="2:22">
      <c r="B551" s="148">
        <v>1104</v>
      </c>
      <c r="C551" s="178" t="s">
        <v>2353</v>
      </c>
      <c r="D551" s="178">
        <v>20</v>
      </c>
      <c r="E551" s="178">
        <v>4</v>
      </c>
      <c r="F551" s="178">
        <v>100</v>
      </c>
      <c r="G551" s="178" t="s">
        <v>176</v>
      </c>
      <c r="H551" s="178" t="s">
        <v>2345</v>
      </c>
      <c r="I551" s="178">
        <v>1</v>
      </c>
      <c r="J551" s="260" t="s">
        <v>2818</v>
      </c>
      <c r="K551" s="259">
        <v>0</v>
      </c>
      <c r="L551" s="259">
        <v>1</v>
      </c>
      <c r="M551" s="259">
        <v>0</v>
      </c>
      <c r="N551" s="259">
        <v>0</v>
      </c>
      <c r="O551" s="76" t="s">
        <v>717</v>
      </c>
      <c r="S551" s="80" t="s">
        <v>2659</v>
      </c>
      <c r="T551" s="80" t="s">
        <v>361</v>
      </c>
    </row>
    <row r="552" spans="2:22">
      <c r="B552" s="148">
        <v>1105</v>
      </c>
      <c r="C552" s="178" t="s">
        <v>2354</v>
      </c>
      <c r="D552" s="178">
        <v>20</v>
      </c>
      <c r="E552" s="178">
        <v>5</v>
      </c>
      <c r="F552" s="178">
        <v>100</v>
      </c>
      <c r="G552" s="178" t="s">
        <v>176</v>
      </c>
      <c r="H552" s="178" t="s">
        <v>2346</v>
      </c>
      <c r="I552" s="178">
        <v>1</v>
      </c>
      <c r="J552" s="260" t="s">
        <v>2819</v>
      </c>
      <c r="K552" s="259">
        <v>0</v>
      </c>
      <c r="L552" s="259">
        <v>1</v>
      </c>
      <c r="M552" s="259">
        <v>0</v>
      </c>
      <c r="N552" s="259">
        <v>0</v>
      </c>
      <c r="O552" s="76" t="s">
        <v>717</v>
      </c>
      <c r="S552" s="80" t="s">
        <v>2659</v>
      </c>
      <c r="T552" s="80" t="s">
        <v>2617</v>
      </c>
    </row>
    <row r="553" spans="2:22">
      <c r="B553" s="148">
        <v>1106</v>
      </c>
      <c r="C553" s="178" t="s">
        <v>2355</v>
      </c>
      <c r="D553" s="178">
        <v>20</v>
      </c>
      <c r="E553" s="178">
        <v>6</v>
      </c>
      <c r="F553" s="178">
        <v>100</v>
      </c>
      <c r="G553" s="178" t="s">
        <v>176</v>
      </c>
      <c r="H553" s="178" t="s">
        <v>2662</v>
      </c>
      <c r="I553" s="178">
        <v>1</v>
      </c>
      <c r="J553" s="260" t="s">
        <v>2820</v>
      </c>
      <c r="K553" s="259">
        <v>0</v>
      </c>
      <c r="L553" s="259">
        <v>1</v>
      </c>
      <c r="M553" s="259">
        <v>0</v>
      </c>
      <c r="N553" s="259">
        <v>0</v>
      </c>
      <c r="O553" s="76" t="s">
        <v>717</v>
      </c>
      <c r="S553" s="80" t="s">
        <v>2659</v>
      </c>
      <c r="T553" s="80" t="s">
        <v>2663</v>
      </c>
    </row>
    <row r="554" spans="2:22">
      <c r="B554" s="148">
        <v>1107</v>
      </c>
      <c r="C554" s="178" t="s">
        <v>2356</v>
      </c>
      <c r="D554" s="178">
        <v>20</v>
      </c>
      <c r="E554" s="178">
        <v>7</v>
      </c>
      <c r="F554" s="178">
        <v>100</v>
      </c>
      <c r="G554" s="178" t="s">
        <v>176</v>
      </c>
      <c r="H554" s="178" t="s">
        <v>2347</v>
      </c>
      <c r="I554" s="178">
        <v>1</v>
      </c>
      <c r="J554" s="260" t="s">
        <v>2821</v>
      </c>
      <c r="K554" s="259">
        <v>0</v>
      </c>
      <c r="L554" s="259">
        <v>1</v>
      </c>
      <c r="M554" s="259">
        <v>0</v>
      </c>
      <c r="N554" s="259">
        <v>0</v>
      </c>
      <c r="O554" s="76" t="s">
        <v>717</v>
      </c>
      <c r="S554" s="80" t="s">
        <v>2659</v>
      </c>
      <c r="T554" s="80" t="s">
        <v>2664</v>
      </c>
    </row>
    <row r="555" spans="2:22">
      <c r="B555" s="148">
        <v>1108</v>
      </c>
      <c r="C555" s="178" t="s">
        <v>2357</v>
      </c>
      <c r="D555" s="178">
        <v>20</v>
      </c>
      <c r="E555" s="178">
        <v>8</v>
      </c>
      <c r="F555" s="178">
        <v>100</v>
      </c>
      <c r="G555" s="178" t="s">
        <v>176</v>
      </c>
      <c r="H555" s="178" t="s">
        <v>2348</v>
      </c>
      <c r="I555" s="178">
        <v>1</v>
      </c>
      <c r="J555" s="260" t="s">
        <v>2822</v>
      </c>
      <c r="K555" s="259">
        <v>0</v>
      </c>
      <c r="L555" s="259">
        <v>1</v>
      </c>
      <c r="M555" s="259">
        <v>0</v>
      </c>
      <c r="N555" s="259">
        <v>0</v>
      </c>
      <c r="O555" s="76" t="s">
        <v>717</v>
      </c>
      <c r="S555" s="80" t="s">
        <v>2659</v>
      </c>
      <c r="T555" s="80" t="s">
        <v>2665</v>
      </c>
    </row>
    <row r="556" spans="2:22">
      <c r="B556" s="148">
        <v>1109</v>
      </c>
      <c r="C556" s="178" t="s">
        <v>2358</v>
      </c>
      <c r="D556" s="178">
        <v>20</v>
      </c>
      <c r="E556" s="178">
        <v>9</v>
      </c>
      <c r="F556" s="178">
        <v>100</v>
      </c>
      <c r="G556" s="178" t="s">
        <v>176</v>
      </c>
      <c r="H556" s="178" t="s">
        <v>2349</v>
      </c>
      <c r="I556" s="178">
        <v>1</v>
      </c>
      <c r="J556" s="260" t="s">
        <v>2823</v>
      </c>
      <c r="K556" s="259">
        <v>0</v>
      </c>
      <c r="L556" s="259">
        <v>1</v>
      </c>
      <c r="M556" s="259">
        <v>0</v>
      </c>
      <c r="N556" s="259">
        <v>0</v>
      </c>
      <c r="O556" s="76" t="s">
        <v>717</v>
      </c>
      <c r="S556" s="85" t="s">
        <v>2664</v>
      </c>
      <c r="T556" s="80" t="s">
        <v>2666</v>
      </c>
    </row>
    <row r="557" spans="2:22">
      <c r="B557" s="148">
        <v>1110</v>
      </c>
      <c r="C557" s="178" t="s">
        <v>2359</v>
      </c>
      <c r="D557" s="178">
        <v>20</v>
      </c>
      <c r="E557" s="178">
        <v>10</v>
      </c>
      <c r="F557" s="178">
        <v>100</v>
      </c>
      <c r="G557" s="178" t="s">
        <v>176</v>
      </c>
      <c r="H557" s="178" t="s">
        <v>2667</v>
      </c>
      <c r="I557" s="178">
        <v>1</v>
      </c>
      <c r="J557" s="260" t="s">
        <v>2824</v>
      </c>
      <c r="K557" s="259">
        <v>0</v>
      </c>
      <c r="L557" s="259">
        <v>1</v>
      </c>
      <c r="M557" s="259">
        <v>0</v>
      </c>
      <c r="N557" s="259">
        <v>0</v>
      </c>
      <c r="O557" s="76" t="s">
        <v>717</v>
      </c>
      <c r="S557" s="85" t="s">
        <v>2664</v>
      </c>
      <c r="T557" s="80" t="s">
        <v>2668</v>
      </c>
    </row>
    <row r="558" spans="2:22">
      <c r="B558" s="148">
        <v>1111</v>
      </c>
      <c r="C558" s="178" t="s">
        <v>2360</v>
      </c>
      <c r="D558" s="178">
        <v>20</v>
      </c>
      <c r="E558" s="178">
        <v>11</v>
      </c>
      <c r="F558" s="178">
        <v>100</v>
      </c>
      <c r="G558" s="178" t="s">
        <v>176</v>
      </c>
      <c r="H558" s="178" t="s">
        <v>2669</v>
      </c>
      <c r="I558" s="178">
        <v>1</v>
      </c>
      <c r="J558" s="73" t="s">
        <v>2338</v>
      </c>
      <c r="K558" s="208">
        <v>0</v>
      </c>
      <c r="L558" s="229">
        <v>1</v>
      </c>
      <c r="M558" s="77">
        <v>0</v>
      </c>
      <c r="N558" s="126">
        <v>0</v>
      </c>
      <c r="O558" s="76" t="s">
        <v>717</v>
      </c>
      <c r="S558" s="80" t="s">
        <v>2666</v>
      </c>
      <c r="T558" s="80" t="s">
        <v>2670</v>
      </c>
    </row>
    <row r="559" spans="2:22">
      <c r="B559" s="148">
        <v>1112</v>
      </c>
      <c r="C559" s="178" t="s">
        <v>2361</v>
      </c>
      <c r="D559" s="178">
        <v>20</v>
      </c>
      <c r="E559" s="178">
        <v>12</v>
      </c>
      <c r="F559" s="178">
        <v>100</v>
      </c>
      <c r="G559" s="178" t="s">
        <v>176</v>
      </c>
      <c r="H559" s="178" t="s">
        <v>2671</v>
      </c>
      <c r="I559" s="178">
        <v>1</v>
      </c>
      <c r="J559" s="73" t="s">
        <v>2339</v>
      </c>
      <c r="K559" s="208">
        <v>0</v>
      </c>
      <c r="L559" s="229">
        <v>1</v>
      </c>
      <c r="M559" s="77">
        <v>0</v>
      </c>
      <c r="N559" s="126">
        <v>0</v>
      </c>
      <c r="O559" s="76" t="s">
        <v>717</v>
      </c>
      <c r="S559" s="80" t="s">
        <v>2670</v>
      </c>
      <c r="T559" s="80" t="s">
        <v>2672</v>
      </c>
    </row>
    <row r="560" spans="2:22">
      <c r="B560" s="148">
        <v>1113</v>
      </c>
      <c r="C560" s="178" t="s">
        <v>2362</v>
      </c>
      <c r="D560" s="178">
        <v>20</v>
      </c>
      <c r="E560" s="178">
        <v>13</v>
      </c>
      <c r="F560" s="178">
        <v>100</v>
      </c>
      <c r="G560" s="178" t="s">
        <v>176</v>
      </c>
      <c r="H560" s="178" t="s">
        <v>2673</v>
      </c>
      <c r="I560" s="178">
        <v>1</v>
      </c>
      <c r="J560" s="73" t="s">
        <v>2340</v>
      </c>
      <c r="K560" s="208">
        <v>0</v>
      </c>
      <c r="L560" s="229">
        <v>1</v>
      </c>
      <c r="M560" s="77">
        <v>0</v>
      </c>
      <c r="N560" s="126">
        <v>0</v>
      </c>
      <c r="O560" s="76" t="s">
        <v>717</v>
      </c>
      <c r="S560" s="80" t="s">
        <v>2672</v>
      </c>
      <c r="T560" s="80" t="s">
        <v>2674</v>
      </c>
    </row>
    <row r="561" spans="2:20">
      <c r="B561" s="148">
        <v>1114</v>
      </c>
      <c r="C561" s="178" t="s">
        <v>2363</v>
      </c>
      <c r="D561" s="178">
        <v>20</v>
      </c>
      <c r="E561" s="178">
        <v>14</v>
      </c>
      <c r="F561" s="178">
        <v>100</v>
      </c>
      <c r="G561" s="178" t="s">
        <v>176</v>
      </c>
      <c r="H561" s="178" t="s">
        <v>2675</v>
      </c>
      <c r="I561" s="178">
        <v>1</v>
      </c>
      <c r="J561" s="81" t="s">
        <v>2341</v>
      </c>
      <c r="K561" s="208">
        <v>0</v>
      </c>
      <c r="L561" s="229">
        <v>1</v>
      </c>
      <c r="M561" s="77">
        <v>0</v>
      </c>
      <c r="N561" s="126">
        <v>0</v>
      </c>
      <c r="O561" s="76" t="s">
        <v>717</v>
      </c>
      <c r="S561" s="80" t="s">
        <v>2674</v>
      </c>
      <c r="T561" s="80" t="s">
        <v>2676</v>
      </c>
    </row>
    <row r="562" spans="2:20" s="68" customFormat="1">
      <c r="B562" s="173">
        <v>30001</v>
      </c>
      <c r="C562" s="178" t="s">
        <v>2287</v>
      </c>
      <c r="D562" s="178">
        <v>2</v>
      </c>
      <c r="E562" s="178">
        <v>1</v>
      </c>
      <c r="F562" s="178">
        <v>100</v>
      </c>
      <c r="G562" s="178" t="s">
        <v>377</v>
      </c>
      <c r="H562" s="178" t="s">
        <v>2081</v>
      </c>
      <c r="I562" s="178">
        <v>1</v>
      </c>
      <c r="J562" s="73" t="s">
        <v>430</v>
      </c>
      <c r="K562" s="208">
        <v>0</v>
      </c>
      <c r="L562" s="229">
        <v>1</v>
      </c>
      <c r="M562" s="77">
        <v>0</v>
      </c>
      <c r="N562" s="126">
        <v>0</v>
      </c>
      <c r="O562" s="72" t="s">
        <v>374</v>
      </c>
    </row>
    <row r="563" spans="2:20" s="68" customFormat="1">
      <c r="B563" s="173">
        <v>30002</v>
      </c>
      <c r="C563" s="178" t="s">
        <v>2286</v>
      </c>
      <c r="D563" s="178">
        <v>2</v>
      </c>
      <c r="E563" s="178">
        <v>1</v>
      </c>
      <c r="F563" s="178">
        <v>100</v>
      </c>
      <c r="G563" s="178" t="s">
        <v>377</v>
      </c>
      <c r="H563" s="178" t="s">
        <v>2082</v>
      </c>
      <c r="I563" s="178">
        <v>1</v>
      </c>
      <c r="J563" s="73" t="s">
        <v>430</v>
      </c>
      <c r="K563" s="208">
        <v>0</v>
      </c>
      <c r="L563" s="229">
        <v>1</v>
      </c>
      <c r="M563" s="77">
        <v>0</v>
      </c>
      <c r="N563" s="126">
        <v>0</v>
      </c>
      <c r="O563" s="72" t="s">
        <v>374</v>
      </c>
    </row>
    <row r="564" spans="2:20" s="68" customFormat="1">
      <c r="B564" s="173">
        <v>30003</v>
      </c>
      <c r="C564" s="178" t="s">
        <v>2288</v>
      </c>
      <c r="D564" s="178">
        <v>2</v>
      </c>
      <c r="E564" s="178">
        <v>1</v>
      </c>
      <c r="F564" s="178">
        <v>100</v>
      </c>
      <c r="G564" s="178" t="s">
        <v>377</v>
      </c>
      <c r="H564" s="178" t="s">
        <v>2083</v>
      </c>
      <c r="I564" s="178">
        <v>1</v>
      </c>
      <c r="J564" s="73" t="s">
        <v>430</v>
      </c>
      <c r="K564" s="208">
        <v>0</v>
      </c>
      <c r="L564" s="229">
        <v>1</v>
      </c>
      <c r="M564" s="77">
        <v>0</v>
      </c>
      <c r="N564" s="126">
        <v>0</v>
      </c>
      <c r="O564" s="72" t="s">
        <v>374</v>
      </c>
    </row>
    <row r="565" spans="2:20" s="68" customFormat="1">
      <c r="B565" s="173">
        <v>30004</v>
      </c>
      <c r="C565" s="178" t="s">
        <v>2540</v>
      </c>
      <c r="D565" s="178">
        <v>2</v>
      </c>
      <c r="E565" s="178">
        <v>1</v>
      </c>
      <c r="F565" s="178">
        <v>100</v>
      </c>
      <c r="G565" s="178" t="s">
        <v>377</v>
      </c>
      <c r="H565" s="178" t="s">
        <v>2084</v>
      </c>
      <c r="I565" s="178">
        <v>1</v>
      </c>
      <c r="J565" s="73" t="s">
        <v>430</v>
      </c>
      <c r="K565" s="208">
        <v>0</v>
      </c>
      <c r="L565" s="229">
        <v>1</v>
      </c>
      <c r="M565" s="77">
        <v>0</v>
      </c>
      <c r="N565" s="126">
        <v>0</v>
      </c>
      <c r="O565" s="72" t="s">
        <v>374</v>
      </c>
    </row>
    <row r="566" spans="2:20" s="68" customFormat="1">
      <c r="B566" s="173">
        <v>30005</v>
      </c>
      <c r="C566" s="178" t="s">
        <v>2284</v>
      </c>
      <c r="D566" s="178">
        <v>2</v>
      </c>
      <c r="E566" s="178">
        <v>1</v>
      </c>
      <c r="F566" s="178">
        <v>100</v>
      </c>
      <c r="G566" s="178" t="s">
        <v>377</v>
      </c>
      <c r="H566" s="178" t="s">
        <v>2085</v>
      </c>
      <c r="I566" s="178">
        <v>1</v>
      </c>
      <c r="J566" s="73" t="s">
        <v>430</v>
      </c>
      <c r="K566" s="208">
        <v>0</v>
      </c>
      <c r="L566" s="229">
        <v>1</v>
      </c>
      <c r="M566" s="77">
        <v>0</v>
      </c>
      <c r="N566" s="126">
        <v>0</v>
      </c>
      <c r="O566" s="72" t="s">
        <v>374</v>
      </c>
    </row>
    <row r="567" spans="2:20" s="68" customFormat="1">
      <c r="B567" s="173">
        <v>30006</v>
      </c>
      <c r="C567" s="178" t="s">
        <v>2402</v>
      </c>
      <c r="D567" s="178">
        <v>2</v>
      </c>
      <c r="E567" s="178">
        <v>1</v>
      </c>
      <c r="F567" s="178">
        <v>100</v>
      </c>
      <c r="G567" s="178" t="s">
        <v>377</v>
      </c>
      <c r="H567" s="178" t="s">
        <v>2086</v>
      </c>
      <c r="I567" s="178">
        <v>1</v>
      </c>
      <c r="J567" s="73" t="s">
        <v>430</v>
      </c>
      <c r="K567" s="208">
        <v>0</v>
      </c>
      <c r="L567" s="229">
        <v>1</v>
      </c>
      <c r="M567" s="77">
        <v>0</v>
      </c>
      <c r="N567" s="126">
        <v>0</v>
      </c>
      <c r="O567" s="72" t="s">
        <v>374</v>
      </c>
    </row>
    <row r="568" spans="2:20" s="68" customFormat="1">
      <c r="B568" s="173">
        <v>30007</v>
      </c>
      <c r="C568" s="178" t="s">
        <v>2397</v>
      </c>
      <c r="D568" s="178">
        <v>2</v>
      </c>
      <c r="E568" s="178">
        <v>1</v>
      </c>
      <c r="F568" s="178">
        <v>100</v>
      </c>
      <c r="G568" s="178" t="s">
        <v>377</v>
      </c>
      <c r="H568" s="178" t="s">
        <v>2087</v>
      </c>
      <c r="I568" s="178">
        <v>1</v>
      </c>
      <c r="J568" s="73" t="s">
        <v>430</v>
      </c>
      <c r="K568" s="208">
        <v>0</v>
      </c>
      <c r="L568" s="229">
        <v>1</v>
      </c>
      <c r="M568" s="77">
        <v>0</v>
      </c>
      <c r="N568" s="126">
        <v>0</v>
      </c>
      <c r="O568" s="72" t="s">
        <v>374</v>
      </c>
    </row>
    <row r="569" spans="2:20" s="68" customFormat="1">
      <c r="B569" s="173">
        <v>30008</v>
      </c>
      <c r="C569" s="178" t="s">
        <v>2403</v>
      </c>
      <c r="D569" s="178">
        <v>2</v>
      </c>
      <c r="E569" s="178">
        <v>1</v>
      </c>
      <c r="F569" s="178">
        <v>100</v>
      </c>
      <c r="G569" s="178" t="s">
        <v>377</v>
      </c>
      <c r="H569" s="178" t="s">
        <v>2088</v>
      </c>
      <c r="I569" s="178">
        <v>1</v>
      </c>
      <c r="J569" s="73" t="s">
        <v>430</v>
      </c>
      <c r="K569" s="208">
        <v>0</v>
      </c>
      <c r="L569" s="229">
        <v>1</v>
      </c>
      <c r="M569" s="77">
        <v>0</v>
      </c>
      <c r="N569" s="126">
        <v>0</v>
      </c>
      <c r="O569" s="72" t="s">
        <v>374</v>
      </c>
    </row>
    <row r="570" spans="2:20" s="68" customFormat="1">
      <c r="B570" s="173">
        <v>30009</v>
      </c>
      <c r="C570" s="178" t="s">
        <v>2396</v>
      </c>
      <c r="D570" s="178">
        <v>2</v>
      </c>
      <c r="E570" s="178">
        <v>1</v>
      </c>
      <c r="F570" s="178">
        <v>100</v>
      </c>
      <c r="G570" s="178" t="s">
        <v>377</v>
      </c>
      <c r="H570" s="178" t="s">
        <v>2089</v>
      </c>
      <c r="I570" s="178">
        <v>1</v>
      </c>
      <c r="J570" s="73" t="s">
        <v>430</v>
      </c>
      <c r="K570" s="208">
        <v>0</v>
      </c>
      <c r="L570" s="229">
        <v>1</v>
      </c>
      <c r="M570" s="77">
        <v>0</v>
      </c>
      <c r="N570" s="126">
        <v>0</v>
      </c>
      <c r="O570" s="72" t="s">
        <v>374</v>
      </c>
    </row>
    <row r="571" spans="2:20" s="68" customFormat="1">
      <c r="B571" s="173">
        <v>30010</v>
      </c>
      <c r="C571" s="178" t="s">
        <v>2401</v>
      </c>
      <c r="D571" s="178">
        <v>2</v>
      </c>
      <c r="E571" s="178">
        <v>1</v>
      </c>
      <c r="F571" s="178">
        <v>100</v>
      </c>
      <c r="G571" s="178" t="s">
        <v>377</v>
      </c>
      <c r="H571" s="178" t="s">
        <v>2090</v>
      </c>
      <c r="I571" s="178">
        <v>1</v>
      </c>
      <c r="J571" s="73" t="s">
        <v>430</v>
      </c>
      <c r="K571" s="208">
        <v>0</v>
      </c>
      <c r="L571" s="229">
        <v>1</v>
      </c>
      <c r="M571" s="77">
        <v>0</v>
      </c>
      <c r="N571" s="126">
        <v>0</v>
      </c>
      <c r="O571" s="72" t="s">
        <v>374</v>
      </c>
    </row>
    <row r="572" spans="2:20" s="68" customFormat="1">
      <c r="B572" s="173">
        <v>30011</v>
      </c>
      <c r="C572" s="178" t="s">
        <v>2398</v>
      </c>
      <c r="D572" s="178">
        <v>2</v>
      </c>
      <c r="E572" s="178">
        <v>1</v>
      </c>
      <c r="F572" s="178">
        <v>100</v>
      </c>
      <c r="G572" s="178" t="s">
        <v>377</v>
      </c>
      <c r="H572" s="178" t="s">
        <v>2091</v>
      </c>
      <c r="I572" s="178">
        <v>1</v>
      </c>
      <c r="J572" s="73" t="s">
        <v>430</v>
      </c>
      <c r="K572" s="208">
        <v>0</v>
      </c>
      <c r="L572" s="229">
        <v>1</v>
      </c>
      <c r="M572" s="77">
        <v>0</v>
      </c>
      <c r="N572" s="126">
        <v>0</v>
      </c>
      <c r="O572" s="72" t="s">
        <v>374</v>
      </c>
    </row>
    <row r="573" spans="2:20" s="68" customFormat="1">
      <c r="B573" s="173">
        <v>30012</v>
      </c>
      <c r="C573" s="178" t="s">
        <v>2539</v>
      </c>
      <c r="D573" s="178">
        <v>2</v>
      </c>
      <c r="E573" s="178">
        <v>1</v>
      </c>
      <c r="F573" s="178">
        <v>100</v>
      </c>
      <c r="G573" s="178" t="s">
        <v>377</v>
      </c>
      <c r="H573" s="178" t="s">
        <v>2092</v>
      </c>
      <c r="I573" s="178">
        <v>1</v>
      </c>
      <c r="J573" s="73" t="s">
        <v>430</v>
      </c>
      <c r="K573" s="208">
        <v>0</v>
      </c>
      <c r="L573" s="229">
        <v>1</v>
      </c>
      <c r="M573" s="77">
        <v>0</v>
      </c>
      <c r="N573" s="126">
        <v>0</v>
      </c>
      <c r="O573" s="72" t="s">
        <v>374</v>
      </c>
    </row>
    <row r="574" spans="2:20" s="68" customFormat="1">
      <c r="B574" s="173">
        <v>30013</v>
      </c>
      <c r="C574" s="178" t="s">
        <v>2400</v>
      </c>
      <c r="D574" s="178">
        <v>2</v>
      </c>
      <c r="E574" s="178">
        <v>1</v>
      </c>
      <c r="F574" s="178">
        <v>100</v>
      </c>
      <c r="G574" s="178" t="s">
        <v>377</v>
      </c>
      <c r="H574" s="178" t="s">
        <v>2093</v>
      </c>
      <c r="I574" s="178">
        <v>1</v>
      </c>
      <c r="J574" s="73" t="s">
        <v>430</v>
      </c>
      <c r="K574" s="208">
        <v>0</v>
      </c>
      <c r="L574" s="229">
        <v>1</v>
      </c>
      <c r="M574" s="77">
        <v>0</v>
      </c>
      <c r="N574" s="126">
        <v>0</v>
      </c>
      <c r="O574" s="72" t="s">
        <v>374</v>
      </c>
    </row>
    <row r="575" spans="2:20" s="68" customFormat="1">
      <c r="B575" s="173">
        <v>30014</v>
      </c>
      <c r="C575" s="178" t="s">
        <v>2285</v>
      </c>
      <c r="D575" s="178">
        <v>2</v>
      </c>
      <c r="E575" s="178">
        <v>1</v>
      </c>
      <c r="F575" s="178">
        <v>100</v>
      </c>
      <c r="G575" s="178" t="s">
        <v>377</v>
      </c>
      <c r="H575" s="178" t="s">
        <v>2094</v>
      </c>
      <c r="I575" s="178">
        <v>1</v>
      </c>
      <c r="J575" s="73" t="s">
        <v>430</v>
      </c>
      <c r="K575" s="208">
        <v>0</v>
      </c>
      <c r="L575" s="229">
        <v>1</v>
      </c>
      <c r="M575" s="77">
        <v>0</v>
      </c>
      <c r="N575" s="126">
        <v>0</v>
      </c>
      <c r="O575" s="72" t="s">
        <v>374</v>
      </c>
    </row>
    <row r="576" spans="2:20" s="68" customFormat="1">
      <c r="B576" s="173">
        <v>30015</v>
      </c>
      <c r="C576" s="178" t="s">
        <v>2395</v>
      </c>
      <c r="D576" s="178">
        <v>2</v>
      </c>
      <c r="E576" s="178">
        <v>1</v>
      </c>
      <c r="F576" s="178">
        <v>100</v>
      </c>
      <c r="G576" s="178" t="s">
        <v>377</v>
      </c>
      <c r="H576" s="178" t="s">
        <v>2072</v>
      </c>
      <c r="I576" s="178">
        <v>1</v>
      </c>
      <c r="J576" s="73" t="s">
        <v>430</v>
      </c>
      <c r="K576" s="208">
        <v>0</v>
      </c>
      <c r="L576" s="229">
        <v>1</v>
      </c>
      <c r="M576" s="77">
        <v>0</v>
      </c>
      <c r="N576" s="126">
        <v>0</v>
      </c>
      <c r="O576" s="72" t="s">
        <v>374</v>
      </c>
    </row>
    <row r="577" spans="2:15" s="68" customFormat="1">
      <c r="B577" s="173">
        <v>30016</v>
      </c>
      <c r="C577" s="178" t="s">
        <v>2399</v>
      </c>
      <c r="D577" s="178">
        <v>2</v>
      </c>
      <c r="E577" s="178">
        <v>1</v>
      </c>
      <c r="F577" s="178">
        <v>100</v>
      </c>
      <c r="G577" s="178" t="s">
        <v>377</v>
      </c>
      <c r="H577" s="178" t="s">
        <v>2095</v>
      </c>
      <c r="I577" s="178">
        <v>1</v>
      </c>
      <c r="J577" s="73" t="s">
        <v>430</v>
      </c>
      <c r="K577" s="208">
        <v>0</v>
      </c>
      <c r="L577" s="229">
        <v>1</v>
      </c>
      <c r="M577" s="77">
        <v>0</v>
      </c>
      <c r="N577" s="126">
        <v>0</v>
      </c>
      <c r="O577" s="72" t="s">
        <v>374</v>
      </c>
    </row>
    <row r="578" spans="2:15" s="68" customFormat="1">
      <c r="B578" s="173">
        <v>30017</v>
      </c>
      <c r="C578" s="178" t="s">
        <v>2287</v>
      </c>
      <c r="D578" s="178">
        <v>2</v>
      </c>
      <c r="E578" s="178">
        <v>1</v>
      </c>
      <c r="F578" s="178">
        <v>80</v>
      </c>
      <c r="G578" s="178" t="s">
        <v>377</v>
      </c>
      <c r="H578" s="178" t="s">
        <v>2081</v>
      </c>
      <c r="I578" s="178">
        <v>1</v>
      </c>
      <c r="J578" s="255" t="s">
        <v>2825</v>
      </c>
      <c r="K578" s="208">
        <v>0</v>
      </c>
      <c r="L578" s="229">
        <v>1</v>
      </c>
      <c r="M578" s="75">
        <v>1</v>
      </c>
      <c r="N578" s="126">
        <v>6</v>
      </c>
      <c r="O578" s="72" t="s">
        <v>374</v>
      </c>
    </row>
    <row r="579" spans="2:15" s="68" customFormat="1">
      <c r="B579" s="173">
        <v>30018</v>
      </c>
      <c r="C579" s="178" t="s">
        <v>2286</v>
      </c>
      <c r="D579" s="178">
        <v>2</v>
      </c>
      <c r="E579" s="178">
        <v>1</v>
      </c>
      <c r="F579" s="178">
        <v>80</v>
      </c>
      <c r="G579" s="178" t="s">
        <v>377</v>
      </c>
      <c r="H579" s="178" t="s">
        <v>2082</v>
      </c>
      <c r="I579" s="178">
        <v>1</v>
      </c>
      <c r="J579" s="1" t="s">
        <v>2604</v>
      </c>
      <c r="K579" s="208">
        <v>0</v>
      </c>
      <c r="L579" s="229">
        <v>1</v>
      </c>
      <c r="M579" s="75">
        <v>1</v>
      </c>
      <c r="N579" s="126">
        <v>6</v>
      </c>
      <c r="O579" s="72" t="s">
        <v>374</v>
      </c>
    </row>
    <row r="580" spans="2:15" s="68" customFormat="1">
      <c r="B580" s="173">
        <v>30019</v>
      </c>
      <c r="C580" s="178" t="s">
        <v>2288</v>
      </c>
      <c r="D580" s="178">
        <v>2</v>
      </c>
      <c r="E580" s="178">
        <v>1</v>
      </c>
      <c r="F580" s="178">
        <v>80</v>
      </c>
      <c r="G580" s="178" t="s">
        <v>377</v>
      </c>
      <c r="H580" s="178" t="s">
        <v>2083</v>
      </c>
      <c r="I580" s="178">
        <v>1</v>
      </c>
      <c r="J580" s="1" t="s">
        <v>2604</v>
      </c>
      <c r="K580" s="208">
        <v>0</v>
      </c>
      <c r="L580" s="229">
        <v>1</v>
      </c>
      <c r="M580" s="75">
        <v>1</v>
      </c>
      <c r="N580" s="126">
        <v>6</v>
      </c>
      <c r="O580" s="72" t="s">
        <v>374</v>
      </c>
    </row>
    <row r="581" spans="2:15" s="68" customFormat="1">
      <c r="B581" s="173">
        <v>30020</v>
      </c>
      <c r="C581" s="178" t="s">
        <v>2540</v>
      </c>
      <c r="D581" s="178">
        <v>2</v>
      </c>
      <c r="E581" s="178">
        <v>1</v>
      </c>
      <c r="F581" s="178">
        <v>80</v>
      </c>
      <c r="G581" s="178" t="s">
        <v>377</v>
      </c>
      <c r="H581" s="178" t="s">
        <v>2084</v>
      </c>
      <c r="I581" s="178">
        <v>1</v>
      </c>
      <c r="J581" s="1" t="s">
        <v>2604</v>
      </c>
      <c r="K581" s="208">
        <v>0</v>
      </c>
      <c r="L581" s="229">
        <v>1</v>
      </c>
      <c r="M581" s="75">
        <v>1</v>
      </c>
      <c r="N581" s="126">
        <v>6</v>
      </c>
      <c r="O581" s="72" t="s">
        <v>374</v>
      </c>
    </row>
    <row r="582" spans="2:15" s="68" customFormat="1">
      <c r="B582" s="173">
        <v>30021</v>
      </c>
      <c r="C582" s="178" t="s">
        <v>2284</v>
      </c>
      <c r="D582" s="178">
        <v>2</v>
      </c>
      <c r="E582" s="178">
        <v>1</v>
      </c>
      <c r="F582" s="178">
        <v>80</v>
      </c>
      <c r="G582" s="178" t="s">
        <v>377</v>
      </c>
      <c r="H582" s="178" t="s">
        <v>2085</v>
      </c>
      <c r="I582" s="178">
        <v>1</v>
      </c>
      <c r="J582" s="1" t="s">
        <v>2604</v>
      </c>
      <c r="K582" s="208">
        <v>0</v>
      </c>
      <c r="L582" s="229">
        <v>1</v>
      </c>
      <c r="M582" s="75">
        <v>1</v>
      </c>
      <c r="N582" s="126">
        <v>6</v>
      </c>
      <c r="O582" s="72" t="s">
        <v>374</v>
      </c>
    </row>
    <row r="583" spans="2:15" s="68" customFormat="1">
      <c r="B583" s="173">
        <v>30022</v>
      </c>
      <c r="C583" s="178" t="s">
        <v>2402</v>
      </c>
      <c r="D583" s="178">
        <v>2</v>
      </c>
      <c r="E583" s="178">
        <v>1</v>
      </c>
      <c r="F583" s="178">
        <v>80</v>
      </c>
      <c r="G583" s="178" t="s">
        <v>377</v>
      </c>
      <c r="H583" s="178" t="s">
        <v>2086</v>
      </c>
      <c r="I583" s="178">
        <v>1</v>
      </c>
      <c r="J583" s="1" t="s">
        <v>2604</v>
      </c>
      <c r="K583" s="208">
        <v>0</v>
      </c>
      <c r="L583" s="229">
        <v>1</v>
      </c>
      <c r="M583" s="75">
        <v>1</v>
      </c>
      <c r="N583" s="126">
        <v>6</v>
      </c>
      <c r="O583" s="72" t="s">
        <v>374</v>
      </c>
    </row>
    <row r="584" spans="2:15" s="68" customFormat="1">
      <c r="B584" s="173">
        <v>30023</v>
      </c>
      <c r="C584" s="178" t="s">
        <v>2397</v>
      </c>
      <c r="D584" s="178">
        <v>2</v>
      </c>
      <c r="E584" s="178">
        <v>1</v>
      </c>
      <c r="F584" s="178">
        <v>80</v>
      </c>
      <c r="G584" s="178" t="s">
        <v>377</v>
      </c>
      <c r="H584" s="178" t="s">
        <v>2087</v>
      </c>
      <c r="I584" s="178">
        <v>1</v>
      </c>
      <c r="J584" s="1" t="s">
        <v>2604</v>
      </c>
      <c r="K584" s="208">
        <v>0</v>
      </c>
      <c r="L584" s="229">
        <v>1</v>
      </c>
      <c r="M584" s="75">
        <v>1</v>
      </c>
      <c r="N584" s="126">
        <v>6</v>
      </c>
      <c r="O584" s="72" t="s">
        <v>374</v>
      </c>
    </row>
    <row r="585" spans="2:15" s="68" customFormat="1">
      <c r="B585" s="173">
        <v>30024</v>
      </c>
      <c r="C585" s="178" t="s">
        <v>2403</v>
      </c>
      <c r="D585" s="178">
        <v>2</v>
      </c>
      <c r="E585" s="178">
        <v>1</v>
      </c>
      <c r="F585" s="178">
        <v>80</v>
      </c>
      <c r="G585" s="178" t="s">
        <v>377</v>
      </c>
      <c r="H585" s="178" t="s">
        <v>2088</v>
      </c>
      <c r="I585" s="178">
        <v>1</v>
      </c>
      <c r="J585" s="1" t="s">
        <v>2604</v>
      </c>
      <c r="K585" s="208">
        <v>0</v>
      </c>
      <c r="L585" s="229">
        <v>1</v>
      </c>
      <c r="M585" s="75">
        <v>1</v>
      </c>
      <c r="N585" s="126">
        <v>6</v>
      </c>
      <c r="O585" s="72" t="s">
        <v>374</v>
      </c>
    </row>
    <row r="586" spans="2:15" s="68" customFormat="1">
      <c r="B586" s="173">
        <v>30025</v>
      </c>
      <c r="C586" s="178" t="s">
        <v>2396</v>
      </c>
      <c r="D586" s="178">
        <v>2</v>
      </c>
      <c r="E586" s="178">
        <v>1</v>
      </c>
      <c r="F586" s="178">
        <v>80</v>
      </c>
      <c r="G586" s="178" t="s">
        <v>377</v>
      </c>
      <c r="H586" s="178" t="s">
        <v>2089</v>
      </c>
      <c r="I586" s="178">
        <v>1</v>
      </c>
      <c r="J586" s="1" t="s">
        <v>2604</v>
      </c>
      <c r="K586" s="208">
        <v>0</v>
      </c>
      <c r="L586" s="229">
        <v>1</v>
      </c>
      <c r="M586" s="75">
        <v>1</v>
      </c>
      <c r="N586" s="126">
        <v>6</v>
      </c>
      <c r="O586" s="72" t="s">
        <v>374</v>
      </c>
    </row>
    <row r="587" spans="2:15" s="68" customFormat="1">
      <c r="B587" s="173">
        <v>30026</v>
      </c>
      <c r="C587" s="178" t="s">
        <v>2401</v>
      </c>
      <c r="D587" s="178">
        <v>2</v>
      </c>
      <c r="E587" s="178">
        <v>1</v>
      </c>
      <c r="F587" s="178">
        <v>80</v>
      </c>
      <c r="G587" s="178" t="s">
        <v>377</v>
      </c>
      <c r="H587" s="178" t="s">
        <v>2090</v>
      </c>
      <c r="I587" s="178">
        <v>1</v>
      </c>
      <c r="J587" s="1" t="s">
        <v>2604</v>
      </c>
      <c r="K587" s="208">
        <v>0</v>
      </c>
      <c r="L587" s="229">
        <v>1</v>
      </c>
      <c r="M587" s="75">
        <v>1</v>
      </c>
      <c r="N587" s="126">
        <v>6</v>
      </c>
      <c r="O587" s="72" t="s">
        <v>374</v>
      </c>
    </row>
    <row r="588" spans="2:15" s="68" customFormat="1">
      <c r="B588" s="173">
        <v>30027</v>
      </c>
      <c r="C588" s="178" t="s">
        <v>2398</v>
      </c>
      <c r="D588" s="178">
        <v>2</v>
      </c>
      <c r="E588" s="178">
        <v>1</v>
      </c>
      <c r="F588" s="178">
        <v>80</v>
      </c>
      <c r="G588" s="178" t="s">
        <v>377</v>
      </c>
      <c r="H588" s="178" t="s">
        <v>2091</v>
      </c>
      <c r="I588" s="178">
        <v>1</v>
      </c>
      <c r="J588" s="1" t="s">
        <v>2604</v>
      </c>
      <c r="K588" s="208">
        <v>0</v>
      </c>
      <c r="L588" s="229">
        <v>1</v>
      </c>
      <c r="M588" s="75">
        <v>1</v>
      </c>
      <c r="N588" s="126">
        <v>6</v>
      </c>
      <c r="O588" s="72" t="s">
        <v>374</v>
      </c>
    </row>
    <row r="589" spans="2:15" s="68" customFormat="1">
      <c r="B589" s="173">
        <v>30028</v>
      </c>
      <c r="C589" s="178" t="s">
        <v>2539</v>
      </c>
      <c r="D589" s="178">
        <v>2</v>
      </c>
      <c r="E589" s="178">
        <v>1</v>
      </c>
      <c r="F589" s="178">
        <v>80</v>
      </c>
      <c r="G589" s="178" t="s">
        <v>377</v>
      </c>
      <c r="H589" s="178" t="s">
        <v>2092</v>
      </c>
      <c r="I589" s="178">
        <v>1</v>
      </c>
      <c r="J589" s="1" t="s">
        <v>2604</v>
      </c>
      <c r="K589" s="208">
        <v>0</v>
      </c>
      <c r="L589" s="229">
        <v>1</v>
      </c>
      <c r="M589" s="75">
        <v>1</v>
      </c>
      <c r="N589" s="126">
        <v>6</v>
      </c>
      <c r="O589" s="72" t="s">
        <v>374</v>
      </c>
    </row>
    <row r="590" spans="2:15" s="68" customFormat="1">
      <c r="B590" s="173">
        <v>30029</v>
      </c>
      <c r="C590" s="178" t="s">
        <v>2400</v>
      </c>
      <c r="D590" s="178">
        <v>2</v>
      </c>
      <c r="E590" s="178">
        <v>1</v>
      </c>
      <c r="F590" s="178">
        <v>80</v>
      </c>
      <c r="G590" s="178" t="s">
        <v>377</v>
      </c>
      <c r="H590" s="178" t="s">
        <v>2093</v>
      </c>
      <c r="I590" s="178">
        <v>1</v>
      </c>
      <c r="J590" s="1" t="s">
        <v>2604</v>
      </c>
      <c r="K590" s="208">
        <v>0</v>
      </c>
      <c r="L590" s="229">
        <v>1</v>
      </c>
      <c r="M590" s="75">
        <v>1</v>
      </c>
      <c r="N590" s="126">
        <v>6</v>
      </c>
      <c r="O590" s="72" t="s">
        <v>374</v>
      </c>
    </row>
    <row r="591" spans="2:15" s="68" customFormat="1">
      <c r="B591" s="173">
        <v>30030</v>
      </c>
      <c r="C591" s="178" t="s">
        <v>2285</v>
      </c>
      <c r="D591" s="178">
        <v>2</v>
      </c>
      <c r="E591" s="178">
        <v>1</v>
      </c>
      <c r="F591" s="178">
        <v>80</v>
      </c>
      <c r="G591" s="178" t="s">
        <v>377</v>
      </c>
      <c r="H591" s="178" t="s">
        <v>2094</v>
      </c>
      <c r="I591" s="178">
        <v>1</v>
      </c>
      <c r="J591" s="1" t="s">
        <v>2604</v>
      </c>
      <c r="K591" s="208">
        <v>0</v>
      </c>
      <c r="L591" s="229">
        <v>1</v>
      </c>
      <c r="M591" s="75">
        <v>1</v>
      </c>
      <c r="N591" s="126">
        <v>6</v>
      </c>
      <c r="O591" s="72" t="s">
        <v>374</v>
      </c>
    </row>
    <row r="592" spans="2:15" s="68" customFormat="1">
      <c r="B592" s="173">
        <v>30031</v>
      </c>
      <c r="C592" s="178" t="s">
        <v>2395</v>
      </c>
      <c r="D592" s="178">
        <v>2</v>
      </c>
      <c r="E592" s="178">
        <v>1</v>
      </c>
      <c r="F592" s="178">
        <v>80</v>
      </c>
      <c r="G592" s="178" t="s">
        <v>377</v>
      </c>
      <c r="H592" s="178" t="s">
        <v>2072</v>
      </c>
      <c r="I592" s="178">
        <v>1</v>
      </c>
      <c r="J592" s="1" t="s">
        <v>2604</v>
      </c>
      <c r="K592" s="208">
        <v>0</v>
      </c>
      <c r="L592" s="229">
        <v>1</v>
      </c>
      <c r="M592" s="75">
        <v>1</v>
      </c>
      <c r="N592" s="126">
        <v>6</v>
      </c>
      <c r="O592" s="72" t="s">
        <v>374</v>
      </c>
    </row>
    <row r="593" spans="2:15" s="68" customFormat="1">
      <c r="B593" s="173">
        <v>30032</v>
      </c>
      <c r="C593" s="178" t="s">
        <v>2399</v>
      </c>
      <c r="D593" s="178">
        <v>2</v>
      </c>
      <c r="E593" s="178">
        <v>1</v>
      </c>
      <c r="F593" s="178">
        <v>80</v>
      </c>
      <c r="G593" s="178" t="s">
        <v>377</v>
      </c>
      <c r="H593" s="178" t="s">
        <v>2095</v>
      </c>
      <c r="I593" s="178">
        <v>1</v>
      </c>
      <c r="J593" s="1" t="s">
        <v>2604</v>
      </c>
      <c r="K593" s="208">
        <v>0</v>
      </c>
      <c r="L593" s="229">
        <v>1</v>
      </c>
      <c r="M593" s="75">
        <v>1</v>
      </c>
      <c r="N593" s="126">
        <v>6</v>
      </c>
      <c r="O593" s="72" t="s">
        <v>374</v>
      </c>
    </row>
    <row r="594" spans="2:15" s="68" customFormat="1">
      <c r="B594" s="173">
        <v>30033</v>
      </c>
      <c r="C594" s="178" t="s">
        <v>2440</v>
      </c>
      <c r="D594" s="178">
        <v>2</v>
      </c>
      <c r="E594" s="178">
        <v>1</v>
      </c>
      <c r="F594" s="178">
        <v>100</v>
      </c>
      <c r="G594" s="178" t="s">
        <v>377</v>
      </c>
      <c r="H594" s="178" t="s">
        <v>2096</v>
      </c>
      <c r="I594" s="178">
        <v>1</v>
      </c>
      <c r="J594" s="255" t="s">
        <v>2809</v>
      </c>
      <c r="K594" s="208">
        <v>0</v>
      </c>
      <c r="L594" s="229">
        <v>1</v>
      </c>
      <c r="M594" s="75">
        <v>1</v>
      </c>
      <c r="N594" s="126">
        <v>2</v>
      </c>
      <c r="O594" s="72" t="s">
        <v>374</v>
      </c>
    </row>
    <row r="595" spans="2:15" s="68" customFormat="1">
      <c r="B595" s="173">
        <v>30034</v>
      </c>
      <c r="C595" s="178" t="s">
        <v>2441</v>
      </c>
      <c r="D595" s="178">
        <v>2</v>
      </c>
      <c r="E595" s="178">
        <v>1</v>
      </c>
      <c r="F595" s="178">
        <v>100</v>
      </c>
      <c r="G595" s="178" t="s">
        <v>377</v>
      </c>
      <c r="H595" s="178" t="s">
        <v>2097</v>
      </c>
      <c r="I595" s="178">
        <v>1</v>
      </c>
      <c r="J595" s="255" t="s">
        <v>2809</v>
      </c>
      <c r="K595" s="208">
        <v>0</v>
      </c>
      <c r="L595" s="229">
        <v>1</v>
      </c>
      <c r="M595" s="75">
        <v>1</v>
      </c>
      <c r="N595" s="126">
        <v>2</v>
      </c>
      <c r="O595" s="72" t="s">
        <v>374</v>
      </c>
    </row>
    <row r="596" spans="2:15" s="68" customFormat="1">
      <c r="B596" s="173">
        <v>30035</v>
      </c>
      <c r="C596" s="178" t="s">
        <v>2442</v>
      </c>
      <c r="D596" s="178">
        <v>2</v>
      </c>
      <c r="E596" s="178">
        <v>1</v>
      </c>
      <c r="F596" s="178">
        <v>100</v>
      </c>
      <c r="G596" s="178" t="s">
        <v>377</v>
      </c>
      <c r="H596" s="178" t="s">
        <v>2098</v>
      </c>
      <c r="I596" s="178">
        <v>1</v>
      </c>
      <c r="J596" s="255" t="s">
        <v>2809</v>
      </c>
      <c r="K596" s="208">
        <v>0</v>
      </c>
      <c r="L596" s="229">
        <v>1</v>
      </c>
      <c r="M596" s="75">
        <v>1</v>
      </c>
      <c r="N596" s="126">
        <v>2</v>
      </c>
      <c r="O596" s="72" t="s">
        <v>374</v>
      </c>
    </row>
    <row r="597" spans="2:15" s="68" customFormat="1">
      <c r="B597" s="173">
        <v>30036</v>
      </c>
      <c r="C597" s="178" t="s">
        <v>2443</v>
      </c>
      <c r="D597" s="178">
        <v>2</v>
      </c>
      <c r="E597" s="178">
        <v>1</v>
      </c>
      <c r="F597" s="178">
        <v>100</v>
      </c>
      <c r="G597" s="178" t="s">
        <v>377</v>
      </c>
      <c r="H597" s="178" t="s">
        <v>2099</v>
      </c>
      <c r="I597" s="178">
        <v>1</v>
      </c>
      <c r="J597" s="255" t="s">
        <v>2809</v>
      </c>
      <c r="K597" s="208">
        <v>0</v>
      </c>
      <c r="L597" s="229">
        <v>1</v>
      </c>
      <c r="M597" s="75">
        <v>1</v>
      </c>
      <c r="N597" s="126">
        <v>2</v>
      </c>
      <c r="O597" s="72" t="s">
        <v>374</v>
      </c>
    </row>
    <row r="598" spans="2:15" s="68" customFormat="1">
      <c r="B598" s="173">
        <v>30037</v>
      </c>
      <c r="C598" s="178" t="s">
        <v>2444</v>
      </c>
      <c r="D598" s="178">
        <v>2</v>
      </c>
      <c r="E598" s="178">
        <v>1</v>
      </c>
      <c r="F598" s="178">
        <v>100</v>
      </c>
      <c r="G598" s="178" t="s">
        <v>377</v>
      </c>
      <c r="H598" s="178" t="s">
        <v>2100</v>
      </c>
      <c r="I598" s="178">
        <v>1</v>
      </c>
      <c r="J598" s="73" t="s">
        <v>325</v>
      </c>
      <c r="K598" s="208">
        <v>0</v>
      </c>
      <c r="L598" s="229">
        <v>1</v>
      </c>
      <c r="M598" s="77">
        <v>0</v>
      </c>
      <c r="N598" s="126">
        <v>0</v>
      </c>
      <c r="O598" s="72" t="s">
        <v>374</v>
      </c>
    </row>
    <row r="599" spans="2:15" s="68" customFormat="1">
      <c r="B599" s="173">
        <v>30038</v>
      </c>
      <c r="C599" s="178" t="s">
        <v>2445</v>
      </c>
      <c r="D599" s="178">
        <v>2</v>
      </c>
      <c r="E599" s="178">
        <v>1</v>
      </c>
      <c r="F599" s="178">
        <v>100</v>
      </c>
      <c r="G599" s="178" t="s">
        <v>377</v>
      </c>
      <c r="H599" s="178" t="s">
        <v>2101</v>
      </c>
      <c r="I599" s="178">
        <v>1</v>
      </c>
      <c r="J599" s="73" t="s">
        <v>325</v>
      </c>
      <c r="K599" s="208">
        <v>0</v>
      </c>
      <c r="L599" s="229">
        <v>1</v>
      </c>
      <c r="M599" s="77">
        <v>0</v>
      </c>
      <c r="N599" s="126">
        <v>0</v>
      </c>
      <c r="O599" s="72" t="s">
        <v>374</v>
      </c>
    </row>
    <row r="600" spans="2:15" s="68" customFormat="1">
      <c r="B600" s="173">
        <v>30039</v>
      </c>
      <c r="C600" s="178" t="s">
        <v>2446</v>
      </c>
      <c r="D600" s="178">
        <v>2</v>
      </c>
      <c r="E600" s="178">
        <v>1</v>
      </c>
      <c r="F600" s="178">
        <v>100</v>
      </c>
      <c r="G600" s="178" t="s">
        <v>377</v>
      </c>
      <c r="H600" s="178" t="s">
        <v>2102</v>
      </c>
      <c r="I600" s="178">
        <v>1</v>
      </c>
      <c r="J600" s="73" t="s">
        <v>325</v>
      </c>
      <c r="K600" s="208">
        <v>0</v>
      </c>
      <c r="L600" s="229">
        <v>1</v>
      </c>
      <c r="M600" s="77">
        <v>0</v>
      </c>
      <c r="N600" s="126">
        <v>0</v>
      </c>
      <c r="O600" s="72" t="s">
        <v>374</v>
      </c>
    </row>
    <row r="601" spans="2:15" s="68" customFormat="1">
      <c r="B601" s="173">
        <v>30040</v>
      </c>
      <c r="C601" s="178" t="s">
        <v>2447</v>
      </c>
      <c r="D601" s="178">
        <v>2</v>
      </c>
      <c r="E601" s="178">
        <v>1</v>
      </c>
      <c r="F601" s="178">
        <v>100</v>
      </c>
      <c r="G601" s="178" t="s">
        <v>377</v>
      </c>
      <c r="H601" s="178" t="s">
        <v>2103</v>
      </c>
      <c r="I601" s="178">
        <v>1</v>
      </c>
      <c r="J601" s="73" t="s">
        <v>325</v>
      </c>
      <c r="K601" s="208">
        <v>0</v>
      </c>
      <c r="L601" s="229">
        <v>1</v>
      </c>
      <c r="M601" s="77">
        <v>0</v>
      </c>
      <c r="N601" s="126">
        <v>0</v>
      </c>
      <c r="O601" s="72" t="s">
        <v>374</v>
      </c>
    </row>
    <row r="602" spans="2:15" s="68" customFormat="1">
      <c r="B602" s="173">
        <v>30041</v>
      </c>
      <c r="C602" s="178" t="s">
        <v>2440</v>
      </c>
      <c r="D602" s="178">
        <v>2</v>
      </c>
      <c r="E602" s="178">
        <v>1</v>
      </c>
      <c r="F602" s="178">
        <v>80</v>
      </c>
      <c r="G602" s="178" t="s">
        <v>377</v>
      </c>
      <c r="H602" s="178" t="s">
        <v>2096</v>
      </c>
      <c r="I602" s="178">
        <v>1</v>
      </c>
      <c r="J602" s="255" t="s">
        <v>2826</v>
      </c>
      <c r="K602" s="208">
        <v>0</v>
      </c>
      <c r="L602" s="229">
        <v>1</v>
      </c>
      <c r="M602" s="75">
        <v>1</v>
      </c>
      <c r="N602" s="126">
        <v>2</v>
      </c>
      <c r="O602" s="72" t="s">
        <v>374</v>
      </c>
    </row>
    <row r="603" spans="2:15" s="68" customFormat="1">
      <c r="B603" s="173">
        <v>30042</v>
      </c>
      <c r="C603" s="178" t="s">
        <v>2441</v>
      </c>
      <c r="D603" s="178">
        <v>2</v>
      </c>
      <c r="E603" s="178">
        <v>1</v>
      </c>
      <c r="F603" s="178">
        <v>80</v>
      </c>
      <c r="G603" s="178" t="s">
        <v>377</v>
      </c>
      <c r="H603" s="178" t="s">
        <v>2097</v>
      </c>
      <c r="I603" s="178">
        <v>1</v>
      </c>
      <c r="J603" s="255" t="s">
        <v>2826</v>
      </c>
      <c r="K603" s="208">
        <v>0</v>
      </c>
      <c r="L603" s="229">
        <v>1</v>
      </c>
      <c r="M603" s="75">
        <v>1</v>
      </c>
      <c r="N603" s="126">
        <v>2</v>
      </c>
      <c r="O603" s="72" t="s">
        <v>374</v>
      </c>
    </row>
    <row r="604" spans="2:15" s="68" customFormat="1">
      <c r="B604" s="173">
        <v>30043</v>
      </c>
      <c r="C604" s="178" t="s">
        <v>2442</v>
      </c>
      <c r="D604" s="178">
        <v>2</v>
      </c>
      <c r="E604" s="178">
        <v>1</v>
      </c>
      <c r="F604" s="178">
        <v>80</v>
      </c>
      <c r="G604" s="178" t="s">
        <v>377</v>
      </c>
      <c r="H604" s="178" t="s">
        <v>2098</v>
      </c>
      <c r="I604" s="178">
        <v>1</v>
      </c>
      <c r="J604" s="255" t="s">
        <v>2826</v>
      </c>
      <c r="K604" s="208">
        <v>0</v>
      </c>
      <c r="L604" s="229">
        <v>1</v>
      </c>
      <c r="M604" s="75">
        <v>1</v>
      </c>
      <c r="N604" s="126">
        <v>2</v>
      </c>
      <c r="O604" s="72" t="s">
        <v>374</v>
      </c>
    </row>
    <row r="605" spans="2:15" s="68" customFormat="1">
      <c r="B605" s="173">
        <v>30044</v>
      </c>
      <c r="C605" s="178" t="s">
        <v>2443</v>
      </c>
      <c r="D605" s="178">
        <v>2</v>
      </c>
      <c r="E605" s="178">
        <v>1</v>
      </c>
      <c r="F605" s="178">
        <v>80</v>
      </c>
      <c r="G605" s="178" t="s">
        <v>377</v>
      </c>
      <c r="H605" s="178" t="s">
        <v>2099</v>
      </c>
      <c r="I605" s="178">
        <v>1</v>
      </c>
      <c r="J605" s="255" t="s">
        <v>2826</v>
      </c>
      <c r="K605" s="208">
        <v>0</v>
      </c>
      <c r="L605" s="229">
        <v>1</v>
      </c>
      <c r="M605" s="75">
        <v>1</v>
      </c>
      <c r="N605" s="126">
        <v>2</v>
      </c>
      <c r="O605" s="72" t="s">
        <v>374</v>
      </c>
    </row>
    <row r="606" spans="2:15" s="68" customFormat="1">
      <c r="B606" s="173">
        <v>30045</v>
      </c>
      <c r="C606" s="178" t="s">
        <v>2444</v>
      </c>
      <c r="D606" s="178">
        <v>2</v>
      </c>
      <c r="E606" s="178">
        <v>1</v>
      </c>
      <c r="F606" s="178">
        <v>80</v>
      </c>
      <c r="G606" s="178" t="s">
        <v>377</v>
      </c>
      <c r="H606" s="178" t="s">
        <v>2100</v>
      </c>
      <c r="I606" s="178">
        <v>1</v>
      </c>
      <c r="J606" s="255" t="s">
        <v>2827</v>
      </c>
      <c r="K606" s="208">
        <v>0</v>
      </c>
      <c r="L606" s="229">
        <v>1</v>
      </c>
      <c r="M606" s="75">
        <v>1</v>
      </c>
      <c r="N606" s="126">
        <v>7</v>
      </c>
      <c r="O606" s="72" t="s">
        <v>374</v>
      </c>
    </row>
    <row r="607" spans="2:15" s="68" customFormat="1">
      <c r="B607" s="173">
        <v>30046</v>
      </c>
      <c r="C607" s="178" t="s">
        <v>2445</v>
      </c>
      <c r="D607" s="178">
        <v>2</v>
      </c>
      <c r="E607" s="178">
        <v>1</v>
      </c>
      <c r="F607" s="178">
        <v>80</v>
      </c>
      <c r="G607" s="178" t="s">
        <v>377</v>
      </c>
      <c r="H607" s="178" t="s">
        <v>2101</v>
      </c>
      <c r="I607" s="178">
        <v>1</v>
      </c>
      <c r="J607" s="1" t="s">
        <v>2112</v>
      </c>
      <c r="K607" s="208">
        <v>0</v>
      </c>
      <c r="L607" s="229">
        <v>1</v>
      </c>
      <c r="M607" s="75">
        <v>1</v>
      </c>
      <c r="N607" s="126">
        <v>7</v>
      </c>
      <c r="O607" s="72" t="s">
        <v>374</v>
      </c>
    </row>
    <row r="608" spans="2:15" s="68" customFormat="1">
      <c r="B608" s="173">
        <v>30047</v>
      </c>
      <c r="C608" s="178" t="s">
        <v>2446</v>
      </c>
      <c r="D608" s="178">
        <v>2</v>
      </c>
      <c r="E608" s="178">
        <v>1</v>
      </c>
      <c r="F608" s="178">
        <v>80</v>
      </c>
      <c r="G608" s="178" t="s">
        <v>377</v>
      </c>
      <c r="H608" s="178" t="s">
        <v>2102</v>
      </c>
      <c r="I608" s="178">
        <v>1</v>
      </c>
      <c r="J608" s="1" t="s">
        <v>2112</v>
      </c>
      <c r="K608" s="208">
        <v>0</v>
      </c>
      <c r="L608" s="229">
        <v>1</v>
      </c>
      <c r="M608" s="75">
        <v>1</v>
      </c>
      <c r="N608" s="126">
        <v>7</v>
      </c>
      <c r="O608" s="72" t="s">
        <v>374</v>
      </c>
    </row>
    <row r="609" spans="2:15" s="68" customFormat="1">
      <c r="B609" s="173">
        <v>30048</v>
      </c>
      <c r="C609" s="178" t="s">
        <v>2447</v>
      </c>
      <c r="D609" s="178">
        <v>2</v>
      </c>
      <c r="E609" s="178">
        <v>1</v>
      </c>
      <c r="F609" s="178">
        <v>80</v>
      </c>
      <c r="G609" s="178" t="s">
        <v>377</v>
      </c>
      <c r="H609" s="178" t="s">
        <v>2103</v>
      </c>
      <c r="I609" s="178">
        <v>1</v>
      </c>
      <c r="J609" s="1" t="s">
        <v>2112</v>
      </c>
      <c r="K609" s="208">
        <v>0</v>
      </c>
      <c r="L609" s="229">
        <v>1</v>
      </c>
      <c r="M609" s="75">
        <v>1</v>
      </c>
      <c r="N609" s="126">
        <v>7</v>
      </c>
      <c r="O609" s="72" t="s">
        <v>374</v>
      </c>
    </row>
    <row r="610" spans="2:15" s="68" customFormat="1">
      <c r="B610" s="173">
        <v>30057</v>
      </c>
      <c r="C610" s="188" t="s">
        <v>1204</v>
      </c>
      <c r="D610" s="178">
        <v>2</v>
      </c>
      <c r="E610" s="178">
        <v>2</v>
      </c>
      <c r="F610" s="178">
        <v>80</v>
      </c>
      <c r="G610" s="178" t="s">
        <v>2677</v>
      </c>
      <c r="H610" s="188" t="s">
        <v>2116</v>
      </c>
      <c r="I610" s="178">
        <v>1</v>
      </c>
      <c r="J610" s="82" t="s">
        <v>336</v>
      </c>
      <c r="K610" s="208">
        <v>0</v>
      </c>
      <c r="L610" s="229">
        <v>1</v>
      </c>
      <c r="M610" s="77">
        <v>0</v>
      </c>
      <c r="N610" s="126">
        <v>0</v>
      </c>
      <c r="O610" s="72" t="s">
        <v>374</v>
      </c>
    </row>
    <row r="611" spans="2:15" s="68" customFormat="1">
      <c r="B611" s="173">
        <v>30058</v>
      </c>
      <c r="C611" s="188" t="s">
        <v>1269</v>
      </c>
      <c r="D611" s="178">
        <v>2</v>
      </c>
      <c r="E611" s="178">
        <v>2</v>
      </c>
      <c r="F611" s="178">
        <v>80</v>
      </c>
      <c r="G611" s="178" t="s">
        <v>2677</v>
      </c>
      <c r="H611" s="188" t="s">
        <v>2117</v>
      </c>
      <c r="I611" s="178">
        <v>1</v>
      </c>
      <c r="J611" s="82" t="s">
        <v>336</v>
      </c>
      <c r="K611" s="208">
        <v>0</v>
      </c>
      <c r="L611" s="229">
        <v>1</v>
      </c>
      <c r="M611" s="77">
        <v>0</v>
      </c>
      <c r="N611" s="126">
        <v>0</v>
      </c>
      <c r="O611" s="72" t="s">
        <v>374</v>
      </c>
    </row>
    <row r="612" spans="2:15" s="68" customFormat="1">
      <c r="B612" s="173">
        <v>30059</v>
      </c>
      <c r="C612" s="188" t="s">
        <v>1278</v>
      </c>
      <c r="D612" s="178">
        <v>2</v>
      </c>
      <c r="E612" s="178">
        <v>2</v>
      </c>
      <c r="F612" s="178">
        <v>80</v>
      </c>
      <c r="G612" s="178" t="s">
        <v>2677</v>
      </c>
      <c r="H612" s="188" t="s">
        <v>2118</v>
      </c>
      <c r="I612" s="178">
        <v>1</v>
      </c>
      <c r="J612" s="82" t="s">
        <v>336</v>
      </c>
      <c r="K612" s="208">
        <v>0</v>
      </c>
      <c r="L612" s="229">
        <v>1</v>
      </c>
      <c r="M612" s="77">
        <v>0</v>
      </c>
      <c r="N612" s="126">
        <v>0</v>
      </c>
      <c r="O612" s="72" t="s">
        <v>374</v>
      </c>
    </row>
    <row r="613" spans="2:15" s="68" customFormat="1">
      <c r="B613" s="173">
        <v>30060</v>
      </c>
      <c r="C613" s="188" t="s">
        <v>1292</v>
      </c>
      <c r="D613" s="178">
        <v>2</v>
      </c>
      <c r="E613" s="178">
        <v>2</v>
      </c>
      <c r="F613" s="178">
        <v>80</v>
      </c>
      <c r="G613" s="178" t="s">
        <v>2677</v>
      </c>
      <c r="H613" s="188" t="s">
        <v>2119</v>
      </c>
      <c r="I613" s="178">
        <v>1</v>
      </c>
      <c r="J613" s="82" t="s">
        <v>336</v>
      </c>
      <c r="K613" s="208">
        <v>0</v>
      </c>
      <c r="L613" s="229">
        <v>1</v>
      </c>
      <c r="M613" s="77">
        <v>0</v>
      </c>
      <c r="N613" s="126">
        <v>0</v>
      </c>
      <c r="O613" s="72" t="s">
        <v>374</v>
      </c>
    </row>
    <row r="614" spans="2:15" s="68" customFormat="1">
      <c r="B614" s="173">
        <v>30061</v>
      </c>
      <c r="C614" s="188" t="s">
        <v>1204</v>
      </c>
      <c r="D614" s="178">
        <v>2</v>
      </c>
      <c r="E614" s="178">
        <v>2</v>
      </c>
      <c r="F614" s="178">
        <v>80</v>
      </c>
      <c r="G614" s="178" t="s">
        <v>2677</v>
      </c>
      <c r="H614" s="188" t="s">
        <v>2116</v>
      </c>
      <c r="I614" s="178">
        <v>1</v>
      </c>
      <c r="J614" s="82" t="s">
        <v>2109</v>
      </c>
      <c r="K614" s="208">
        <v>0</v>
      </c>
      <c r="L614" s="229">
        <v>1</v>
      </c>
      <c r="M614" s="77">
        <v>0</v>
      </c>
      <c r="N614" s="126">
        <v>0</v>
      </c>
      <c r="O614" s="72" t="s">
        <v>374</v>
      </c>
    </row>
    <row r="615" spans="2:15" s="68" customFormat="1">
      <c r="B615" s="173">
        <v>30062</v>
      </c>
      <c r="C615" s="188" t="s">
        <v>1269</v>
      </c>
      <c r="D615" s="178">
        <v>2</v>
      </c>
      <c r="E615" s="178">
        <v>2</v>
      </c>
      <c r="F615" s="178">
        <v>80</v>
      </c>
      <c r="G615" s="178" t="s">
        <v>2677</v>
      </c>
      <c r="H615" s="188" t="s">
        <v>2117</v>
      </c>
      <c r="I615" s="178">
        <v>1</v>
      </c>
      <c r="J615" s="82" t="s">
        <v>2109</v>
      </c>
      <c r="K615" s="208">
        <v>0</v>
      </c>
      <c r="L615" s="229">
        <v>1</v>
      </c>
      <c r="M615" s="77">
        <v>0</v>
      </c>
      <c r="N615" s="126">
        <v>0</v>
      </c>
      <c r="O615" s="72" t="s">
        <v>374</v>
      </c>
    </row>
    <row r="616" spans="2:15" s="68" customFormat="1">
      <c r="B616" s="173">
        <v>30063</v>
      </c>
      <c r="C616" s="188" t="s">
        <v>1278</v>
      </c>
      <c r="D616" s="178">
        <v>2</v>
      </c>
      <c r="E616" s="178">
        <v>2</v>
      </c>
      <c r="F616" s="178">
        <v>80</v>
      </c>
      <c r="G616" s="178" t="s">
        <v>2677</v>
      </c>
      <c r="H616" s="188" t="s">
        <v>2118</v>
      </c>
      <c r="I616" s="178">
        <v>1</v>
      </c>
      <c r="J616" s="82" t="s">
        <v>2109</v>
      </c>
      <c r="K616" s="208">
        <v>0</v>
      </c>
      <c r="L616" s="229">
        <v>1</v>
      </c>
      <c r="M616" s="77">
        <v>0</v>
      </c>
      <c r="N616" s="126">
        <v>0</v>
      </c>
      <c r="O616" s="72" t="s">
        <v>374</v>
      </c>
    </row>
    <row r="617" spans="2:15" s="68" customFormat="1">
      <c r="B617" s="173">
        <v>30064</v>
      </c>
      <c r="C617" s="188" t="s">
        <v>1292</v>
      </c>
      <c r="D617" s="178">
        <v>2</v>
      </c>
      <c r="E617" s="178">
        <v>2</v>
      </c>
      <c r="F617" s="178">
        <v>80</v>
      </c>
      <c r="G617" s="178" t="s">
        <v>2677</v>
      </c>
      <c r="H617" s="188" t="s">
        <v>2119</v>
      </c>
      <c r="I617" s="178">
        <v>1</v>
      </c>
      <c r="J617" s="82" t="s">
        <v>2109</v>
      </c>
      <c r="K617" s="208">
        <v>0</v>
      </c>
      <c r="L617" s="229">
        <v>1</v>
      </c>
      <c r="M617" s="77">
        <v>0</v>
      </c>
      <c r="N617" s="126">
        <v>0</v>
      </c>
      <c r="O617" s="72" t="s">
        <v>374</v>
      </c>
    </row>
    <row r="618" spans="2:15" s="68" customFormat="1">
      <c r="B618" s="173">
        <v>30065</v>
      </c>
      <c r="C618" s="188" t="s">
        <v>1361</v>
      </c>
      <c r="D618" s="178">
        <v>2</v>
      </c>
      <c r="E618" s="178">
        <v>2</v>
      </c>
      <c r="F618" s="178">
        <v>80</v>
      </c>
      <c r="G618" s="178" t="s">
        <v>2678</v>
      </c>
      <c r="H618" s="188" t="s">
        <v>2120</v>
      </c>
      <c r="I618" s="178">
        <v>1</v>
      </c>
      <c r="J618" s="82" t="s">
        <v>2569</v>
      </c>
      <c r="K618" s="208">
        <v>0</v>
      </c>
      <c r="L618" s="229">
        <v>1</v>
      </c>
      <c r="M618" s="77">
        <v>0</v>
      </c>
      <c r="N618" s="126">
        <v>0</v>
      </c>
      <c r="O618" s="72" t="s">
        <v>374</v>
      </c>
    </row>
    <row r="619" spans="2:15" s="68" customFormat="1">
      <c r="B619" s="173">
        <v>30066</v>
      </c>
      <c r="C619" s="188" t="s">
        <v>1399</v>
      </c>
      <c r="D619" s="178">
        <v>2</v>
      </c>
      <c r="E619" s="178">
        <v>2</v>
      </c>
      <c r="F619" s="178">
        <v>80</v>
      </c>
      <c r="G619" s="178" t="s">
        <v>2678</v>
      </c>
      <c r="H619" s="188" t="s">
        <v>2121</v>
      </c>
      <c r="I619" s="178">
        <v>1</v>
      </c>
      <c r="J619" s="82" t="s">
        <v>2569</v>
      </c>
      <c r="K619" s="208">
        <v>0</v>
      </c>
      <c r="L619" s="229">
        <v>1</v>
      </c>
      <c r="M619" s="77">
        <v>0</v>
      </c>
      <c r="N619" s="126">
        <v>0</v>
      </c>
      <c r="O619" s="72" t="s">
        <v>374</v>
      </c>
    </row>
    <row r="620" spans="2:15" s="68" customFormat="1">
      <c r="B620" s="173">
        <v>30067</v>
      </c>
      <c r="C620" s="188" t="s">
        <v>1410</v>
      </c>
      <c r="D620" s="178">
        <v>2</v>
      </c>
      <c r="E620" s="178">
        <v>2</v>
      </c>
      <c r="F620" s="178">
        <v>80</v>
      </c>
      <c r="G620" s="178" t="s">
        <v>2678</v>
      </c>
      <c r="H620" s="188" t="s">
        <v>2122</v>
      </c>
      <c r="I620" s="178">
        <v>1</v>
      </c>
      <c r="J620" s="82" t="s">
        <v>2569</v>
      </c>
      <c r="K620" s="208">
        <v>0</v>
      </c>
      <c r="L620" s="229">
        <v>1</v>
      </c>
      <c r="M620" s="77">
        <v>0</v>
      </c>
      <c r="N620" s="126">
        <v>0</v>
      </c>
      <c r="O620" s="72" t="s">
        <v>374</v>
      </c>
    </row>
    <row r="621" spans="2:15" s="68" customFormat="1">
      <c r="B621" s="173">
        <v>30068</v>
      </c>
      <c r="C621" s="188" t="s">
        <v>1421</v>
      </c>
      <c r="D621" s="178">
        <v>2</v>
      </c>
      <c r="E621" s="178">
        <v>2</v>
      </c>
      <c r="F621" s="178">
        <v>80</v>
      </c>
      <c r="G621" s="178" t="s">
        <v>2678</v>
      </c>
      <c r="H621" s="188" t="s">
        <v>2123</v>
      </c>
      <c r="I621" s="178">
        <v>1</v>
      </c>
      <c r="J621" s="82" t="s">
        <v>2569</v>
      </c>
      <c r="K621" s="208">
        <v>0</v>
      </c>
      <c r="L621" s="229">
        <v>1</v>
      </c>
      <c r="M621" s="77">
        <v>0</v>
      </c>
      <c r="N621" s="126">
        <v>0</v>
      </c>
      <c r="O621" s="72" t="s">
        <v>374</v>
      </c>
    </row>
    <row r="622" spans="2:15" s="68" customFormat="1">
      <c r="B622" s="173">
        <v>30069</v>
      </c>
      <c r="C622" s="188" t="s">
        <v>1361</v>
      </c>
      <c r="D622" s="178">
        <v>2</v>
      </c>
      <c r="E622" s="178">
        <v>2</v>
      </c>
      <c r="F622" s="178">
        <v>80</v>
      </c>
      <c r="G622" s="178" t="s">
        <v>2678</v>
      </c>
      <c r="H622" s="188" t="s">
        <v>2120</v>
      </c>
      <c r="I622" s="178">
        <v>1</v>
      </c>
      <c r="J622" s="82" t="s">
        <v>2679</v>
      </c>
      <c r="K622" s="208">
        <v>0</v>
      </c>
      <c r="L622" s="229">
        <v>1</v>
      </c>
      <c r="M622" s="77">
        <v>0</v>
      </c>
      <c r="N622" s="126">
        <v>0</v>
      </c>
      <c r="O622" s="72" t="s">
        <v>374</v>
      </c>
    </row>
    <row r="623" spans="2:15" s="68" customFormat="1">
      <c r="B623" s="173">
        <v>30070</v>
      </c>
      <c r="C623" s="188" t="s">
        <v>1399</v>
      </c>
      <c r="D623" s="178">
        <v>2</v>
      </c>
      <c r="E623" s="178">
        <v>2</v>
      </c>
      <c r="F623" s="178">
        <v>80</v>
      </c>
      <c r="G623" s="178" t="s">
        <v>2678</v>
      </c>
      <c r="H623" s="188" t="s">
        <v>2121</v>
      </c>
      <c r="I623" s="178">
        <v>1</v>
      </c>
      <c r="J623" s="82" t="s">
        <v>2679</v>
      </c>
      <c r="K623" s="208">
        <v>0</v>
      </c>
      <c r="L623" s="229">
        <v>1</v>
      </c>
      <c r="M623" s="77">
        <v>0</v>
      </c>
      <c r="N623" s="126">
        <v>0</v>
      </c>
      <c r="O623" s="72" t="s">
        <v>374</v>
      </c>
    </row>
    <row r="624" spans="2:15" s="68" customFormat="1">
      <c r="B624" s="173">
        <v>30071</v>
      </c>
      <c r="C624" s="188" t="s">
        <v>1410</v>
      </c>
      <c r="D624" s="178">
        <v>2</v>
      </c>
      <c r="E624" s="178">
        <v>2</v>
      </c>
      <c r="F624" s="178">
        <v>80</v>
      </c>
      <c r="G624" s="178" t="s">
        <v>2678</v>
      </c>
      <c r="H624" s="188" t="s">
        <v>2122</v>
      </c>
      <c r="I624" s="178">
        <v>1</v>
      </c>
      <c r="J624" s="82" t="s">
        <v>2679</v>
      </c>
      <c r="K624" s="208">
        <v>0</v>
      </c>
      <c r="L624" s="229">
        <v>1</v>
      </c>
      <c r="M624" s="77">
        <v>0</v>
      </c>
      <c r="N624" s="126">
        <v>0</v>
      </c>
      <c r="O624" s="72" t="s">
        <v>374</v>
      </c>
    </row>
    <row r="625" spans="2:15" s="68" customFormat="1">
      <c r="B625" s="173">
        <v>30072</v>
      </c>
      <c r="C625" s="188" t="s">
        <v>1421</v>
      </c>
      <c r="D625" s="178">
        <v>2</v>
      </c>
      <c r="E625" s="178">
        <v>2</v>
      </c>
      <c r="F625" s="178">
        <v>80</v>
      </c>
      <c r="G625" s="178" t="s">
        <v>2678</v>
      </c>
      <c r="H625" s="188" t="s">
        <v>2123</v>
      </c>
      <c r="I625" s="178">
        <v>1</v>
      </c>
      <c r="J625" s="82" t="s">
        <v>2679</v>
      </c>
      <c r="K625" s="208">
        <v>0</v>
      </c>
      <c r="L625" s="229">
        <v>1</v>
      </c>
      <c r="M625" s="77">
        <v>0</v>
      </c>
      <c r="N625" s="126">
        <v>0</v>
      </c>
      <c r="O625" s="72" t="s">
        <v>374</v>
      </c>
    </row>
    <row r="626" spans="2:15" s="68" customFormat="1">
      <c r="B626" s="173">
        <v>30073</v>
      </c>
      <c r="C626" s="188" t="s">
        <v>1362</v>
      </c>
      <c r="D626" s="178">
        <v>2</v>
      </c>
      <c r="E626" s="178">
        <v>2</v>
      </c>
      <c r="F626" s="178">
        <v>80</v>
      </c>
      <c r="G626" s="178" t="s">
        <v>2680</v>
      </c>
      <c r="H626" s="188" t="s">
        <v>2124</v>
      </c>
      <c r="I626" s="178">
        <v>1</v>
      </c>
      <c r="J626" s="82" t="s">
        <v>2110</v>
      </c>
      <c r="K626" s="208">
        <v>0</v>
      </c>
      <c r="L626" s="229">
        <v>1</v>
      </c>
      <c r="M626" s="77">
        <v>0</v>
      </c>
      <c r="N626" s="126">
        <v>0</v>
      </c>
      <c r="O626" s="72" t="s">
        <v>374</v>
      </c>
    </row>
    <row r="627" spans="2:15" s="68" customFormat="1">
      <c r="B627" s="173">
        <v>30074</v>
      </c>
      <c r="C627" s="188" t="s">
        <v>1400</v>
      </c>
      <c r="D627" s="178">
        <v>2</v>
      </c>
      <c r="E627" s="178">
        <v>2</v>
      </c>
      <c r="F627" s="178">
        <v>80</v>
      </c>
      <c r="G627" s="178" t="s">
        <v>2680</v>
      </c>
      <c r="H627" s="188" t="s">
        <v>2125</v>
      </c>
      <c r="I627" s="178">
        <v>1</v>
      </c>
      <c r="J627" s="82" t="s">
        <v>2110</v>
      </c>
      <c r="K627" s="208">
        <v>0</v>
      </c>
      <c r="L627" s="229">
        <v>1</v>
      </c>
      <c r="M627" s="77">
        <v>0</v>
      </c>
      <c r="N627" s="126">
        <v>0</v>
      </c>
      <c r="O627" s="72" t="s">
        <v>374</v>
      </c>
    </row>
    <row r="628" spans="2:15" s="68" customFormat="1">
      <c r="B628" s="173">
        <v>30075</v>
      </c>
      <c r="C628" s="188" t="s">
        <v>1411</v>
      </c>
      <c r="D628" s="178">
        <v>2</v>
      </c>
      <c r="E628" s="178">
        <v>2</v>
      </c>
      <c r="F628" s="178">
        <v>80</v>
      </c>
      <c r="G628" s="178" t="s">
        <v>2680</v>
      </c>
      <c r="H628" s="188" t="s">
        <v>2126</v>
      </c>
      <c r="I628" s="178">
        <v>1</v>
      </c>
      <c r="J628" s="82" t="s">
        <v>2110</v>
      </c>
      <c r="K628" s="208">
        <v>0</v>
      </c>
      <c r="L628" s="229">
        <v>1</v>
      </c>
      <c r="M628" s="77">
        <v>0</v>
      </c>
      <c r="N628" s="126">
        <v>0</v>
      </c>
      <c r="O628" s="72" t="s">
        <v>374</v>
      </c>
    </row>
    <row r="629" spans="2:15" s="68" customFormat="1">
      <c r="B629" s="173">
        <v>30076</v>
      </c>
      <c r="C629" s="188" t="s">
        <v>1422</v>
      </c>
      <c r="D629" s="178">
        <v>2</v>
      </c>
      <c r="E629" s="178">
        <v>2</v>
      </c>
      <c r="F629" s="178">
        <v>80</v>
      </c>
      <c r="G629" s="178" t="s">
        <v>2680</v>
      </c>
      <c r="H629" s="188" t="s">
        <v>2127</v>
      </c>
      <c r="I629" s="178">
        <v>1</v>
      </c>
      <c r="J629" s="82" t="s">
        <v>2110</v>
      </c>
      <c r="K629" s="208">
        <v>0</v>
      </c>
      <c r="L629" s="229">
        <v>1</v>
      </c>
      <c r="M629" s="77">
        <v>0</v>
      </c>
      <c r="N629" s="126">
        <v>0</v>
      </c>
      <c r="O629" s="72" t="s">
        <v>374</v>
      </c>
    </row>
    <row r="630" spans="2:15" s="68" customFormat="1">
      <c r="B630" s="173">
        <v>30077</v>
      </c>
      <c r="C630" s="188" t="s">
        <v>1362</v>
      </c>
      <c r="D630" s="178">
        <v>2</v>
      </c>
      <c r="E630" s="178">
        <v>2</v>
      </c>
      <c r="F630" s="178">
        <v>80</v>
      </c>
      <c r="G630" s="178" t="s">
        <v>2680</v>
      </c>
      <c r="H630" s="188" t="s">
        <v>2124</v>
      </c>
      <c r="I630" s="178">
        <v>1</v>
      </c>
      <c r="J630" s="82" t="s">
        <v>2113</v>
      </c>
      <c r="K630" s="208">
        <v>0</v>
      </c>
      <c r="L630" s="229">
        <v>1</v>
      </c>
      <c r="M630" s="77">
        <v>0</v>
      </c>
      <c r="N630" s="126">
        <v>0</v>
      </c>
      <c r="O630" s="72" t="s">
        <v>374</v>
      </c>
    </row>
    <row r="631" spans="2:15" s="68" customFormat="1">
      <c r="B631" s="173">
        <v>30078</v>
      </c>
      <c r="C631" s="188" t="s">
        <v>1400</v>
      </c>
      <c r="D631" s="178">
        <v>2</v>
      </c>
      <c r="E631" s="178">
        <v>2</v>
      </c>
      <c r="F631" s="178">
        <v>80</v>
      </c>
      <c r="G631" s="178" t="s">
        <v>2680</v>
      </c>
      <c r="H631" s="188" t="s">
        <v>2125</v>
      </c>
      <c r="I631" s="178">
        <v>1</v>
      </c>
      <c r="J631" s="82" t="s">
        <v>2113</v>
      </c>
      <c r="K631" s="208">
        <v>0</v>
      </c>
      <c r="L631" s="229">
        <v>1</v>
      </c>
      <c r="M631" s="77">
        <v>0</v>
      </c>
      <c r="N631" s="126">
        <v>0</v>
      </c>
      <c r="O631" s="72" t="s">
        <v>374</v>
      </c>
    </row>
    <row r="632" spans="2:15" s="68" customFormat="1">
      <c r="B632" s="173">
        <v>30079</v>
      </c>
      <c r="C632" s="188" t="s">
        <v>1411</v>
      </c>
      <c r="D632" s="178">
        <v>2</v>
      </c>
      <c r="E632" s="178">
        <v>2</v>
      </c>
      <c r="F632" s="178">
        <v>80</v>
      </c>
      <c r="G632" s="178" t="s">
        <v>2680</v>
      </c>
      <c r="H632" s="188" t="s">
        <v>2126</v>
      </c>
      <c r="I632" s="178">
        <v>1</v>
      </c>
      <c r="J632" s="82" t="s">
        <v>2113</v>
      </c>
      <c r="K632" s="208">
        <v>0</v>
      </c>
      <c r="L632" s="229">
        <v>1</v>
      </c>
      <c r="M632" s="77">
        <v>0</v>
      </c>
      <c r="N632" s="126">
        <v>0</v>
      </c>
      <c r="O632" s="72" t="s">
        <v>374</v>
      </c>
    </row>
    <row r="633" spans="2:15" s="68" customFormat="1">
      <c r="B633" s="173">
        <v>30080</v>
      </c>
      <c r="C633" s="188" t="s">
        <v>1422</v>
      </c>
      <c r="D633" s="178">
        <v>2</v>
      </c>
      <c r="E633" s="178">
        <v>2</v>
      </c>
      <c r="F633" s="178">
        <v>80</v>
      </c>
      <c r="G633" s="178" t="s">
        <v>2680</v>
      </c>
      <c r="H633" s="188" t="s">
        <v>2127</v>
      </c>
      <c r="I633" s="178">
        <v>1</v>
      </c>
      <c r="J633" s="82" t="s">
        <v>2113</v>
      </c>
      <c r="K633" s="208">
        <v>0</v>
      </c>
      <c r="L633" s="229">
        <v>1</v>
      </c>
      <c r="M633" s="77">
        <v>0</v>
      </c>
      <c r="N633" s="126">
        <v>0</v>
      </c>
      <c r="O633" s="72" t="s">
        <v>374</v>
      </c>
    </row>
    <row r="634" spans="2:15" s="68" customFormat="1">
      <c r="B634" s="173">
        <v>30081</v>
      </c>
      <c r="C634" s="188" t="s">
        <v>1478</v>
      </c>
      <c r="D634" s="178">
        <v>2</v>
      </c>
      <c r="E634" s="178">
        <v>2</v>
      </c>
      <c r="F634" s="178">
        <v>80</v>
      </c>
      <c r="G634" s="178" t="s">
        <v>2681</v>
      </c>
      <c r="H634" s="188" t="s">
        <v>2128</v>
      </c>
      <c r="I634" s="178">
        <v>1</v>
      </c>
      <c r="J634" s="82" t="s">
        <v>2682</v>
      </c>
      <c r="K634" s="208">
        <v>0</v>
      </c>
      <c r="L634" s="229">
        <v>1</v>
      </c>
      <c r="M634" s="77">
        <v>0</v>
      </c>
      <c r="N634" s="126">
        <v>0</v>
      </c>
      <c r="O634" s="72" t="s">
        <v>374</v>
      </c>
    </row>
    <row r="635" spans="2:15" s="68" customFormat="1">
      <c r="B635" s="173">
        <v>30082</v>
      </c>
      <c r="C635" s="188" t="s">
        <v>1520</v>
      </c>
      <c r="D635" s="178">
        <v>2</v>
      </c>
      <c r="E635" s="178">
        <v>2</v>
      </c>
      <c r="F635" s="178">
        <v>80</v>
      </c>
      <c r="G635" s="178" t="s">
        <v>2681</v>
      </c>
      <c r="H635" s="188" t="s">
        <v>2129</v>
      </c>
      <c r="I635" s="178">
        <v>1</v>
      </c>
      <c r="J635" s="82" t="s">
        <v>2682</v>
      </c>
      <c r="K635" s="208">
        <v>0</v>
      </c>
      <c r="L635" s="229">
        <v>1</v>
      </c>
      <c r="M635" s="77">
        <v>0</v>
      </c>
      <c r="N635" s="126">
        <v>0</v>
      </c>
      <c r="O635" s="72" t="s">
        <v>374</v>
      </c>
    </row>
    <row r="636" spans="2:15" s="68" customFormat="1">
      <c r="B636" s="173">
        <v>30083</v>
      </c>
      <c r="C636" s="188" t="s">
        <v>1523</v>
      </c>
      <c r="D636" s="178">
        <v>2</v>
      </c>
      <c r="E636" s="178">
        <v>2</v>
      </c>
      <c r="F636" s="178">
        <v>80</v>
      </c>
      <c r="G636" s="178" t="s">
        <v>2681</v>
      </c>
      <c r="H636" s="188" t="s">
        <v>2130</v>
      </c>
      <c r="I636" s="178">
        <v>1</v>
      </c>
      <c r="J636" s="82" t="s">
        <v>2682</v>
      </c>
      <c r="K636" s="208">
        <v>0</v>
      </c>
      <c r="L636" s="229">
        <v>1</v>
      </c>
      <c r="M636" s="77">
        <v>0</v>
      </c>
      <c r="N636" s="126">
        <v>0</v>
      </c>
      <c r="O636" s="72" t="s">
        <v>374</v>
      </c>
    </row>
    <row r="637" spans="2:15" s="68" customFormat="1">
      <c r="B637" s="173">
        <v>30084</v>
      </c>
      <c r="C637" s="188" t="s">
        <v>1534</v>
      </c>
      <c r="D637" s="178">
        <v>2</v>
      </c>
      <c r="E637" s="178">
        <v>2</v>
      </c>
      <c r="F637" s="178">
        <v>80</v>
      </c>
      <c r="G637" s="178" t="s">
        <v>2681</v>
      </c>
      <c r="H637" s="188" t="s">
        <v>2131</v>
      </c>
      <c r="I637" s="178">
        <v>1</v>
      </c>
      <c r="J637" s="82" t="s">
        <v>2682</v>
      </c>
      <c r="K637" s="208">
        <v>0</v>
      </c>
      <c r="L637" s="229">
        <v>1</v>
      </c>
      <c r="M637" s="77">
        <v>0</v>
      </c>
      <c r="N637" s="126">
        <v>0</v>
      </c>
      <c r="O637" s="72" t="s">
        <v>374</v>
      </c>
    </row>
    <row r="638" spans="2:15" s="68" customFormat="1">
      <c r="B638" s="173">
        <v>30085</v>
      </c>
      <c r="C638" s="188" t="s">
        <v>1478</v>
      </c>
      <c r="D638" s="178">
        <v>2</v>
      </c>
      <c r="E638" s="178">
        <v>2</v>
      </c>
      <c r="F638" s="178">
        <v>80</v>
      </c>
      <c r="G638" s="178" t="s">
        <v>2681</v>
      </c>
      <c r="H638" s="188" t="s">
        <v>2128</v>
      </c>
      <c r="I638" s="178">
        <v>1</v>
      </c>
      <c r="J638" s="82" t="s">
        <v>2683</v>
      </c>
      <c r="K638" s="208">
        <v>0</v>
      </c>
      <c r="L638" s="229">
        <v>1</v>
      </c>
      <c r="M638" s="77">
        <v>0</v>
      </c>
      <c r="N638" s="126">
        <v>0</v>
      </c>
      <c r="O638" s="72" t="s">
        <v>374</v>
      </c>
    </row>
    <row r="639" spans="2:15" s="68" customFormat="1">
      <c r="B639" s="173">
        <v>30086</v>
      </c>
      <c r="C639" s="188" t="s">
        <v>1520</v>
      </c>
      <c r="D639" s="178">
        <v>2</v>
      </c>
      <c r="E639" s="178">
        <v>2</v>
      </c>
      <c r="F639" s="178">
        <v>80</v>
      </c>
      <c r="G639" s="178" t="s">
        <v>2681</v>
      </c>
      <c r="H639" s="188" t="s">
        <v>2129</v>
      </c>
      <c r="I639" s="178">
        <v>1</v>
      </c>
      <c r="J639" s="82" t="s">
        <v>2683</v>
      </c>
      <c r="K639" s="208">
        <v>0</v>
      </c>
      <c r="L639" s="229">
        <v>1</v>
      </c>
      <c r="M639" s="77">
        <v>0</v>
      </c>
      <c r="N639" s="126">
        <v>0</v>
      </c>
      <c r="O639" s="72" t="s">
        <v>374</v>
      </c>
    </row>
    <row r="640" spans="2:15" s="68" customFormat="1">
      <c r="B640" s="173">
        <v>30087</v>
      </c>
      <c r="C640" s="188" t="s">
        <v>1523</v>
      </c>
      <c r="D640" s="178">
        <v>2</v>
      </c>
      <c r="E640" s="178">
        <v>2</v>
      </c>
      <c r="F640" s="178">
        <v>80</v>
      </c>
      <c r="G640" s="178" t="s">
        <v>2681</v>
      </c>
      <c r="H640" s="188" t="s">
        <v>2130</v>
      </c>
      <c r="I640" s="178">
        <v>1</v>
      </c>
      <c r="J640" s="82" t="s">
        <v>2683</v>
      </c>
      <c r="K640" s="208">
        <v>0</v>
      </c>
      <c r="L640" s="229">
        <v>1</v>
      </c>
      <c r="M640" s="77">
        <v>0</v>
      </c>
      <c r="N640" s="126">
        <v>0</v>
      </c>
      <c r="O640" s="72" t="s">
        <v>374</v>
      </c>
    </row>
    <row r="641" spans="2:15" s="68" customFormat="1">
      <c r="B641" s="173">
        <v>30088</v>
      </c>
      <c r="C641" s="188" t="s">
        <v>1534</v>
      </c>
      <c r="D641" s="178">
        <v>2</v>
      </c>
      <c r="E641" s="178">
        <v>2</v>
      </c>
      <c r="F641" s="178">
        <v>80</v>
      </c>
      <c r="G641" s="178" t="s">
        <v>2681</v>
      </c>
      <c r="H641" s="188" t="s">
        <v>2131</v>
      </c>
      <c r="I641" s="178">
        <v>1</v>
      </c>
      <c r="J641" s="82" t="s">
        <v>2683</v>
      </c>
      <c r="K641" s="208">
        <v>0</v>
      </c>
      <c r="L641" s="229">
        <v>1</v>
      </c>
      <c r="M641" s="77">
        <v>0</v>
      </c>
      <c r="N641" s="126">
        <v>0</v>
      </c>
      <c r="O641" s="72" t="s">
        <v>374</v>
      </c>
    </row>
    <row r="642" spans="2:15" s="68" customFormat="1">
      <c r="B642" s="173">
        <v>30089</v>
      </c>
      <c r="C642" s="188" t="s">
        <v>1479</v>
      </c>
      <c r="D642" s="178">
        <v>2</v>
      </c>
      <c r="E642" s="178">
        <v>2</v>
      </c>
      <c r="F642" s="178">
        <v>80</v>
      </c>
      <c r="G642" s="178" t="s">
        <v>2684</v>
      </c>
      <c r="H642" s="188" t="s">
        <v>2132</v>
      </c>
      <c r="I642" s="178">
        <v>1</v>
      </c>
      <c r="J642" s="82" t="s">
        <v>2685</v>
      </c>
      <c r="K642" s="208">
        <v>0</v>
      </c>
      <c r="L642" s="229">
        <v>1</v>
      </c>
      <c r="M642" s="77">
        <v>0</v>
      </c>
      <c r="N642" s="126">
        <v>0</v>
      </c>
      <c r="O642" s="72" t="s">
        <v>374</v>
      </c>
    </row>
    <row r="643" spans="2:15" s="68" customFormat="1">
      <c r="B643" s="173">
        <v>30090</v>
      </c>
      <c r="C643" s="188" t="s">
        <v>1615</v>
      </c>
      <c r="D643" s="178">
        <v>2</v>
      </c>
      <c r="E643" s="178">
        <v>2</v>
      </c>
      <c r="F643" s="178">
        <v>80</v>
      </c>
      <c r="G643" s="178" t="s">
        <v>2684</v>
      </c>
      <c r="H643" s="188" t="s">
        <v>2133</v>
      </c>
      <c r="I643" s="178">
        <v>1</v>
      </c>
      <c r="J643" s="82" t="s">
        <v>2685</v>
      </c>
      <c r="K643" s="208">
        <v>0</v>
      </c>
      <c r="L643" s="229">
        <v>1</v>
      </c>
      <c r="M643" s="77">
        <v>0</v>
      </c>
      <c r="N643" s="126">
        <v>0</v>
      </c>
      <c r="O643" s="72" t="s">
        <v>374</v>
      </c>
    </row>
    <row r="644" spans="2:15" s="68" customFormat="1">
      <c r="B644" s="173">
        <v>30091</v>
      </c>
      <c r="C644" s="188" t="s">
        <v>1524</v>
      </c>
      <c r="D644" s="178">
        <v>2</v>
      </c>
      <c r="E644" s="178">
        <v>2</v>
      </c>
      <c r="F644" s="178">
        <v>80</v>
      </c>
      <c r="G644" s="178" t="s">
        <v>2684</v>
      </c>
      <c r="H644" s="188" t="s">
        <v>2134</v>
      </c>
      <c r="I644" s="178">
        <v>1</v>
      </c>
      <c r="J644" s="82" t="s">
        <v>2685</v>
      </c>
      <c r="K644" s="208">
        <v>0</v>
      </c>
      <c r="L644" s="229">
        <v>1</v>
      </c>
      <c r="M644" s="77">
        <v>0</v>
      </c>
      <c r="N644" s="126">
        <v>0</v>
      </c>
      <c r="O644" s="72" t="s">
        <v>374</v>
      </c>
    </row>
    <row r="645" spans="2:15" s="68" customFormat="1">
      <c r="B645" s="173">
        <v>30092</v>
      </c>
      <c r="C645" s="188" t="s">
        <v>1535</v>
      </c>
      <c r="D645" s="178">
        <v>2</v>
      </c>
      <c r="E645" s="178">
        <v>2</v>
      </c>
      <c r="F645" s="178">
        <v>80</v>
      </c>
      <c r="G645" s="178" t="s">
        <v>2684</v>
      </c>
      <c r="H645" s="188" t="s">
        <v>2135</v>
      </c>
      <c r="I645" s="178">
        <v>1</v>
      </c>
      <c r="J645" s="82" t="s">
        <v>2685</v>
      </c>
      <c r="K645" s="208">
        <v>0</v>
      </c>
      <c r="L645" s="229">
        <v>1</v>
      </c>
      <c r="M645" s="77">
        <v>0</v>
      </c>
      <c r="N645" s="126">
        <v>0</v>
      </c>
      <c r="O645" s="72" t="s">
        <v>374</v>
      </c>
    </row>
    <row r="646" spans="2:15" s="68" customFormat="1">
      <c r="B646" s="173">
        <v>30093</v>
      </c>
      <c r="C646" s="188" t="s">
        <v>1479</v>
      </c>
      <c r="D646" s="178">
        <v>2</v>
      </c>
      <c r="E646" s="178">
        <v>2</v>
      </c>
      <c r="F646" s="178">
        <v>80</v>
      </c>
      <c r="G646" s="178" t="s">
        <v>2684</v>
      </c>
      <c r="H646" s="188" t="s">
        <v>2132</v>
      </c>
      <c r="I646" s="178">
        <v>1</v>
      </c>
      <c r="J646" s="82" t="s">
        <v>2686</v>
      </c>
      <c r="K646" s="208">
        <v>0</v>
      </c>
      <c r="L646" s="229">
        <v>1</v>
      </c>
      <c r="M646" s="77">
        <v>0</v>
      </c>
      <c r="N646" s="126">
        <v>0</v>
      </c>
      <c r="O646" s="72" t="s">
        <v>374</v>
      </c>
    </row>
    <row r="647" spans="2:15" s="68" customFormat="1">
      <c r="B647" s="173">
        <v>30094</v>
      </c>
      <c r="C647" s="188" t="s">
        <v>1615</v>
      </c>
      <c r="D647" s="178">
        <v>2</v>
      </c>
      <c r="E647" s="178">
        <v>2</v>
      </c>
      <c r="F647" s="178">
        <v>80</v>
      </c>
      <c r="G647" s="178" t="s">
        <v>2684</v>
      </c>
      <c r="H647" s="188" t="s">
        <v>2133</v>
      </c>
      <c r="I647" s="178">
        <v>1</v>
      </c>
      <c r="J647" s="82" t="s">
        <v>2686</v>
      </c>
      <c r="K647" s="208">
        <v>0</v>
      </c>
      <c r="L647" s="229">
        <v>1</v>
      </c>
      <c r="M647" s="77">
        <v>0</v>
      </c>
      <c r="N647" s="126">
        <v>0</v>
      </c>
      <c r="O647" s="72" t="s">
        <v>374</v>
      </c>
    </row>
    <row r="648" spans="2:15" s="68" customFormat="1">
      <c r="B648" s="173">
        <v>30095</v>
      </c>
      <c r="C648" s="188" t="s">
        <v>1524</v>
      </c>
      <c r="D648" s="178">
        <v>2</v>
      </c>
      <c r="E648" s="178">
        <v>2</v>
      </c>
      <c r="F648" s="178">
        <v>80</v>
      </c>
      <c r="G648" s="178" t="s">
        <v>2684</v>
      </c>
      <c r="H648" s="188" t="s">
        <v>2134</v>
      </c>
      <c r="I648" s="178">
        <v>1</v>
      </c>
      <c r="J648" s="82" t="s">
        <v>2686</v>
      </c>
      <c r="K648" s="208">
        <v>0</v>
      </c>
      <c r="L648" s="229">
        <v>1</v>
      </c>
      <c r="M648" s="77">
        <v>0</v>
      </c>
      <c r="N648" s="126">
        <v>0</v>
      </c>
      <c r="O648" s="72" t="s">
        <v>374</v>
      </c>
    </row>
    <row r="649" spans="2:15" s="68" customFormat="1">
      <c r="B649" s="173">
        <v>30096</v>
      </c>
      <c r="C649" s="188" t="s">
        <v>1535</v>
      </c>
      <c r="D649" s="178">
        <v>2</v>
      </c>
      <c r="E649" s="178">
        <v>2</v>
      </c>
      <c r="F649" s="178">
        <v>80</v>
      </c>
      <c r="G649" s="178" t="s">
        <v>2684</v>
      </c>
      <c r="H649" s="188" t="s">
        <v>2135</v>
      </c>
      <c r="I649" s="178">
        <v>1</v>
      </c>
      <c r="J649" s="82" t="s">
        <v>2686</v>
      </c>
      <c r="K649" s="208">
        <v>0</v>
      </c>
      <c r="L649" s="229">
        <v>1</v>
      </c>
      <c r="M649" s="77">
        <v>0</v>
      </c>
      <c r="N649" s="126">
        <v>0</v>
      </c>
      <c r="O649" s="72" t="s">
        <v>374</v>
      </c>
    </row>
    <row r="650" spans="2:15" s="68" customFormat="1">
      <c r="B650" s="173">
        <v>30097</v>
      </c>
      <c r="C650" s="188" t="s">
        <v>1480</v>
      </c>
      <c r="D650" s="178">
        <v>2</v>
      </c>
      <c r="E650" s="178">
        <v>2</v>
      </c>
      <c r="F650" s="178">
        <v>80</v>
      </c>
      <c r="G650" s="178" t="s">
        <v>2687</v>
      </c>
      <c r="H650" s="188" t="s">
        <v>2136</v>
      </c>
      <c r="I650" s="178">
        <v>1</v>
      </c>
      <c r="J650" s="82" t="s">
        <v>321</v>
      </c>
      <c r="K650" s="208">
        <v>0</v>
      </c>
      <c r="L650" s="229">
        <v>1</v>
      </c>
      <c r="M650" s="77">
        <v>0</v>
      </c>
      <c r="N650" s="126">
        <v>0</v>
      </c>
      <c r="O650" s="72" t="s">
        <v>374</v>
      </c>
    </row>
    <row r="651" spans="2:15" s="68" customFormat="1">
      <c r="B651" s="173">
        <v>30098</v>
      </c>
      <c r="C651" s="188" t="s">
        <v>1616</v>
      </c>
      <c r="D651" s="178">
        <v>2</v>
      </c>
      <c r="E651" s="178">
        <v>2</v>
      </c>
      <c r="F651" s="178">
        <v>80</v>
      </c>
      <c r="G651" s="178" t="s">
        <v>2687</v>
      </c>
      <c r="H651" s="188" t="s">
        <v>2137</v>
      </c>
      <c r="I651" s="178">
        <v>1</v>
      </c>
      <c r="J651" s="82" t="s">
        <v>321</v>
      </c>
      <c r="K651" s="208">
        <v>0</v>
      </c>
      <c r="L651" s="229">
        <v>1</v>
      </c>
      <c r="M651" s="77">
        <v>0</v>
      </c>
      <c r="N651" s="126">
        <v>0</v>
      </c>
      <c r="O651" s="72" t="s">
        <v>374</v>
      </c>
    </row>
    <row r="652" spans="2:15" s="68" customFormat="1">
      <c r="B652" s="173">
        <v>30099</v>
      </c>
      <c r="C652" s="188" t="s">
        <v>1525</v>
      </c>
      <c r="D652" s="178">
        <v>2</v>
      </c>
      <c r="E652" s="178">
        <v>2</v>
      </c>
      <c r="F652" s="178">
        <v>80</v>
      </c>
      <c r="G652" s="178" t="s">
        <v>2687</v>
      </c>
      <c r="H652" s="188" t="s">
        <v>2138</v>
      </c>
      <c r="I652" s="178">
        <v>1</v>
      </c>
      <c r="J652" s="82" t="s">
        <v>321</v>
      </c>
      <c r="K652" s="208">
        <v>0</v>
      </c>
      <c r="L652" s="229">
        <v>1</v>
      </c>
      <c r="M652" s="77">
        <v>0</v>
      </c>
      <c r="N652" s="126">
        <v>0</v>
      </c>
      <c r="O652" s="72" t="s">
        <v>374</v>
      </c>
    </row>
    <row r="653" spans="2:15" s="68" customFormat="1">
      <c r="B653" s="173">
        <v>30100</v>
      </c>
      <c r="C653" s="188" t="s">
        <v>1536</v>
      </c>
      <c r="D653" s="178">
        <v>2</v>
      </c>
      <c r="E653" s="178">
        <v>2</v>
      </c>
      <c r="F653" s="178">
        <v>80</v>
      </c>
      <c r="G653" s="178" t="s">
        <v>2687</v>
      </c>
      <c r="H653" s="188" t="s">
        <v>2139</v>
      </c>
      <c r="I653" s="178">
        <v>1</v>
      </c>
      <c r="J653" s="82" t="s">
        <v>321</v>
      </c>
      <c r="K653" s="208">
        <v>0</v>
      </c>
      <c r="L653" s="229">
        <v>1</v>
      </c>
      <c r="M653" s="77">
        <v>0</v>
      </c>
      <c r="N653" s="126">
        <v>0</v>
      </c>
      <c r="O653" s="72" t="s">
        <v>374</v>
      </c>
    </row>
    <row r="654" spans="2:15" s="68" customFormat="1">
      <c r="B654" s="173">
        <v>30101</v>
      </c>
      <c r="C654" s="188" t="s">
        <v>1480</v>
      </c>
      <c r="D654" s="178">
        <v>2</v>
      </c>
      <c r="E654" s="178">
        <v>2</v>
      </c>
      <c r="F654" s="178">
        <v>80</v>
      </c>
      <c r="G654" s="178" t="s">
        <v>2687</v>
      </c>
      <c r="H654" s="188" t="s">
        <v>2136</v>
      </c>
      <c r="I654" s="178">
        <v>1</v>
      </c>
      <c r="J654" s="82" t="s">
        <v>2688</v>
      </c>
      <c r="K654" s="208">
        <v>0</v>
      </c>
      <c r="L654" s="229">
        <v>1</v>
      </c>
      <c r="M654" s="77">
        <v>0</v>
      </c>
      <c r="N654" s="126">
        <v>0</v>
      </c>
      <c r="O654" s="72" t="s">
        <v>374</v>
      </c>
    </row>
    <row r="655" spans="2:15" s="68" customFormat="1">
      <c r="B655" s="173">
        <v>30102</v>
      </c>
      <c r="C655" s="188" t="s">
        <v>1616</v>
      </c>
      <c r="D655" s="178">
        <v>2</v>
      </c>
      <c r="E655" s="178">
        <v>2</v>
      </c>
      <c r="F655" s="178">
        <v>80</v>
      </c>
      <c r="G655" s="178" t="s">
        <v>2687</v>
      </c>
      <c r="H655" s="188" t="s">
        <v>2137</v>
      </c>
      <c r="I655" s="178">
        <v>1</v>
      </c>
      <c r="J655" s="82" t="s">
        <v>2688</v>
      </c>
      <c r="K655" s="208">
        <v>0</v>
      </c>
      <c r="L655" s="229">
        <v>1</v>
      </c>
      <c r="M655" s="77">
        <v>0</v>
      </c>
      <c r="N655" s="126">
        <v>0</v>
      </c>
      <c r="O655" s="72" t="s">
        <v>374</v>
      </c>
    </row>
    <row r="656" spans="2:15" s="68" customFormat="1">
      <c r="B656" s="173">
        <v>30103</v>
      </c>
      <c r="C656" s="188" t="s">
        <v>1525</v>
      </c>
      <c r="D656" s="178">
        <v>2</v>
      </c>
      <c r="E656" s="178">
        <v>2</v>
      </c>
      <c r="F656" s="178">
        <v>80</v>
      </c>
      <c r="G656" s="178" t="s">
        <v>2687</v>
      </c>
      <c r="H656" s="188" t="s">
        <v>2138</v>
      </c>
      <c r="I656" s="178">
        <v>1</v>
      </c>
      <c r="J656" s="82" t="s">
        <v>2688</v>
      </c>
      <c r="K656" s="208">
        <v>0</v>
      </c>
      <c r="L656" s="229">
        <v>1</v>
      </c>
      <c r="M656" s="77">
        <v>0</v>
      </c>
      <c r="N656" s="126">
        <v>0</v>
      </c>
      <c r="O656" s="72" t="s">
        <v>374</v>
      </c>
    </row>
    <row r="657" spans="2:15" s="68" customFormat="1">
      <c r="B657" s="173">
        <v>30104</v>
      </c>
      <c r="C657" s="188" t="s">
        <v>1536</v>
      </c>
      <c r="D657" s="178">
        <v>2</v>
      </c>
      <c r="E657" s="178">
        <v>2</v>
      </c>
      <c r="F657" s="178">
        <v>80</v>
      </c>
      <c r="G657" s="178" t="s">
        <v>2687</v>
      </c>
      <c r="H657" s="188" t="s">
        <v>2139</v>
      </c>
      <c r="I657" s="178">
        <v>1</v>
      </c>
      <c r="J657" s="82" t="s">
        <v>2688</v>
      </c>
      <c r="K657" s="208">
        <v>0</v>
      </c>
      <c r="L657" s="229">
        <v>1</v>
      </c>
      <c r="M657" s="77">
        <v>0</v>
      </c>
      <c r="N657" s="126">
        <v>0</v>
      </c>
      <c r="O657" s="72" t="s">
        <v>374</v>
      </c>
    </row>
    <row r="658" spans="2:15" s="68" customFormat="1">
      <c r="B658" s="173">
        <v>30105</v>
      </c>
      <c r="C658" s="188" t="s">
        <v>1704</v>
      </c>
      <c r="D658" s="178">
        <v>2</v>
      </c>
      <c r="E658" s="178">
        <v>2</v>
      </c>
      <c r="F658" s="178">
        <v>80</v>
      </c>
      <c r="G658" s="178" t="s">
        <v>2689</v>
      </c>
      <c r="H658" s="188" t="s">
        <v>2140</v>
      </c>
      <c r="I658" s="178">
        <v>1</v>
      </c>
      <c r="J658" s="82" t="s">
        <v>2690</v>
      </c>
      <c r="K658" s="208">
        <v>0</v>
      </c>
      <c r="L658" s="229">
        <v>1</v>
      </c>
      <c r="M658" s="77">
        <v>0</v>
      </c>
      <c r="N658" s="126">
        <v>0</v>
      </c>
      <c r="O658" s="72" t="s">
        <v>374</v>
      </c>
    </row>
    <row r="659" spans="2:15" s="68" customFormat="1">
      <c r="B659" s="173">
        <v>30106</v>
      </c>
      <c r="C659" s="188" t="s">
        <v>1751</v>
      </c>
      <c r="D659" s="178">
        <v>2</v>
      </c>
      <c r="E659" s="178">
        <v>2</v>
      </c>
      <c r="F659" s="178">
        <v>80</v>
      </c>
      <c r="G659" s="178" t="s">
        <v>2689</v>
      </c>
      <c r="H659" s="188" t="s">
        <v>2141</v>
      </c>
      <c r="I659" s="178">
        <v>1</v>
      </c>
      <c r="J659" s="82" t="s">
        <v>2690</v>
      </c>
      <c r="K659" s="208">
        <v>0</v>
      </c>
      <c r="L659" s="229">
        <v>1</v>
      </c>
      <c r="M659" s="77">
        <v>0</v>
      </c>
      <c r="N659" s="126">
        <v>0</v>
      </c>
      <c r="O659" s="72" t="s">
        <v>374</v>
      </c>
    </row>
    <row r="660" spans="2:15" s="68" customFormat="1">
      <c r="B660" s="173">
        <v>30107</v>
      </c>
      <c r="C660" s="188" t="s">
        <v>1761</v>
      </c>
      <c r="D660" s="178">
        <v>2</v>
      </c>
      <c r="E660" s="178">
        <v>2</v>
      </c>
      <c r="F660" s="178">
        <v>80</v>
      </c>
      <c r="G660" s="178" t="s">
        <v>2689</v>
      </c>
      <c r="H660" s="188" t="s">
        <v>2142</v>
      </c>
      <c r="I660" s="178">
        <v>1</v>
      </c>
      <c r="J660" s="82" t="s">
        <v>2690</v>
      </c>
      <c r="K660" s="208">
        <v>0</v>
      </c>
      <c r="L660" s="229">
        <v>1</v>
      </c>
      <c r="M660" s="77">
        <v>0</v>
      </c>
      <c r="N660" s="126">
        <v>0</v>
      </c>
      <c r="O660" s="72" t="s">
        <v>374</v>
      </c>
    </row>
    <row r="661" spans="2:15" s="68" customFormat="1">
      <c r="B661" s="173">
        <v>30108</v>
      </c>
      <c r="C661" s="188" t="s">
        <v>1772</v>
      </c>
      <c r="D661" s="178">
        <v>2</v>
      </c>
      <c r="E661" s="178">
        <v>2</v>
      </c>
      <c r="F661" s="178">
        <v>80</v>
      </c>
      <c r="G661" s="178" t="s">
        <v>2689</v>
      </c>
      <c r="H661" s="188" t="s">
        <v>2143</v>
      </c>
      <c r="I661" s="178">
        <v>1</v>
      </c>
      <c r="J661" s="82" t="s">
        <v>2690</v>
      </c>
      <c r="K661" s="208">
        <v>0</v>
      </c>
      <c r="L661" s="229">
        <v>1</v>
      </c>
      <c r="M661" s="77">
        <v>0</v>
      </c>
      <c r="N661" s="126">
        <v>0</v>
      </c>
      <c r="O661" s="72" t="s">
        <v>374</v>
      </c>
    </row>
    <row r="662" spans="2:15" s="68" customFormat="1">
      <c r="B662" s="173">
        <v>30109</v>
      </c>
      <c r="C662" s="188" t="s">
        <v>1704</v>
      </c>
      <c r="D662" s="178">
        <v>2</v>
      </c>
      <c r="E662" s="178">
        <v>2</v>
      </c>
      <c r="F662" s="178">
        <v>80</v>
      </c>
      <c r="G662" s="178" t="s">
        <v>2689</v>
      </c>
      <c r="H662" s="188" t="s">
        <v>2140</v>
      </c>
      <c r="I662" s="178">
        <v>1</v>
      </c>
      <c r="J662" s="82" t="s">
        <v>2691</v>
      </c>
      <c r="K662" s="208">
        <v>0</v>
      </c>
      <c r="L662" s="229">
        <v>1</v>
      </c>
      <c r="M662" s="77">
        <v>0</v>
      </c>
      <c r="N662" s="126">
        <v>0</v>
      </c>
      <c r="O662" s="72" t="s">
        <v>374</v>
      </c>
    </row>
    <row r="663" spans="2:15" s="68" customFormat="1">
      <c r="B663" s="173">
        <v>30110</v>
      </c>
      <c r="C663" s="188" t="s">
        <v>1751</v>
      </c>
      <c r="D663" s="178">
        <v>2</v>
      </c>
      <c r="E663" s="178">
        <v>2</v>
      </c>
      <c r="F663" s="178">
        <v>80</v>
      </c>
      <c r="G663" s="178" t="s">
        <v>2689</v>
      </c>
      <c r="H663" s="188" t="s">
        <v>2141</v>
      </c>
      <c r="I663" s="178">
        <v>1</v>
      </c>
      <c r="J663" s="82" t="s">
        <v>2691</v>
      </c>
      <c r="K663" s="208">
        <v>0</v>
      </c>
      <c r="L663" s="229">
        <v>1</v>
      </c>
      <c r="M663" s="77">
        <v>0</v>
      </c>
      <c r="N663" s="126">
        <v>0</v>
      </c>
      <c r="O663" s="72" t="s">
        <v>374</v>
      </c>
    </row>
    <row r="664" spans="2:15" s="68" customFormat="1">
      <c r="B664" s="173">
        <v>30111</v>
      </c>
      <c r="C664" s="188" t="s">
        <v>1761</v>
      </c>
      <c r="D664" s="178">
        <v>2</v>
      </c>
      <c r="E664" s="178">
        <v>2</v>
      </c>
      <c r="F664" s="178">
        <v>80</v>
      </c>
      <c r="G664" s="178" t="s">
        <v>2689</v>
      </c>
      <c r="H664" s="188" t="s">
        <v>2142</v>
      </c>
      <c r="I664" s="178">
        <v>1</v>
      </c>
      <c r="J664" s="82" t="s">
        <v>2691</v>
      </c>
      <c r="K664" s="208">
        <v>0</v>
      </c>
      <c r="L664" s="229">
        <v>1</v>
      </c>
      <c r="M664" s="77">
        <v>0</v>
      </c>
      <c r="N664" s="126">
        <v>0</v>
      </c>
      <c r="O664" s="72" t="s">
        <v>374</v>
      </c>
    </row>
    <row r="665" spans="2:15" s="68" customFormat="1">
      <c r="B665" s="173">
        <v>30112</v>
      </c>
      <c r="C665" s="188" t="s">
        <v>1772</v>
      </c>
      <c r="D665" s="178">
        <v>2</v>
      </c>
      <c r="E665" s="178">
        <v>2</v>
      </c>
      <c r="F665" s="178">
        <v>80</v>
      </c>
      <c r="G665" s="178" t="s">
        <v>2689</v>
      </c>
      <c r="H665" s="188" t="s">
        <v>2143</v>
      </c>
      <c r="I665" s="178">
        <v>1</v>
      </c>
      <c r="J665" s="82" t="s">
        <v>2691</v>
      </c>
      <c r="K665" s="208">
        <v>0</v>
      </c>
      <c r="L665" s="229">
        <v>1</v>
      </c>
      <c r="M665" s="77">
        <v>0</v>
      </c>
      <c r="N665" s="126">
        <v>0</v>
      </c>
      <c r="O665" s="72" t="s">
        <v>374</v>
      </c>
    </row>
    <row r="666" spans="2:15" s="68" customFormat="1">
      <c r="B666" s="173">
        <v>30113</v>
      </c>
      <c r="C666" s="178" t="s">
        <v>129</v>
      </c>
      <c r="D666" s="178">
        <v>2</v>
      </c>
      <c r="E666" s="178">
        <v>2</v>
      </c>
      <c r="F666" s="178">
        <v>80</v>
      </c>
      <c r="G666" s="178" t="s">
        <v>2692</v>
      </c>
      <c r="H666" s="178" t="s">
        <v>131</v>
      </c>
      <c r="I666" s="178">
        <v>1</v>
      </c>
      <c r="J666" s="73" t="s">
        <v>2108</v>
      </c>
      <c r="K666" s="208">
        <v>0</v>
      </c>
      <c r="L666" s="229">
        <v>1</v>
      </c>
      <c r="M666" s="77">
        <v>0</v>
      </c>
      <c r="N666" s="126">
        <v>0</v>
      </c>
      <c r="O666" s="72" t="s">
        <v>374</v>
      </c>
    </row>
    <row r="667" spans="2:15" s="68" customFormat="1">
      <c r="B667" s="173">
        <v>30114</v>
      </c>
      <c r="C667" s="178" t="s">
        <v>145</v>
      </c>
      <c r="D667" s="178">
        <v>2</v>
      </c>
      <c r="E667" s="178">
        <v>2</v>
      </c>
      <c r="F667" s="178">
        <v>80</v>
      </c>
      <c r="G667" s="178" t="s">
        <v>2692</v>
      </c>
      <c r="H667" s="178" t="s">
        <v>147</v>
      </c>
      <c r="I667" s="178">
        <v>1</v>
      </c>
      <c r="J667" s="73" t="s">
        <v>2108</v>
      </c>
      <c r="K667" s="208">
        <v>0</v>
      </c>
      <c r="L667" s="229">
        <v>1</v>
      </c>
      <c r="M667" s="77">
        <v>0</v>
      </c>
      <c r="N667" s="126">
        <v>0</v>
      </c>
      <c r="O667" s="72" t="s">
        <v>374</v>
      </c>
    </row>
    <row r="668" spans="2:15" s="68" customFormat="1">
      <c r="B668" s="173">
        <v>30115</v>
      </c>
      <c r="C668" s="178" t="s">
        <v>151</v>
      </c>
      <c r="D668" s="178">
        <v>2</v>
      </c>
      <c r="E668" s="178">
        <v>2</v>
      </c>
      <c r="F668" s="178">
        <v>80</v>
      </c>
      <c r="G668" s="178" t="s">
        <v>2692</v>
      </c>
      <c r="H668" s="178" t="s">
        <v>153</v>
      </c>
      <c r="I668" s="178">
        <v>1</v>
      </c>
      <c r="J668" s="73" t="s">
        <v>2108</v>
      </c>
      <c r="K668" s="208">
        <v>0</v>
      </c>
      <c r="L668" s="229">
        <v>1</v>
      </c>
      <c r="M668" s="77">
        <v>0</v>
      </c>
      <c r="N668" s="126">
        <v>0</v>
      </c>
      <c r="O668" s="72" t="s">
        <v>374</v>
      </c>
    </row>
    <row r="669" spans="2:15" s="68" customFormat="1">
      <c r="B669" s="173">
        <v>30116</v>
      </c>
      <c r="C669" s="178" t="s">
        <v>154</v>
      </c>
      <c r="D669" s="178">
        <v>2</v>
      </c>
      <c r="E669" s="178">
        <v>2</v>
      </c>
      <c r="F669" s="178">
        <v>80</v>
      </c>
      <c r="G669" s="178" t="s">
        <v>2692</v>
      </c>
      <c r="H669" s="178" t="s">
        <v>156</v>
      </c>
      <c r="I669" s="178">
        <v>1</v>
      </c>
      <c r="J669" s="73" t="s">
        <v>2108</v>
      </c>
      <c r="K669" s="208">
        <v>0</v>
      </c>
      <c r="L669" s="229">
        <v>1</v>
      </c>
      <c r="M669" s="77">
        <v>0</v>
      </c>
      <c r="N669" s="126">
        <v>0</v>
      </c>
      <c r="O669" s="72" t="s">
        <v>374</v>
      </c>
    </row>
    <row r="670" spans="2:15" s="68" customFormat="1">
      <c r="B670" s="173">
        <v>30117</v>
      </c>
      <c r="C670" s="178" t="s">
        <v>129</v>
      </c>
      <c r="D670" s="178">
        <v>2</v>
      </c>
      <c r="E670" s="178">
        <v>2</v>
      </c>
      <c r="F670" s="178">
        <v>80</v>
      </c>
      <c r="G670" s="178" t="s">
        <v>2692</v>
      </c>
      <c r="H670" s="178" t="s">
        <v>131</v>
      </c>
      <c r="I670" s="178">
        <v>1</v>
      </c>
      <c r="J670" s="73" t="s">
        <v>2107</v>
      </c>
      <c r="K670" s="208">
        <v>0</v>
      </c>
      <c r="L670" s="229">
        <v>1</v>
      </c>
      <c r="M670" s="77">
        <v>0</v>
      </c>
      <c r="N670" s="126">
        <v>0</v>
      </c>
      <c r="O670" s="72" t="s">
        <v>374</v>
      </c>
    </row>
    <row r="671" spans="2:15" s="68" customFormat="1">
      <c r="B671" s="173">
        <v>30118</v>
      </c>
      <c r="C671" s="178" t="s">
        <v>145</v>
      </c>
      <c r="D671" s="178">
        <v>2</v>
      </c>
      <c r="E671" s="178">
        <v>2</v>
      </c>
      <c r="F671" s="178">
        <v>80</v>
      </c>
      <c r="G671" s="178" t="s">
        <v>2692</v>
      </c>
      <c r="H671" s="178" t="s">
        <v>147</v>
      </c>
      <c r="I671" s="178">
        <v>1</v>
      </c>
      <c r="J671" s="73" t="s">
        <v>2107</v>
      </c>
      <c r="K671" s="208">
        <v>0</v>
      </c>
      <c r="L671" s="229">
        <v>1</v>
      </c>
      <c r="M671" s="77">
        <v>0</v>
      </c>
      <c r="N671" s="126">
        <v>0</v>
      </c>
      <c r="O671" s="72" t="s">
        <v>374</v>
      </c>
    </row>
    <row r="672" spans="2:15" s="68" customFormat="1">
      <c r="B672" s="173">
        <v>30119</v>
      </c>
      <c r="C672" s="178" t="s">
        <v>151</v>
      </c>
      <c r="D672" s="178">
        <v>2</v>
      </c>
      <c r="E672" s="178">
        <v>2</v>
      </c>
      <c r="F672" s="178">
        <v>80</v>
      </c>
      <c r="G672" s="178" t="s">
        <v>2692</v>
      </c>
      <c r="H672" s="178" t="s">
        <v>153</v>
      </c>
      <c r="I672" s="178">
        <v>1</v>
      </c>
      <c r="J672" s="73" t="s">
        <v>2107</v>
      </c>
      <c r="K672" s="208">
        <v>0</v>
      </c>
      <c r="L672" s="229">
        <v>1</v>
      </c>
      <c r="M672" s="77">
        <v>0</v>
      </c>
      <c r="N672" s="126">
        <v>0</v>
      </c>
      <c r="O672" s="72" t="s">
        <v>374</v>
      </c>
    </row>
    <row r="673" spans="2:15" s="68" customFormat="1">
      <c r="B673" s="173">
        <v>30120</v>
      </c>
      <c r="C673" s="178" t="s">
        <v>154</v>
      </c>
      <c r="D673" s="178">
        <v>2</v>
      </c>
      <c r="E673" s="178">
        <v>2</v>
      </c>
      <c r="F673" s="178">
        <v>80</v>
      </c>
      <c r="G673" s="178" t="s">
        <v>2692</v>
      </c>
      <c r="H673" s="178" t="s">
        <v>156</v>
      </c>
      <c r="I673" s="178">
        <v>1</v>
      </c>
      <c r="J673" s="73" t="s">
        <v>2107</v>
      </c>
      <c r="K673" s="208">
        <v>0</v>
      </c>
      <c r="L673" s="229">
        <v>1</v>
      </c>
      <c r="M673" s="77">
        <v>0</v>
      </c>
      <c r="N673" s="126">
        <v>0</v>
      </c>
      <c r="O673" s="72" t="s">
        <v>374</v>
      </c>
    </row>
    <row r="674" spans="2:15" s="68" customFormat="1">
      <c r="B674" s="173">
        <v>30121</v>
      </c>
      <c r="C674" s="188" t="s">
        <v>1705</v>
      </c>
      <c r="D674" s="178">
        <v>2</v>
      </c>
      <c r="E674" s="178">
        <v>2</v>
      </c>
      <c r="F674" s="178">
        <v>80</v>
      </c>
      <c r="G674" s="178" t="s">
        <v>2693</v>
      </c>
      <c r="H674" s="188" t="s">
        <v>2144</v>
      </c>
      <c r="I674" s="178">
        <v>1</v>
      </c>
      <c r="J674" s="82" t="s">
        <v>2322</v>
      </c>
      <c r="K674" s="208">
        <v>0</v>
      </c>
      <c r="L674" s="229">
        <v>1</v>
      </c>
      <c r="M674" s="77">
        <v>0</v>
      </c>
      <c r="N674" s="126">
        <v>0</v>
      </c>
      <c r="O674" s="72" t="s">
        <v>374</v>
      </c>
    </row>
    <row r="675" spans="2:15" s="68" customFormat="1">
      <c r="B675" s="173">
        <v>30122</v>
      </c>
      <c r="C675" s="188" t="s">
        <v>532</v>
      </c>
      <c r="D675" s="178">
        <v>2</v>
      </c>
      <c r="E675" s="178">
        <v>2</v>
      </c>
      <c r="F675" s="178">
        <v>80</v>
      </c>
      <c r="G675" s="178" t="s">
        <v>2693</v>
      </c>
      <c r="H675" s="188" t="s">
        <v>534</v>
      </c>
      <c r="I675" s="178">
        <v>1</v>
      </c>
      <c r="J675" s="82" t="s">
        <v>2322</v>
      </c>
      <c r="K675" s="208">
        <v>0</v>
      </c>
      <c r="L675" s="229">
        <v>1</v>
      </c>
      <c r="M675" s="77">
        <v>0</v>
      </c>
      <c r="N675" s="126">
        <v>0</v>
      </c>
      <c r="O675" s="72" t="s">
        <v>374</v>
      </c>
    </row>
    <row r="676" spans="2:15" s="68" customFormat="1">
      <c r="B676" s="173">
        <v>30123</v>
      </c>
      <c r="C676" s="188" t="s">
        <v>538</v>
      </c>
      <c r="D676" s="178">
        <v>2</v>
      </c>
      <c r="E676" s="178">
        <v>2</v>
      </c>
      <c r="F676" s="178">
        <v>80</v>
      </c>
      <c r="G676" s="178" t="s">
        <v>2693</v>
      </c>
      <c r="H676" s="188" t="s">
        <v>540</v>
      </c>
      <c r="I676" s="178">
        <v>1</v>
      </c>
      <c r="J676" s="82" t="s">
        <v>2322</v>
      </c>
      <c r="K676" s="208">
        <v>0</v>
      </c>
      <c r="L676" s="229">
        <v>1</v>
      </c>
      <c r="M676" s="77">
        <v>0</v>
      </c>
      <c r="N676" s="126">
        <v>0</v>
      </c>
      <c r="O676" s="72" t="s">
        <v>374</v>
      </c>
    </row>
    <row r="677" spans="2:15" s="68" customFormat="1">
      <c r="B677" s="173">
        <v>30124</v>
      </c>
      <c r="C677" s="188" t="s">
        <v>541</v>
      </c>
      <c r="D677" s="178">
        <v>2</v>
      </c>
      <c r="E677" s="178">
        <v>2</v>
      </c>
      <c r="F677" s="178">
        <v>80</v>
      </c>
      <c r="G677" s="178" t="s">
        <v>2693</v>
      </c>
      <c r="H677" s="188" t="s">
        <v>543</v>
      </c>
      <c r="I677" s="178">
        <v>1</v>
      </c>
      <c r="J677" s="82" t="s">
        <v>2322</v>
      </c>
      <c r="K677" s="208">
        <v>0</v>
      </c>
      <c r="L677" s="229">
        <v>1</v>
      </c>
      <c r="M677" s="77">
        <v>0</v>
      </c>
      <c r="N677" s="126">
        <v>0</v>
      </c>
      <c r="O677" s="72" t="s">
        <v>374</v>
      </c>
    </row>
    <row r="678" spans="2:15" s="68" customFormat="1">
      <c r="B678" s="173">
        <v>30125</v>
      </c>
      <c r="C678" s="188" t="s">
        <v>1705</v>
      </c>
      <c r="D678" s="178">
        <v>2</v>
      </c>
      <c r="E678" s="178">
        <v>2</v>
      </c>
      <c r="F678" s="178">
        <v>80</v>
      </c>
      <c r="G678" s="178" t="s">
        <v>2693</v>
      </c>
      <c r="H678" s="188" t="s">
        <v>2144</v>
      </c>
      <c r="I678" s="178">
        <v>1</v>
      </c>
      <c r="J678" s="82" t="s">
        <v>2694</v>
      </c>
      <c r="K678" s="208">
        <v>0</v>
      </c>
      <c r="L678" s="229">
        <v>1</v>
      </c>
      <c r="M678" s="77">
        <v>0</v>
      </c>
      <c r="N678" s="126">
        <v>0</v>
      </c>
      <c r="O678" s="72" t="s">
        <v>374</v>
      </c>
    </row>
    <row r="679" spans="2:15" s="68" customFormat="1">
      <c r="B679" s="173">
        <v>30126</v>
      </c>
      <c r="C679" s="188" t="s">
        <v>532</v>
      </c>
      <c r="D679" s="178">
        <v>2</v>
      </c>
      <c r="E679" s="178">
        <v>2</v>
      </c>
      <c r="F679" s="178">
        <v>80</v>
      </c>
      <c r="G679" s="178" t="s">
        <v>2693</v>
      </c>
      <c r="H679" s="188" t="s">
        <v>534</v>
      </c>
      <c r="I679" s="178">
        <v>1</v>
      </c>
      <c r="J679" s="82" t="s">
        <v>2694</v>
      </c>
      <c r="K679" s="208">
        <v>0</v>
      </c>
      <c r="L679" s="229">
        <v>1</v>
      </c>
      <c r="M679" s="77">
        <v>0</v>
      </c>
      <c r="N679" s="126">
        <v>0</v>
      </c>
      <c r="O679" s="72" t="s">
        <v>374</v>
      </c>
    </row>
    <row r="680" spans="2:15" s="68" customFormat="1">
      <c r="B680" s="173">
        <v>30127</v>
      </c>
      <c r="C680" s="188" t="s">
        <v>538</v>
      </c>
      <c r="D680" s="178">
        <v>2</v>
      </c>
      <c r="E680" s="178">
        <v>2</v>
      </c>
      <c r="F680" s="178">
        <v>80</v>
      </c>
      <c r="G680" s="178" t="s">
        <v>2693</v>
      </c>
      <c r="H680" s="188" t="s">
        <v>540</v>
      </c>
      <c r="I680" s="178">
        <v>1</v>
      </c>
      <c r="J680" s="82" t="s">
        <v>2694</v>
      </c>
      <c r="K680" s="208">
        <v>0</v>
      </c>
      <c r="L680" s="229">
        <v>1</v>
      </c>
      <c r="M680" s="77">
        <v>0</v>
      </c>
      <c r="N680" s="126">
        <v>0</v>
      </c>
      <c r="O680" s="72" t="s">
        <v>374</v>
      </c>
    </row>
    <row r="681" spans="2:15" s="68" customFormat="1">
      <c r="B681" s="173">
        <v>30128</v>
      </c>
      <c r="C681" s="188" t="s">
        <v>541</v>
      </c>
      <c r="D681" s="178">
        <v>2</v>
      </c>
      <c r="E681" s="178">
        <v>2</v>
      </c>
      <c r="F681" s="178">
        <v>80</v>
      </c>
      <c r="G681" s="178" t="s">
        <v>2693</v>
      </c>
      <c r="H681" s="188" t="s">
        <v>543</v>
      </c>
      <c r="I681" s="178">
        <v>1</v>
      </c>
      <c r="J681" s="82" t="s">
        <v>2694</v>
      </c>
      <c r="K681" s="208">
        <v>0</v>
      </c>
      <c r="L681" s="229">
        <v>1</v>
      </c>
      <c r="M681" s="77">
        <v>0</v>
      </c>
      <c r="N681" s="126">
        <v>0</v>
      </c>
      <c r="O681" s="72" t="s">
        <v>374</v>
      </c>
    </row>
    <row r="682" spans="2:15" s="68" customFormat="1">
      <c r="B682" s="173">
        <v>30129</v>
      </c>
      <c r="C682" s="188" t="s">
        <v>550</v>
      </c>
      <c r="D682" s="178">
        <v>2</v>
      </c>
      <c r="E682" s="178">
        <v>2</v>
      </c>
      <c r="F682" s="178">
        <v>80</v>
      </c>
      <c r="G682" s="178" t="s">
        <v>2695</v>
      </c>
      <c r="H682" s="188" t="s">
        <v>552</v>
      </c>
      <c r="I682" s="178">
        <v>1</v>
      </c>
      <c r="J682" s="82" t="s">
        <v>2323</v>
      </c>
      <c r="K682" s="208">
        <v>0</v>
      </c>
      <c r="L682" s="229">
        <v>1</v>
      </c>
      <c r="M682" s="77">
        <v>0</v>
      </c>
      <c r="N682" s="126">
        <v>0</v>
      </c>
      <c r="O682" s="72" t="s">
        <v>374</v>
      </c>
    </row>
    <row r="683" spans="2:15" s="68" customFormat="1">
      <c r="B683" s="173">
        <v>30130</v>
      </c>
      <c r="C683" s="188" t="s">
        <v>1752</v>
      </c>
      <c r="D683" s="178">
        <v>2</v>
      </c>
      <c r="E683" s="178">
        <v>2</v>
      </c>
      <c r="F683" s="178">
        <v>80</v>
      </c>
      <c r="G683" s="178" t="s">
        <v>2695</v>
      </c>
      <c r="H683" s="188" t="s">
        <v>606</v>
      </c>
      <c r="I683" s="178">
        <v>1</v>
      </c>
      <c r="J683" s="82" t="s">
        <v>2323</v>
      </c>
      <c r="K683" s="208">
        <v>0</v>
      </c>
      <c r="L683" s="229">
        <v>1</v>
      </c>
      <c r="M683" s="77">
        <v>0</v>
      </c>
      <c r="N683" s="126">
        <v>0</v>
      </c>
      <c r="O683" s="72" t="s">
        <v>374</v>
      </c>
    </row>
    <row r="684" spans="2:15" s="68" customFormat="1">
      <c r="B684" s="173">
        <v>30131</v>
      </c>
      <c r="C684" s="188" t="s">
        <v>1762</v>
      </c>
      <c r="D684" s="178">
        <v>2</v>
      </c>
      <c r="E684" s="178">
        <v>2</v>
      </c>
      <c r="F684" s="178">
        <v>80</v>
      </c>
      <c r="G684" s="178" t="s">
        <v>2695</v>
      </c>
      <c r="H684" s="188" t="s">
        <v>2145</v>
      </c>
      <c r="I684" s="178">
        <v>1</v>
      </c>
      <c r="J684" s="82" t="s">
        <v>2323</v>
      </c>
      <c r="K684" s="208">
        <v>0</v>
      </c>
      <c r="L684" s="229">
        <v>1</v>
      </c>
      <c r="M684" s="77">
        <v>0</v>
      </c>
      <c r="N684" s="126">
        <v>0</v>
      </c>
      <c r="O684" s="72" t="s">
        <v>374</v>
      </c>
    </row>
    <row r="685" spans="2:15" s="68" customFormat="1">
      <c r="B685" s="173">
        <v>30132</v>
      </c>
      <c r="C685" s="188" t="s">
        <v>1774</v>
      </c>
      <c r="D685" s="178">
        <v>2</v>
      </c>
      <c r="E685" s="178">
        <v>2</v>
      </c>
      <c r="F685" s="178">
        <v>80</v>
      </c>
      <c r="G685" s="178" t="s">
        <v>2695</v>
      </c>
      <c r="H685" s="188" t="s">
        <v>2146</v>
      </c>
      <c r="I685" s="178">
        <v>1</v>
      </c>
      <c r="J685" s="82" t="s">
        <v>2323</v>
      </c>
      <c r="K685" s="208">
        <v>0</v>
      </c>
      <c r="L685" s="229">
        <v>1</v>
      </c>
      <c r="M685" s="77">
        <v>0</v>
      </c>
      <c r="N685" s="126">
        <v>0</v>
      </c>
      <c r="O685" s="72" t="s">
        <v>374</v>
      </c>
    </row>
    <row r="686" spans="2:15" s="68" customFormat="1">
      <c r="B686" s="173">
        <v>30153</v>
      </c>
      <c r="C686" s="173" t="s">
        <v>443</v>
      </c>
      <c r="D686" s="173">
        <v>2</v>
      </c>
      <c r="E686" s="173">
        <v>3</v>
      </c>
      <c r="F686" s="173">
        <v>80</v>
      </c>
      <c r="G686" s="173" t="s">
        <v>2696</v>
      </c>
      <c r="H686" s="173" t="s">
        <v>335</v>
      </c>
      <c r="I686" s="173">
        <v>1</v>
      </c>
      <c r="J686" s="1" t="s">
        <v>2109</v>
      </c>
      <c r="K686" s="207">
        <v>0</v>
      </c>
      <c r="L686" s="228">
        <v>1</v>
      </c>
      <c r="M686" s="75">
        <v>1</v>
      </c>
      <c r="N686" s="126">
        <v>1</v>
      </c>
      <c r="O686" s="68" t="s">
        <v>374</v>
      </c>
    </row>
    <row r="687" spans="2:15" s="68" customFormat="1">
      <c r="B687" s="173">
        <v>30154</v>
      </c>
      <c r="C687" s="173" t="s">
        <v>443</v>
      </c>
      <c r="D687" s="173">
        <v>2</v>
      </c>
      <c r="E687" s="173">
        <v>3</v>
      </c>
      <c r="F687" s="173">
        <v>100</v>
      </c>
      <c r="G687" s="173" t="s">
        <v>2697</v>
      </c>
      <c r="H687" s="173" t="s">
        <v>335</v>
      </c>
      <c r="I687" s="173">
        <v>1</v>
      </c>
      <c r="J687" s="1" t="s">
        <v>336</v>
      </c>
      <c r="K687" s="207">
        <v>0</v>
      </c>
      <c r="L687" s="228">
        <v>1</v>
      </c>
      <c r="M687" s="75">
        <v>1</v>
      </c>
      <c r="N687" s="126">
        <v>7</v>
      </c>
      <c r="O687" s="68" t="s">
        <v>374</v>
      </c>
    </row>
    <row r="688" spans="2:15" s="68" customFormat="1">
      <c r="B688" s="173">
        <v>30155</v>
      </c>
      <c r="C688" s="173" t="s">
        <v>2114</v>
      </c>
      <c r="D688" s="173">
        <v>2</v>
      </c>
      <c r="E688" s="173">
        <v>3</v>
      </c>
      <c r="F688" s="173">
        <v>100</v>
      </c>
      <c r="G688" s="173" t="s">
        <v>2698</v>
      </c>
      <c r="H688" s="173" t="s">
        <v>2115</v>
      </c>
      <c r="I688" s="173">
        <v>1</v>
      </c>
      <c r="J688" s="251" t="s">
        <v>2828</v>
      </c>
      <c r="K688" s="207">
        <v>0</v>
      </c>
      <c r="L688" s="228">
        <v>1</v>
      </c>
      <c r="M688" s="77">
        <v>1</v>
      </c>
      <c r="N688" s="126">
        <v>1</v>
      </c>
      <c r="O688" s="68" t="s">
        <v>374</v>
      </c>
    </row>
    <row r="689" spans="2:15" s="68" customFormat="1">
      <c r="B689" s="173">
        <v>30156</v>
      </c>
      <c r="C689" s="173" t="s">
        <v>2294</v>
      </c>
      <c r="D689" s="173">
        <v>2</v>
      </c>
      <c r="E689" s="173">
        <v>3</v>
      </c>
      <c r="F689" s="173">
        <v>100</v>
      </c>
      <c r="G689" s="173" t="s">
        <v>2699</v>
      </c>
      <c r="H689" s="173" t="s">
        <v>2104</v>
      </c>
      <c r="I689" s="173">
        <v>1</v>
      </c>
      <c r="J689" s="70" t="s">
        <v>325</v>
      </c>
      <c r="K689" s="207">
        <v>0</v>
      </c>
      <c r="L689" s="228">
        <v>1</v>
      </c>
      <c r="M689" s="77">
        <v>0</v>
      </c>
      <c r="N689" s="126">
        <v>0</v>
      </c>
      <c r="O689" s="68" t="s">
        <v>374</v>
      </c>
    </row>
    <row r="690" spans="2:15" s="68" customFormat="1">
      <c r="B690" s="173">
        <v>30157</v>
      </c>
      <c r="C690" s="173" t="s">
        <v>2294</v>
      </c>
      <c r="D690" s="173">
        <v>2</v>
      </c>
      <c r="E690" s="173">
        <v>3</v>
      </c>
      <c r="F690" s="173">
        <v>80</v>
      </c>
      <c r="G690" s="173" t="s">
        <v>2700</v>
      </c>
      <c r="H690" s="173" t="s">
        <v>2104</v>
      </c>
      <c r="I690" s="173">
        <v>1</v>
      </c>
      <c r="J690" s="1" t="s">
        <v>2112</v>
      </c>
      <c r="K690" s="207">
        <v>0</v>
      </c>
      <c r="L690" s="228">
        <v>1</v>
      </c>
      <c r="M690" s="75">
        <v>1</v>
      </c>
      <c r="N690" s="126">
        <v>2</v>
      </c>
      <c r="O690" s="68" t="s">
        <v>374</v>
      </c>
    </row>
    <row r="691" spans="2:15" s="68" customFormat="1">
      <c r="B691" s="173">
        <v>30158</v>
      </c>
      <c r="C691" s="173" t="s">
        <v>2295</v>
      </c>
      <c r="D691" s="173">
        <v>2</v>
      </c>
      <c r="E691" s="173">
        <v>3</v>
      </c>
      <c r="F691" s="173">
        <v>100</v>
      </c>
      <c r="G691" s="173" t="s">
        <v>2701</v>
      </c>
      <c r="H691" s="173" t="s">
        <v>320</v>
      </c>
      <c r="I691" s="173">
        <v>1</v>
      </c>
      <c r="J691" s="1" t="s">
        <v>321</v>
      </c>
      <c r="K691" s="207">
        <v>0</v>
      </c>
      <c r="L691" s="228">
        <v>1</v>
      </c>
      <c r="M691" s="75">
        <v>1</v>
      </c>
      <c r="N691" s="126">
        <v>6</v>
      </c>
      <c r="O691" s="68" t="s">
        <v>374</v>
      </c>
    </row>
    <row r="692" spans="2:15" s="68" customFormat="1">
      <c r="B692" s="173">
        <v>30159</v>
      </c>
      <c r="C692" s="173" t="s">
        <v>435</v>
      </c>
      <c r="D692" s="173">
        <v>2</v>
      </c>
      <c r="E692" s="173">
        <v>3</v>
      </c>
      <c r="F692" s="173">
        <v>100</v>
      </c>
      <c r="G692" s="173" t="s">
        <v>2702</v>
      </c>
      <c r="H692" s="173" t="s">
        <v>637</v>
      </c>
      <c r="I692" s="173">
        <v>1</v>
      </c>
      <c r="J692" s="251" t="s">
        <v>2795</v>
      </c>
      <c r="K692" s="207">
        <v>0</v>
      </c>
      <c r="L692" s="228">
        <v>1</v>
      </c>
      <c r="M692" s="77">
        <v>1</v>
      </c>
      <c r="N692" s="126">
        <v>1</v>
      </c>
      <c r="O692" s="68" t="s">
        <v>374</v>
      </c>
    </row>
    <row r="693" spans="2:15" s="68" customFormat="1">
      <c r="B693" s="173">
        <v>30160</v>
      </c>
      <c r="C693" s="173" t="s">
        <v>435</v>
      </c>
      <c r="D693" s="173">
        <v>2</v>
      </c>
      <c r="E693" s="173">
        <v>3</v>
      </c>
      <c r="F693" s="173">
        <v>100</v>
      </c>
      <c r="G693" s="173" t="s">
        <v>2702</v>
      </c>
      <c r="H693" s="173" t="s">
        <v>436</v>
      </c>
      <c r="I693" s="173">
        <v>1</v>
      </c>
      <c r="J693" s="251" t="s">
        <v>2796</v>
      </c>
      <c r="K693" s="207">
        <v>0</v>
      </c>
      <c r="L693" s="228">
        <v>1</v>
      </c>
      <c r="M693" s="77">
        <v>1</v>
      </c>
      <c r="N693" s="126">
        <v>6</v>
      </c>
      <c r="O693" s="68" t="s">
        <v>374</v>
      </c>
    </row>
    <row r="694" spans="2:15" s="68" customFormat="1">
      <c r="B694" s="173">
        <v>30161</v>
      </c>
      <c r="C694" s="173" t="s">
        <v>431</v>
      </c>
      <c r="D694" s="173">
        <v>2</v>
      </c>
      <c r="E694" s="173">
        <v>3</v>
      </c>
      <c r="F694" s="173">
        <v>100</v>
      </c>
      <c r="G694" s="173" t="s">
        <v>2702</v>
      </c>
      <c r="H694" s="173" t="s">
        <v>2105</v>
      </c>
      <c r="I694" s="173">
        <v>1</v>
      </c>
      <c r="J694" s="70" t="s">
        <v>325</v>
      </c>
      <c r="K694" s="207">
        <v>0</v>
      </c>
      <c r="L694" s="228">
        <v>1</v>
      </c>
      <c r="M694" s="77">
        <v>0</v>
      </c>
      <c r="N694" s="126">
        <v>0</v>
      </c>
      <c r="O694" s="68" t="s">
        <v>374</v>
      </c>
    </row>
    <row r="695" spans="2:15" s="68" customFormat="1">
      <c r="B695" s="173">
        <v>30162</v>
      </c>
      <c r="C695" s="173" t="s">
        <v>431</v>
      </c>
      <c r="D695" s="173">
        <v>2</v>
      </c>
      <c r="E695" s="173">
        <v>3</v>
      </c>
      <c r="F695" s="173">
        <v>100</v>
      </c>
      <c r="G695" s="173" t="s">
        <v>2702</v>
      </c>
      <c r="H695" s="173" t="s">
        <v>2106</v>
      </c>
      <c r="I695" s="173">
        <v>1</v>
      </c>
      <c r="J695" s="70" t="s">
        <v>2110</v>
      </c>
      <c r="K695" s="207">
        <v>0</v>
      </c>
      <c r="L695" s="228">
        <v>1</v>
      </c>
      <c r="M695" s="77">
        <v>0</v>
      </c>
      <c r="N695" s="126">
        <v>0</v>
      </c>
      <c r="O695" s="68" t="s">
        <v>374</v>
      </c>
    </row>
    <row r="696" spans="2:15" s="68" customFormat="1">
      <c r="B696" s="173">
        <v>30163</v>
      </c>
      <c r="C696" s="173" t="s">
        <v>431</v>
      </c>
      <c r="D696" s="173">
        <v>2</v>
      </c>
      <c r="E696" s="173">
        <v>3</v>
      </c>
      <c r="F696" s="173">
        <v>80</v>
      </c>
      <c r="G696" s="173" t="s">
        <v>2702</v>
      </c>
      <c r="H696" s="173" t="s">
        <v>2105</v>
      </c>
      <c r="I696" s="173">
        <v>1</v>
      </c>
      <c r="J696" s="70" t="s">
        <v>2112</v>
      </c>
      <c r="K696" s="207">
        <v>0</v>
      </c>
      <c r="L696" s="228">
        <v>1</v>
      </c>
      <c r="M696" s="77">
        <v>0</v>
      </c>
      <c r="N696" s="126">
        <v>0</v>
      </c>
      <c r="O696" s="68" t="s">
        <v>374</v>
      </c>
    </row>
    <row r="697" spans="2:15" s="68" customFormat="1">
      <c r="B697" s="173">
        <v>30164</v>
      </c>
      <c r="C697" s="173" t="s">
        <v>431</v>
      </c>
      <c r="D697" s="173">
        <v>2</v>
      </c>
      <c r="E697" s="173">
        <v>3</v>
      </c>
      <c r="F697" s="173">
        <v>100</v>
      </c>
      <c r="G697" s="173" t="s">
        <v>2702</v>
      </c>
      <c r="H697" s="173" t="s">
        <v>2111</v>
      </c>
      <c r="I697" s="173">
        <v>1</v>
      </c>
      <c r="J697" s="70" t="s">
        <v>336</v>
      </c>
      <c r="K697" s="207">
        <v>0</v>
      </c>
      <c r="L697" s="228">
        <v>1</v>
      </c>
      <c r="M697" s="77">
        <v>0</v>
      </c>
      <c r="N697" s="126">
        <v>0</v>
      </c>
      <c r="O697" s="68" t="s">
        <v>374</v>
      </c>
    </row>
    <row r="698" spans="2:15" s="68" customFormat="1">
      <c r="B698" s="173">
        <v>30165</v>
      </c>
      <c r="C698" s="173" t="s">
        <v>431</v>
      </c>
      <c r="D698" s="173">
        <v>2</v>
      </c>
      <c r="E698" s="173">
        <v>3</v>
      </c>
      <c r="F698" s="173">
        <v>80</v>
      </c>
      <c r="G698" s="173" t="s">
        <v>2702</v>
      </c>
      <c r="H698" s="173" t="s">
        <v>2106</v>
      </c>
      <c r="I698" s="173">
        <v>1</v>
      </c>
      <c r="J698" s="70" t="s">
        <v>2113</v>
      </c>
      <c r="K698" s="207">
        <v>0</v>
      </c>
      <c r="L698" s="228">
        <v>1</v>
      </c>
      <c r="M698" s="77">
        <v>0</v>
      </c>
      <c r="N698" s="126">
        <v>0</v>
      </c>
      <c r="O698" s="68" t="s">
        <v>374</v>
      </c>
    </row>
    <row r="699" spans="2:15" s="68" customFormat="1">
      <c r="B699" s="173">
        <v>30166</v>
      </c>
      <c r="C699" s="173" t="s">
        <v>431</v>
      </c>
      <c r="D699" s="173">
        <v>2</v>
      </c>
      <c r="E699" s="173">
        <v>3</v>
      </c>
      <c r="F699" s="173">
        <v>80</v>
      </c>
      <c r="G699" s="173" t="s">
        <v>2702</v>
      </c>
      <c r="H699" s="173" t="s">
        <v>2111</v>
      </c>
      <c r="I699" s="173">
        <v>1</v>
      </c>
      <c r="J699" s="70" t="s">
        <v>2109</v>
      </c>
      <c r="K699" s="207">
        <v>0</v>
      </c>
      <c r="L699" s="228">
        <v>1</v>
      </c>
      <c r="M699" s="77">
        <v>0</v>
      </c>
      <c r="N699" s="126">
        <v>0</v>
      </c>
      <c r="O699" s="68" t="s">
        <v>374</v>
      </c>
    </row>
    <row r="700" spans="2:15" s="68" customFormat="1">
      <c r="B700" s="173">
        <v>30167</v>
      </c>
      <c r="C700" s="173" t="s">
        <v>2287</v>
      </c>
      <c r="D700" s="173">
        <v>2</v>
      </c>
      <c r="E700" s="173">
        <v>4</v>
      </c>
      <c r="F700" s="173">
        <v>100</v>
      </c>
      <c r="G700" s="173" t="s">
        <v>372</v>
      </c>
      <c r="H700" s="173" t="s">
        <v>2081</v>
      </c>
      <c r="I700" s="173">
        <v>1</v>
      </c>
      <c r="J700" s="70" t="s">
        <v>430</v>
      </c>
      <c r="K700" s="207">
        <v>0</v>
      </c>
      <c r="L700" s="228">
        <v>1</v>
      </c>
      <c r="M700" s="77">
        <v>0</v>
      </c>
      <c r="N700" s="126">
        <v>0</v>
      </c>
      <c r="O700" s="68" t="s">
        <v>374</v>
      </c>
    </row>
    <row r="701" spans="2:15" s="68" customFormat="1">
      <c r="B701" s="173">
        <v>30168</v>
      </c>
      <c r="C701" s="173" t="s">
        <v>2286</v>
      </c>
      <c r="D701" s="173">
        <v>2</v>
      </c>
      <c r="E701" s="173">
        <v>4</v>
      </c>
      <c r="F701" s="173">
        <v>100</v>
      </c>
      <c r="G701" s="173" t="s">
        <v>375</v>
      </c>
      <c r="H701" s="173" t="s">
        <v>2082</v>
      </c>
      <c r="I701" s="173">
        <v>1</v>
      </c>
      <c r="J701" s="70" t="s">
        <v>430</v>
      </c>
      <c r="K701" s="207">
        <v>0</v>
      </c>
      <c r="L701" s="228">
        <v>1</v>
      </c>
      <c r="M701" s="77">
        <v>0</v>
      </c>
      <c r="N701" s="126">
        <v>0</v>
      </c>
      <c r="O701" s="68" t="s">
        <v>374</v>
      </c>
    </row>
    <row r="702" spans="2:15" s="68" customFormat="1">
      <c r="B702" s="173">
        <v>30169</v>
      </c>
      <c r="C702" s="173" t="s">
        <v>2288</v>
      </c>
      <c r="D702" s="173">
        <v>2</v>
      </c>
      <c r="E702" s="173">
        <v>4</v>
      </c>
      <c r="F702" s="173">
        <v>100</v>
      </c>
      <c r="G702" s="173" t="s">
        <v>376</v>
      </c>
      <c r="H702" s="173" t="s">
        <v>2083</v>
      </c>
      <c r="I702" s="173">
        <v>1</v>
      </c>
      <c r="J702" s="70" t="s">
        <v>430</v>
      </c>
      <c r="K702" s="207">
        <v>0</v>
      </c>
      <c r="L702" s="228">
        <v>1</v>
      </c>
      <c r="M702" s="77">
        <v>0</v>
      </c>
      <c r="N702" s="126">
        <v>0</v>
      </c>
      <c r="O702" s="68" t="s">
        <v>374</v>
      </c>
    </row>
    <row r="703" spans="2:15" s="68" customFormat="1">
      <c r="B703" s="173">
        <v>30170</v>
      </c>
      <c r="C703" s="173" t="s">
        <v>2540</v>
      </c>
      <c r="D703" s="173">
        <v>2</v>
      </c>
      <c r="E703" s="173">
        <v>4</v>
      </c>
      <c r="F703" s="173">
        <v>100</v>
      </c>
      <c r="G703" s="173" t="s">
        <v>377</v>
      </c>
      <c r="H703" s="173" t="s">
        <v>2084</v>
      </c>
      <c r="I703" s="173">
        <v>1</v>
      </c>
      <c r="J703" s="70" t="s">
        <v>430</v>
      </c>
      <c r="K703" s="207">
        <v>0</v>
      </c>
      <c r="L703" s="228">
        <v>1</v>
      </c>
      <c r="M703" s="77">
        <v>0</v>
      </c>
      <c r="N703" s="126">
        <v>0</v>
      </c>
      <c r="O703" s="68" t="s">
        <v>374</v>
      </c>
    </row>
    <row r="704" spans="2:15" s="68" customFormat="1">
      <c r="B704" s="173">
        <v>30171</v>
      </c>
      <c r="C704" s="173" t="s">
        <v>2284</v>
      </c>
      <c r="D704" s="173">
        <v>2</v>
      </c>
      <c r="E704" s="173">
        <v>4</v>
      </c>
      <c r="F704" s="173">
        <v>100</v>
      </c>
      <c r="G704" s="173" t="s">
        <v>378</v>
      </c>
      <c r="H704" s="173" t="s">
        <v>2085</v>
      </c>
      <c r="I704" s="173">
        <v>1</v>
      </c>
      <c r="J704" s="70" t="s">
        <v>430</v>
      </c>
      <c r="K704" s="207">
        <v>0</v>
      </c>
      <c r="L704" s="228">
        <v>1</v>
      </c>
      <c r="M704" s="77">
        <v>0</v>
      </c>
      <c r="N704" s="126">
        <v>0</v>
      </c>
      <c r="O704" s="68" t="s">
        <v>374</v>
      </c>
    </row>
    <row r="705" spans="2:15" s="68" customFormat="1">
      <c r="B705" s="173">
        <v>30172</v>
      </c>
      <c r="C705" s="173" t="s">
        <v>2402</v>
      </c>
      <c r="D705" s="173">
        <v>2</v>
      </c>
      <c r="E705" s="173">
        <v>4</v>
      </c>
      <c r="F705" s="173">
        <v>100</v>
      </c>
      <c r="G705" s="173" t="s">
        <v>379</v>
      </c>
      <c r="H705" s="173" t="s">
        <v>2086</v>
      </c>
      <c r="I705" s="173">
        <v>1</v>
      </c>
      <c r="J705" s="70" t="s">
        <v>430</v>
      </c>
      <c r="K705" s="207">
        <v>0</v>
      </c>
      <c r="L705" s="228">
        <v>1</v>
      </c>
      <c r="M705" s="77">
        <v>0</v>
      </c>
      <c r="N705" s="126">
        <v>0</v>
      </c>
      <c r="O705" s="68" t="s">
        <v>374</v>
      </c>
    </row>
    <row r="706" spans="2:15" s="68" customFormat="1">
      <c r="B706" s="173">
        <v>30173</v>
      </c>
      <c r="C706" s="173" t="s">
        <v>2397</v>
      </c>
      <c r="D706" s="173">
        <v>2</v>
      </c>
      <c r="E706" s="173">
        <v>4</v>
      </c>
      <c r="F706" s="173">
        <v>100</v>
      </c>
      <c r="G706" s="173" t="s">
        <v>380</v>
      </c>
      <c r="H706" s="173" t="s">
        <v>2087</v>
      </c>
      <c r="I706" s="173">
        <v>1</v>
      </c>
      <c r="J706" s="70" t="s">
        <v>430</v>
      </c>
      <c r="K706" s="207">
        <v>0</v>
      </c>
      <c r="L706" s="228">
        <v>1</v>
      </c>
      <c r="M706" s="77">
        <v>0</v>
      </c>
      <c r="N706" s="126">
        <v>0</v>
      </c>
      <c r="O706" s="68" t="s">
        <v>374</v>
      </c>
    </row>
    <row r="707" spans="2:15" s="68" customFormat="1">
      <c r="B707" s="173">
        <v>30174</v>
      </c>
      <c r="C707" s="173" t="s">
        <v>2403</v>
      </c>
      <c r="D707" s="173">
        <v>2</v>
      </c>
      <c r="E707" s="173">
        <v>4</v>
      </c>
      <c r="F707" s="173">
        <v>100</v>
      </c>
      <c r="G707" s="173" t="s">
        <v>381</v>
      </c>
      <c r="H707" s="173" t="s">
        <v>2088</v>
      </c>
      <c r="I707" s="173">
        <v>1</v>
      </c>
      <c r="J707" s="70" t="s">
        <v>430</v>
      </c>
      <c r="K707" s="207">
        <v>0</v>
      </c>
      <c r="L707" s="228">
        <v>1</v>
      </c>
      <c r="M707" s="77">
        <v>0</v>
      </c>
      <c r="N707" s="126">
        <v>0</v>
      </c>
      <c r="O707" s="68" t="s">
        <v>374</v>
      </c>
    </row>
    <row r="708" spans="2:15" s="68" customFormat="1">
      <c r="B708" s="173">
        <v>30175</v>
      </c>
      <c r="C708" s="173" t="s">
        <v>2396</v>
      </c>
      <c r="D708" s="173">
        <v>2</v>
      </c>
      <c r="E708" s="173">
        <v>4</v>
      </c>
      <c r="F708" s="173">
        <v>100</v>
      </c>
      <c r="G708" s="173" t="s">
        <v>382</v>
      </c>
      <c r="H708" s="173" t="s">
        <v>2089</v>
      </c>
      <c r="I708" s="173">
        <v>1</v>
      </c>
      <c r="J708" s="70" t="s">
        <v>430</v>
      </c>
      <c r="K708" s="207">
        <v>0</v>
      </c>
      <c r="L708" s="228">
        <v>1</v>
      </c>
      <c r="M708" s="77">
        <v>0</v>
      </c>
      <c r="N708" s="126">
        <v>0</v>
      </c>
      <c r="O708" s="68" t="s">
        <v>374</v>
      </c>
    </row>
    <row r="709" spans="2:15" s="68" customFormat="1">
      <c r="B709" s="173">
        <v>30176</v>
      </c>
      <c r="C709" s="173" t="s">
        <v>2401</v>
      </c>
      <c r="D709" s="173">
        <v>2</v>
      </c>
      <c r="E709" s="173">
        <v>4</v>
      </c>
      <c r="F709" s="173">
        <v>100</v>
      </c>
      <c r="G709" s="173" t="s">
        <v>383</v>
      </c>
      <c r="H709" s="173" t="s">
        <v>2090</v>
      </c>
      <c r="I709" s="173">
        <v>1</v>
      </c>
      <c r="J709" s="70" t="s">
        <v>430</v>
      </c>
      <c r="K709" s="207">
        <v>0</v>
      </c>
      <c r="L709" s="228">
        <v>1</v>
      </c>
      <c r="M709" s="77">
        <v>0</v>
      </c>
      <c r="N709" s="126">
        <v>0</v>
      </c>
      <c r="O709" s="68" t="s">
        <v>374</v>
      </c>
    </row>
    <row r="710" spans="2:15" s="68" customFormat="1">
      <c r="B710" s="173">
        <v>30177</v>
      </c>
      <c r="C710" s="173" t="s">
        <v>2398</v>
      </c>
      <c r="D710" s="173">
        <v>2</v>
      </c>
      <c r="E710" s="173">
        <v>4</v>
      </c>
      <c r="F710" s="173">
        <v>100</v>
      </c>
      <c r="G710" s="173" t="s">
        <v>384</v>
      </c>
      <c r="H710" s="173" t="s">
        <v>2091</v>
      </c>
      <c r="I710" s="173">
        <v>1</v>
      </c>
      <c r="J710" s="70" t="s">
        <v>430</v>
      </c>
      <c r="K710" s="207">
        <v>0</v>
      </c>
      <c r="L710" s="228">
        <v>1</v>
      </c>
      <c r="M710" s="77">
        <v>0</v>
      </c>
      <c r="N710" s="126">
        <v>0</v>
      </c>
      <c r="O710" s="68" t="s">
        <v>374</v>
      </c>
    </row>
    <row r="711" spans="2:15" s="68" customFormat="1">
      <c r="B711" s="173">
        <v>30178</v>
      </c>
      <c r="C711" s="173" t="s">
        <v>2539</v>
      </c>
      <c r="D711" s="173">
        <v>2</v>
      </c>
      <c r="E711" s="173">
        <v>4</v>
      </c>
      <c r="F711" s="173">
        <v>100</v>
      </c>
      <c r="G711" s="173" t="s">
        <v>385</v>
      </c>
      <c r="H711" s="173" t="s">
        <v>2092</v>
      </c>
      <c r="I711" s="173">
        <v>1</v>
      </c>
      <c r="J711" s="70" t="s">
        <v>430</v>
      </c>
      <c r="K711" s="207">
        <v>0</v>
      </c>
      <c r="L711" s="228">
        <v>1</v>
      </c>
      <c r="M711" s="77">
        <v>0</v>
      </c>
      <c r="N711" s="126">
        <v>0</v>
      </c>
      <c r="O711" s="68" t="s">
        <v>374</v>
      </c>
    </row>
    <row r="712" spans="2:15" s="68" customFormat="1">
      <c r="B712" s="173">
        <v>30179</v>
      </c>
      <c r="C712" s="173" t="s">
        <v>2400</v>
      </c>
      <c r="D712" s="173">
        <v>2</v>
      </c>
      <c r="E712" s="173">
        <v>4</v>
      </c>
      <c r="F712" s="173">
        <v>100</v>
      </c>
      <c r="G712" s="173" t="s">
        <v>386</v>
      </c>
      <c r="H712" s="173" t="s">
        <v>2093</v>
      </c>
      <c r="I712" s="173">
        <v>1</v>
      </c>
      <c r="J712" s="70" t="s">
        <v>430</v>
      </c>
      <c r="K712" s="207">
        <v>0</v>
      </c>
      <c r="L712" s="228">
        <v>1</v>
      </c>
      <c r="M712" s="77">
        <v>0</v>
      </c>
      <c r="N712" s="126">
        <v>0</v>
      </c>
      <c r="O712" s="68" t="s">
        <v>374</v>
      </c>
    </row>
    <row r="713" spans="2:15" s="68" customFormat="1">
      <c r="B713" s="173">
        <v>30180</v>
      </c>
      <c r="C713" s="173" t="s">
        <v>2285</v>
      </c>
      <c r="D713" s="173">
        <v>2</v>
      </c>
      <c r="E713" s="173">
        <v>4</v>
      </c>
      <c r="F713" s="173">
        <v>100</v>
      </c>
      <c r="G713" s="173" t="s">
        <v>387</v>
      </c>
      <c r="H713" s="173" t="s">
        <v>2094</v>
      </c>
      <c r="I713" s="173">
        <v>1</v>
      </c>
      <c r="J713" s="70" t="s">
        <v>430</v>
      </c>
      <c r="K713" s="207">
        <v>0</v>
      </c>
      <c r="L713" s="228">
        <v>1</v>
      </c>
      <c r="M713" s="77">
        <v>0</v>
      </c>
      <c r="N713" s="126">
        <v>0</v>
      </c>
      <c r="O713" s="68" t="s">
        <v>374</v>
      </c>
    </row>
    <row r="714" spans="2:15" s="68" customFormat="1">
      <c r="B714" s="173">
        <v>30181</v>
      </c>
      <c r="C714" s="173" t="s">
        <v>2395</v>
      </c>
      <c r="D714" s="173">
        <v>2</v>
      </c>
      <c r="E714" s="173">
        <v>4</v>
      </c>
      <c r="F714" s="173">
        <v>100</v>
      </c>
      <c r="G714" s="173" t="s">
        <v>388</v>
      </c>
      <c r="H714" s="173" t="s">
        <v>2072</v>
      </c>
      <c r="I714" s="173">
        <v>1</v>
      </c>
      <c r="J714" s="70" t="s">
        <v>430</v>
      </c>
      <c r="K714" s="207">
        <v>0</v>
      </c>
      <c r="L714" s="228">
        <v>1</v>
      </c>
      <c r="M714" s="77">
        <v>0</v>
      </c>
      <c r="N714" s="126">
        <v>0</v>
      </c>
      <c r="O714" s="68" t="s">
        <v>374</v>
      </c>
    </row>
    <row r="715" spans="2:15" s="68" customFormat="1">
      <c r="B715" s="173">
        <v>30182</v>
      </c>
      <c r="C715" s="173" t="s">
        <v>2399</v>
      </c>
      <c r="D715" s="173">
        <v>2</v>
      </c>
      <c r="E715" s="173">
        <v>4</v>
      </c>
      <c r="F715" s="173">
        <v>100</v>
      </c>
      <c r="G715" s="173" t="s">
        <v>389</v>
      </c>
      <c r="H715" s="173" t="s">
        <v>2095</v>
      </c>
      <c r="I715" s="173">
        <v>1</v>
      </c>
      <c r="J715" s="70" t="s">
        <v>430</v>
      </c>
      <c r="K715" s="207">
        <v>0</v>
      </c>
      <c r="L715" s="228">
        <v>1</v>
      </c>
      <c r="M715" s="77">
        <v>0</v>
      </c>
      <c r="N715" s="126">
        <v>0</v>
      </c>
      <c r="O715" s="68" t="s">
        <v>374</v>
      </c>
    </row>
    <row r="716" spans="2:15" s="68" customFormat="1">
      <c r="B716" s="173">
        <v>30183</v>
      </c>
      <c r="C716" s="173" t="s">
        <v>2287</v>
      </c>
      <c r="D716" s="173">
        <v>2</v>
      </c>
      <c r="E716" s="173">
        <v>4</v>
      </c>
      <c r="F716" s="173">
        <v>80</v>
      </c>
      <c r="G716" s="173" t="s">
        <v>390</v>
      </c>
      <c r="H716" s="173" t="s">
        <v>2081</v>
      </c>
      <c r="I716" s="173">
        <v>1</v>
      </c>
      <c r="J716" s="1" t="s">
        <v>2604</v>
      </c>
      <c r="K716" s="207">
        <v>0</v>
      </c>
      <c r="L716" s="228">
        <v>1</v>
      </c>
      <c r="M716" s="75">
        <v>1</v>
      </c>
      <c r="N716" s="126">
        <v>6</v>
      </c>
      <c r="O716" s="68" t="s">
        <v>374</v>
      </c>
    </row>
    <row r="717" spans="2:15" s="68" customFormat="1">
      <c r="B717" s="173">
        <v>30184</v>
      </c>
      <c r="C717" s="173" t="s">
        <v>2286</v>
      </c>
      <c r="D717" s="173">
        <v>2</v>
      </c>
      <c r="E717" s="173">
        <v>4</v>
      </c>
      <c r="F717" s="173">
        <v>80</v>
      </c>
      <c r="G717" s="173" t="s">
        <v>391</v>
      </c>
      <c r="H717" s="173" t="s">
        <v>2082</v>
      </c>
      <c r="I717" s="173">
        <v>1</v>
      </c>
      <c r="J717" s="1" t="s">
        <v>2604</v>
      </c>
      <c r="K717" s="207">
        <v>0</v>
      </c>
      <c r="L717" s="228">
        <v>1</v>
      </c>
      <c r="M717" s="75">
        <v>1</v>
      </c>
      <c r="N717" s="126">
        <v>6</v>
      </c>
      <c r="O717" s="68" t="s">
        <v>374</v>
      </c>
    </row>
    <row r="718" spans="2:15" s="68" customFormat="1">
      <c r="B718" s="173">
        <v>30185</v>
      </c>
      <c r="C718" s="173" t="s">
        <v>2288</v>
      </c>
      <c r="D718" s="173">
        <v>2</v>
      </c>
      <c r="E718" s="173">
        <v>4</v>
      </c>
      <c r="F718" s="173">
        <v>80</v>
      </c>
      <c r="G718" s="173" t="s">
        <v>392</v>
      </c>
      <c r="H718" s="173" t="s">
        <v>2083</v>
      </c>
      <c r="I718" s="173">
        <v>1</v>
      </c>
      <c r="J718" s="1" t="s">
        <v>2604</v>
      </c>
      <c r="K718" s="207">
        <v>0</v>
      </c>
      <c r="L718" s="228">
        <v>1</v>
      </c>
      <c r="M718" s="75">
        <v>1</v>
      </c>
      <c r="N718" s="126">
        <v>6</v>
      </c>
      <c r="O718" s="68" t="s">
        <v>374</v>
      </c>
    </row>
    <row r="719" spans="2:15" s="68" customFormat="1">
      <c r="B719" s="173">
        <v>30186</v>
      </c>
      <c r="C719" s="173" t="s">
        <v>2540</v>
      </c>
      <c r="D719" s="173">
        <v>2</v>
      </c>
      <c r="E719" s="173">
        <v>4</v>
      </c>
      <c r="F719" s="173">
        <v>80</v>
      </c>
      <c r="G719" s="173" t="s">
        <v>394</v>
      </c>
      <c r="H719" s="173" t="s">
        <v>2084</v>
      </c>
      <c r="I719" s="173">
        <v>1</v>
      </c>
      <c r="J719" s="1" t="s">
        <v>2604</v>
      </c>
      <c r="K719" s="207">
        <v>0</v>
      </c>
      <c r="L719" s="228">
        <v>1</v>
      </c>
      <c r="M719" s="75">
        <v>1</v>
      </c>
      <c r="N719" s="126">
        <v>6</v>
      </c>
      <c r="O719" s="68" t="s">
        <v>374</v>
      </c>
    </row>
    <row r="720" spans="2:15" s="68" customFormat="1">
      <c r="B720" s="173">
        <v>30187</v>
      </c>
      <c r="C720" s="173" t="s">
        <v>2284</v>
      </c>
      <c r="D720" s="173">
        <v>2</v>
      </c>
      <c r="E720" s="173">
        <v>4</v>
      </c>
      <c r="F720" s="173">
        <v>80</v>
      </c>
      <c r="G720" s="173" t="s">
        <v>395</v>
      </c>
      <c r="H720" s="173" t="s">
        <v>2085</v>
      </c>
      <c r="I720" s="173">
        <v>1</v>
      </c>
      <c r="J720" s="1" t="s">
        <v>2604</v>
      </c>
      <c r="K720" s="207">
        <v>0</v>
      </c>
      <c r="L720" s="228">
        <v>1</v>
      </c>
      <c r="M720" s="75">
        <v>1</v>
      </c>
      <c r="N720" s="126">
        <v>6</v>
      </c>
      <c r="O720" s="68" t="s">
        <v>374</v>
      </c>
    </row>
    <row r="721" spans="2:15" s="68" customFormat="1">
      <c r="B721" s="173">
        <v>30188</v>
      </c>
      <c r="C721" s="173" t="s">
        <v>2402</v>
      </c>
      <c r="D721" s="173">
        <v>2</v>
      </c>
      <c r="E721" s="173">
        <v>4</v>
      </c>
      <c r="F721" s="173">
        <v>80</v>
      </c>
      <c r="G721" s="173" t="s">
        <v>396</v>
      </c>
      <c r="H721" s="173" t="s">
        <v>2086</v>
      </c>
      <c r="I721" s="173">
        <v>1</v>
      </c>
      <c r="J721" s="1" t="s">
        <v>2604</v>
      </c>
      <c r="K721" s="207">
        <v>0</v>
      </c>
      <c r="L721" s="228">
        <v>1</v>
      </c>
      <c r="M721" s="75">
        <v>1</v>
      </c>
      <c r="N721" s="126">
        <v>6</v>
      </c>
      <c r="O721" s="68" t="s">
        <v>374</v>
      </c>
    </row>
    <row r="722" spans="2:15" s="68" customFormat="1">
      <c r="B722" s="173">
        <v>30189</v>
      </c>
      <c r="C722" s="173" t="s">
        <v>2397</v>
      </c>
      <c r="D722" s="173">
        <v>2</v>
      </c>
      <c r="E722" s="173">
        <v>4</v>
      </c>
      <c r="F722" s="173">
        <v>80</v>
      </c>
      <c r="G722" s="173" t="s">
        <v>397</v>
      </c>
      <c r="H722" s="173" t="s">
        <v>2087</v>
      </c>
      <c r="I722" s="173">
        <v>1</v>
      </c>
      <c r="J722" s="1" t="s">
        <v>2604</v>
      </c>
      <c r="K722" s="207">
        <v>0</v>
      </c>
      <c r="L722" s="228">
        <v>1</v>
      </c>
      <c r="M722" s="75">
        <v>1</v>
      </c>
      <c r="N722" s="126">
        <v>6</v>
      </c>
      <c r="O722" s="68" t="s">
        <v>374</v>
      </c>
    </row>
    <row r="723" spans="2:15" s="68" customFormat="1">
      <c r="B723" s="173">
        <v>30190</v>
      </c>
      <c r="C723" s="173" t="s">
        <v>2403</v>
      </c>
      <c r="D723" s="173">
        <v>2</v>
      </c>
      <c r="E723" s="173">
        <v>4</v>
      </c>
      <c r="F723" s="173">
        <v>80</v>
      </c>
      <c r="G723" s="173" t="s">
        <v>398</v>
      </c>
      <c r="H723" s="173" t="s">
        <v>2088</v>
      </c>
      <c r="I723" s="173">
        <v>1</v>
      </c>
      <c r="J723" s="1" t="s">
        <v>2604</v>
      </c>
      <c r="K723" s="207">
        <v>0</v>
      </c>
      <c r="L723" s="228">
        <v>1</v>
      </c>
      <c r="M723" s="75">
        <v>1</v>
      </c>
      <c r="N723" s="126">
        <v>6</v>
      </c>
      <c r="O723" s="68" t="s">
        <v>374</v>
      </c>
    </row>
    <row r="724" spans="2:15" s="68" customFormat="1">
      <c r="B724" s="173">
        <v>30191</v>
      </c>
      <c r="C724" s="173" t="s">
        <v>2396</v>
      </c>
      <c r="D724" s="173">
        <v>2</v>
      </c>
      <c r="E724" s="173">
        <v>4</v>
      </c>
      <c r="F724" s="173">
        <v>80</v>
      </c>
      <c r="G724" s="173" t="s">
        <v>399</v>
      </c>
      <c r="H724" s="173" t="s">
        <v>2089</v>
      </c>
      <c r="I724" s="173">
        <v>1</v>
      </c>
      <c r="J724" s="1" t="s">
        <v>2604</v>
      </c>
      <c r="K724" s="207">
        <v>0</v>
      </c>
      <c r="L724" s="228">
        <v>1</v>
      </c>
      <c r="M724" s="75">
        <v>1</v>
      </c>
      <c r="N724" s="126">
        <v>6</v>
      </c>
      <c r="O724" s="68" t="s">
        <v>374</v>
      </c>
    </row>
    <row r="725" spans="2:15" s="68" customFormat="1">
      <c r="B725" s="173">
        <v>30192</v>
      </c>
      <c r="C725" s="173" t="s">
        <v>2401</v>
      </c>
      <c r="D725" s="173">
        <v>2</v>
      </c>
      <c r="E725" s="173">
        <v>4</v>
      </c>
      <c r="F725" s="173">
        <v>80</v>
      </c>
      <c r="G725" s="173" t="s">
        <v>401</v>
      </c>
      <c r="H725" s="173" t="s">
        <v>2090</v>
      </c>
      <c r="I725" s="173">
        <v>1</v>
      </c>
      <c r="J725" s="1" t="s">
        <v>2604</v>
      </c>
      <c r="K725" s="207">
        <v>0</v>
      </c>
      <c r="L725" s="228">
        <v>1</v>
      </c>
      <c r="M725" s="75">
        <v>1</v>
      </c>
      <c r="N725" s="126">
        <v>6</v>
      </c>
      <c r="O725" s="68" t="s">
        <v>374</v>
      </c>
    </row>
    <row r="726" spans="2:15" s="68" customFormat="1">
      <c r="B726" s="173">
        <v>30193</v>
      </c>
      <c r="C726" s="173" t="s">
        <v>2398</v>
      </c>
      <c r="D726" s="173">
        <v>2</v>
      </c>
      <c r="E726" s="173">
        <v>4</v>
      </c>
      <c r="F726" s="173">
        <v>80</v>
      </c>
      <c r="G726" s="173" t="s">
        <v>402</v>
      </c>
      <c r="H726" s="173" t="s">
        <v>2091</v>
      </c>
      <c r="I726" s="173">
        <v>1</v>
      </c>
      <c r="J726" s="1" t="s">
        <v>2604</v>
      </c>
      <c r="K726" s="207">
        <v>0</v>
      </c>
      <c r="L726" s="228">
        <v>1</v>
      </c>
      <c r="M726" s="75">
        <v>1</v>
      </c>
      <c r="N726" s="126">
        <v>6</v>
      </c>
      <c r="O726" s="68" t="s">
        <v>374</v>
      </c>
    </row>
    <row r="727" spans="2:15" s="68" customFormat="1">
      <c r="B727" s="173">
        <v>30194</v>
      </c>
      <c r="C727" s="173" t="s">
        <v>2539</v>
      </c>
      <c r="D727" s="173">
        <v>2</v>
      </c>
      <c r="E727" s="173">
        <v>4</v>
      </c>
      <c r="F727" s="173">
        <v>80</v>
      </c>
      <c r="G727" s="173" t="s">
        <v>403</v>
      </c>
      <c r="H727" s="173" t="s">
        <v>2092</v>
      </c>
      <c r="I727" s="173">
        <v>1</v>
      </c>
      <c r="J727" s="1" t="s">
        <v>2604</v>
      </c>
      <c r="K727" s="207">
        <v>0</v>
      </c>
      <c r="L727" s="228">
        <v>1</v>
      </c>
      <c r="M727" s="75">
        <v>1</v>
      </c>
      <c r="N727" s="126">
        <v>6</v>
      </c>
      <c r="O727" s="68" t="s">
        <v>374</v>
      </c>
    </row>
    <row r="728" spans="2:15" s="68" customFormat="1">
      <c r="B728" s="173">
        <v>30195</v>
      </c>
      <c r="C728" s="173" t="s">
        <v>2400</v>
      </c>
      <c r="D728" s="173">
        <v>2</v>
      </c>
      <c r="E728" s="173">
        <v>4</v>
      </c>
      <c r="F728" s="173">
        <v>80</v>
      </c>
      <c r="G728" s="173" t="s">
        <v>404</v>
      </c>
      <c r="H728" s="173" t="s">
        <v>2093</v>
      </c>
      <c r="I728" s="173">
        <v>1</v>
      </c>
      <c r="J728" s="1" t="s">
        <v>2604</v>
      </c>
      <c r="K728" s="207">
        <v>0</v>
      </c>
      <c r="L728" s="228">
        <v>1</v>
      </c>
      <c r="M728" s="75">
        <v>1</v>
      </c>
      <c r="N728" s="126">
        <v>6</v>
      </c>
      <c r="O728" s="68" t="s">
        <v>374</v>
      </c>
    </row>
    <row r="729" spans="2:15" s="68" customFormat="1">
      <c r="B729" s="173">
        <v>30196</v>
      </c>
      <c r="C729" s="173" t="s">
        <v>2285</v>
      </c>
      <c r="D729" s="173">
        <v>2</v>
      </c>
      <c r="E729" s="173">
        <v>4</v>
      </c>
      <c r="F729" s="173">
        <v>80</v>
      </c>
      <c r="G729" s="173" t="s">
        <v>405</v>
      </c>
      <c r="H729" s="173" t="s">
        <v>2094</v>
      </c>
      <c r="I729" s="173">
        <v>1</v>
      </c>
      <c r="J729" s="1" t="s">
        <v>2604</v>
      </c>
      <c r="K729" s="207">
        <v>0</v>
      </c>
      <c r="L729" s="228">
        <v>1</v>
      </c>
      <c r="M729" s="75">
        <v>1</v>
      </c>
      <c r="N729" s="126">
        <v>6</v>
      </c>
      <c r="O729" s="68" t="s">
        <v>374</v>
      </c>
    </row>
    <row r="730" spans="2:15" s="68" customFormat="1">
      <c r="B730" s="173">
        <v>30197</v>
      </c>
      <c r="C730" s="173" t="s">
        <v>2395</v>
      </c>
      <c r="D730" s="173">
        <v>2</v>
      </c>
      <c r="E730" s="173">
        <v>4</v>
      </c>
      <c r="F730" s="173">
        <v>80</v>
      </c>
      <c r="G730" s="173" t="s">
        <v>406</v>
      </c>
      <c r="H730" s="173" t="s">
        <v>2072</v>
      </c>
      <c r="I730" s="173">
        <v>1</v>
      </c>
      <c r="J730" s="1" t="s">
        <v>2604</v>
      </c>
      <c r="K730" s="207">
        <v>0</v>
      </c>
      <c r="L730" s="228">
        <v>1</v>
      </c>
      <c r="M730" s="75">
        <v>1</v>
      </c>
      <c r="N730" s="126">
        <v>6</v>
      </c>
      <c r="O730" s="68" t="s">
        <v>374</v>
      </c>
    </row>
    <row r="731" spans="2:15" s="68" customFormat="1">
      <c r="B731" s="173">
        <v>30198</v>
      </c>
      <c r="C731" s="173" t="s">
        <v>2399</v>
      </c>
      <c r="D731" s="173">
        <v>2</v>
      </c>
      <c r="E731" s="173">
        <v>4</v>
      </c>
      <c r="F731" s="173">
        <v>80</v>
      </c>
      <c r="G731" s="173" t="s">
        <v>407</v>
      </c>
      <c r="H731" s="173" t="s">
        <v>2095</v>
      </c>
      <c r="I731" s="173">
        <v>1</v>
      </c>
      <c r="J731" s="1" t="s">
        <v>2604</v>
      </c>
      <c r="K731" s="207">
        <v>0</v>
      </c>
      <c r="L731" s="228">
        <v>1</v>
      </c>
      <c r="M731" s="75">
        <v>1</v>
      </c>
      <c r="N731" s="126">
        <v>6</v>
      </c>
      <c r="O731" s="68" t="s">
        <v>374</v>
      </c>
    </row>
    <row r="732" spans="2:15" s="68" customFormat="1">
      <c r="B732" s="173">
        <v>30199</v>
      </c>
      <c r="C732" s="173" t="s">
        <v>2440</v>
      </c>
      <c r="D732" s="173">
        <v>2</v>
      </c>
      <c r="E732" s="173">
        <v>4</v>
      </c>
      <c r="F732" s="173">
        <v>100</v>
      </c>
      <c r="G732" s="173" t="s">
        <v>408</v>
      </c>
      <c r="H732" s="173" t="s">
        <v>2096</v>
      </c>
      <c r="I732" s="173">
        <v>1</v>
      </c>
      <c r="J732" s="255" t="s">
        <v>2809</v>
      </c>
      <c r="K732" s="207">
        <v>0</v>
      </c>
      <c r="L732" s="228">
        <v>1</v>
      </c>
      <c r="M732" s="75">
        <v>1</v>
      </c>
      <c r="N732" s="126">
        <v>2</v>
      </c>
      <c r="O732" s="68" t="s">
        <v>374</v>
      </c>
    </row>
    <row r="733" spans="2:15" s="68" customFormat="1">
      <c r="B733" s="173">
        <v>30200</v>
      </c>
      <c r="C733" s="173" t="s">
        <v>2441</v>
      </c>
      <c r="D733" s="173">
        <v>2</v>
      </c>
      <c r="E733" s="173">
        <v>4</v>
      </c>
      <c r="F733" s="173">
        <v>100</v>
      </c>
      <c r="G733" s="173" t="s">
        <v>409</v>
      </c>
      <c r="H733" s="173" t="s">
        <v>2097</v>
      </c>
      <c r="I733" s="173">
        <v>1</v>
      </c>
      <c r="J733" s="255" t="s">
        <v>2809</v>
      </c>
      <c r="K733" s="207">
        <v>0</v>
      </c>
      <c r="L733" s="228">
        <v>1</v>
      </c>
      <c r="M733" s="75">
        <v>1</v>
      </c>
      <c r="N733" s="126">
        <v>2</v>
      </c>
      <c r="O733" s="68" t="s">
        <v>374</v>
      </c>
    </row>
    <row r="734" spans="2:15" s="68" customFormat="1">
      <c r="B734" s="173">
        <v>30201</v>
      </c>
      <c r="C734" s="173" t="s">
        <v>2442</v>
      </c>
      <c r="D734" s="173">
        <v>2</v>
      </c>
      <c r="E734" s="173">
        <v>4</v>
      </c>
      <c r="F734" s="173">
        <v>100</v>
      </c>
      <c r="G734" s="173" t="s">
        <v>410</v>
      </c>
      <c r="H734" s="173" t="s">
        <v>2098</v>
      </c>
      <c r="I734" s="173">
        <v>1</v>
      </c>
      <c r="J734" s="255" t="s">
        <v>2809</v>
      </c>
      <c r="K734" s="207">
        <v>0</v>
      </c>
      <c r="L734" s="228">
        <v>1</v>
      </c>
      <c r="M734" s="75">
        <v>1</v>
      </c>
      <c r="N734" s="126">
        <v>2</v>
      </c>
      <c r="O734" s="68" t="s">
        <v>374</v>
      </c>
    </row>
    <row r="735" spans="2:15" s="68" customFormat="1">
      <c r="B735" s="173">
        <v>30202</v>
      </c>
      <c r="C735" s="173" t="s">
        <v>2443</v>
      </c>
      <c r="D735" s="173">
        <v>2</v>
      </c>
      <c r="E735" s="173">
        <v>4</v>
      </c>
      <c r="F735" s="173">
        <v>100</v>
      </c>
      <c r="G735" s="173" t="s">
        <v>411</v>
      </c>
      <c r="H735" s="173" t="s">
        <v>2099</v>
      </c>
      <c r="I735" s="173">
        <v>1</v>
      </c>
      <c r="J735" s="255" t="s">
        <v>2809</v>
      </c>
      <c r="K735" s="207">
        <v>0</v>
      </c>
      <c r="L735" s="228">
        <v>1</v>
      </c>
      <c r="M735" s="75">
        <v>1</v>
      </c>
      <c r="N735" s="126">
        <v>2</v>
      </c>
      <c r="O735" s="68" t="s">
        <v>374</v>
      </c>
    </row>
    <row r="736" spans="2:15" s="68" customFormat="1">
      <c r="B736" s="173">
        <v>30203</v>
      </c>
      <c r="C736" s="173" t="s">
        <v>2444</v>
      </c>
      <c r="D736" s="173">
        <v>2</v>
      </c>
      <c r="E736" s="173">
        <v>4</v>
      </c>
      <c r="F736" s="173">
        <v>100</v>
      </c>
      <c r="G736" s="173" t="s">
        <v>399</v>
      </c>
      <c r="H736" s="173" t="s">
        <v>2100</v>
      </c>
      <c r="I736" s="173">
        <v>1</v>
      </c>
      <c r="J736" s="70" t="s">
        <v>325</v>
      </c>
      <c r="K736" s="207">
        <v>0</v>
      </c>
      <c r="L736" s="228">
        <v>1</v>
      </c>
      <c r="M736" s="77">
        <v>0</v>
      </c>
      <c r="N736" s="126">
        <v>0</v>
      </c>
      <c r="O736" s="68" t="s">
        <v>374</v>
      </c>
    </row>
    <row r="737" spans="2:15" s="68" customFormat="1">
      <c r="B737" s="173">
        <v>30204</v>
      </c>
      <c r="C737" s="173" t="s">
        <v>2445</v>
      </c>
      <c r="D737" s="173">
        <v>2</v>
      </c>
      <c r="E737" s="173">
        <v>4</v>
      </c>
      <c r="F737" s="173">
        <v>100</v>
      </c>
      <c r="G737" s="173" t="s">
        <v>401</v>
      </c>
      <c r="H737" s="173" t="s">
        <v>2101</v>
      </c>
      <c r="I737" s="173">
        <v>1</v>
      </c>
      <c r="J737" s="70" t="s">
        <v>325</v>
      </c>
      <c r="K737" s="207">
        <v>0</v>
      </c>
      <c r="L737" s="228">
        <v>1</v>
      </c>
      <c r="M737" s="77">
        <v>0</v>
      </c>
      <c r="N737" s="126">
        <v>0</v>
      </c>
      <c r="O737" s="68" t="s">
        <v>374</v>
      </c>
    </row>
    <row r="738" spans="2:15" s="68" customFormat="1">
      <c r="B738" s="173">
        <v>30205</v>
      </c>
      <c r="C738" s="173" t="s">
        <v>2446</v>
      </c>
      <c r="D738" s="173">
        <v>2</v>
      </c>
      <c r="E738" s="173">
        <v>4</v>
      </c>
      <c r="F738" s="173">
        <v>100</v>
      </c>
      <c r="G738" s="173" t="s">
        <v>402</v>
      </c>
      <c r="H738" s="173" t="s">
        <v>2102</v>
      </c>
      <c r="I738" s="173">
        <v>1</v>
      </c>
      <c r="J738" s="70" t="s">
        <v>325</v>
      </c>
      <c r="K738" s="207">
        <v>0</v>
      </c>
      <c r="L738" s="228">
        <v>1</v>
      </c>
      <c r="M738" s="77">
        <v>0</v>
      </c>
      <c r="N738" s="126">
        <v>0</v>
      </c>
      <c r="O738" s="68" t="s">
        <v>374</v>
      </c>
    </row>
    <row r="739" spans="2:15" s="68" customFormat="1">
      <c r="B739" s="173">
        <v>30206</v>
      </c>
      <c r="C739" s="173" t="s">
        <v>2447</v>
      </c>
      <c r="D739" s="173">
        <v>2</v>
      </c>
      <c r="E739" s="173">
        <v>4</v>
      </c>
      <c r="F739" s="173">
        <v>100</v>
      </c>
      <c r="G739" s="173" t="s">
        <v>403</v>
      </c>
      <c r="H739" s="173" t="s">
        <v>2103</v>
      </c>
      <c r="I739" s="173">
        <v>1</v>
      </c>
      <c r="J739" s="70" t="s">
        <v>325</v>
      </c>
      <c r="K739" s="207">
        <v>0</v>
      </c>
      <c r="L739" s="228">
        <v>1</v>
      </c>
      <c r="M739" s="77">
        <v>0</v>
      </c>
      <c r="N739" s="126">
        <v>0</v>
      </c>
      <c r="O739" s="68" t="s">
        <v>374</v>
      </c>
    </row>
    <row r="740" spans="2:15" s="68" customFormat="1">
      <c r="B740" s="173">
        <v>30207</v>
      </c>
      <c r="C740" s="173" t="s">
        <v>2440</v>
      </c>
      <c r="D740" s="173">
        <v>2</v>
      </c>
      <c r="E740" s="173">
        <v>4</v>
      </c>
      <c r="F740" s="173">
        <v>80</v>
      </c>
      <c r="G740" s="173" t="s">
        <v>404</v>
      </c>
      <c r="H740" s="173" t="s">
        <v>2096</v>
      </c>
      <c r="I740" s="173">
        <v>1</v>
      </c>
      <c r="J740" s="255" t="s">
        <v>2826</v>
      </c>
      <c r="K740" s="207">
        <v>0</v>
      </c>
      <c r="L740" s="228">
        <v>1</v>
      </c>
      <c r="M740" s="75">
        <v>1</v>
      </c>
      <c r="N740" s="126">
        <v>2</v>
      </c>
      <c r="O740" s="68" t="s">
        <v>374</v>
      </c>
    </row>
    <row r="741" spans="2:15" s="68" customFormat="1">
      <c r="B741" s="173">
        <v>30208</v>
      </c>
      <c r="C741" s="173" t="s">
        <v>2441</v>
      </c>
      <c r="D741" s="173">
        <v>2</v>
      </c>
      <c r="E741" s="173">
        <v>4</v>
      </c>
      <c r="F741" s="173">
        <v>80</v>
      </c>
      <c r="G741" s="173" t="s">
        <v>405</v>
      </c>
      <c r="H741" s="173" t="s">
        <v>2097</v>
      </c>
      <c r="I741" s="173">
        <v>1</v>
      </c>
      <c r="J741" s="255" t="s">
        <v>2826</v>
      </c>
      <c r="K741" s="207">
        <v>0</v>
      </c>
      <c r="L741" s="228">
        <v>1</v>
      </c>
      <c r="M741" s="75">
        <v>1</v>
      </c>
      <c r="N741" s="126">
        <v>2</v>
      </c>
      <c r="O741" s="68" t="s">
        <v>374</v>
      </c>
    </row>
    <row r="742" spans="2:15" s="68" customFormat="1">
      <c r="B742" s="173">
        <v>30209</v>
      </c>
      <c r="C742" s="173" t="s">
        <v>2442</v>
      </c>
      <c r="D742" s="173">
        <v>2</v>
      </c>
      <c r="E742" s="173">
        <v>4</v>
      </c>
      <c r="F742" s="173">
        <v>80</v>
      </c>
      <c r="G742" s="173" t="s">
        <v>406</v>
      </c>
      <c r="H742" s="173" t="s">
        <v>2098</v>
      </c>
      <c r="I742" s="173">
        <v>1</v>
      </c>
      <c r="J742" s="255" t="s">
        <v>2826</v>
      </c>
      <c r="K742" s="207">
        <v>0</v>
      </c>
      <c r="L742" s="228">
        <v>1</v>
      </c>
      <c r="M742" s="75">
        <v>1</v>
      </c>
      <c r="N742" s="126">
        <v>2</v>
      </c>
      <c r="O742" s="68" t="s">
        <v>374</v>
      </c>
    </row>
    <row r="743" spans="2:15" s="68" customFormat="1">
      <c r="B743" s="173">
        <v>30210</v>
      </c>
      <c r="C743" s="173" t="s">
        <v>2443</v>
      </c>
      <c r="D743" s="173">
        <v>2</v>
      </c>
      <c r="E743" s="173">
        <v>4</v>
      </c>
      <c r="F743" s="173">
        <v>80</v>
      </c>
      <c r="G743" s="173" t="s">
        <v>407</v>
      </c>
      <c r="H743" s="173" t="s">
        <v>2099</v>
      </c>
      <c r="I743" s="173">
        <v>1</v>
      </c>
      <c r="J743" s="255" t="s">
        <v>2826</v>
      </c>
      <c r="K743" s="207">
        <v>0</v>
      </c>
      <c r="L743" s="228">
        <v>1</v>
      </c>
      <c r="M743" s="75">
        <v>1</v>
      </c>
      <c r="N743" s="126">
        <v>2</v>
      </c>
      <c r="O743" s="68" t="s">
        <v>374</v>
      </c>
    </row>
    <row r="744" spans="2:15" s="68" customFormat="1">
      <c r="B744" s="173">
        <v>30211</v>
      </c>
      <c r="C744" s="173" t="s">
        <v>2444</v>
      </c>
      <c r="D744" s="173">
        <v>2</v>
      </c>
      <c r="E744" s="173">
        <v>4</v>
      </c>
      <c r="F744" s="173">
        <v>80</v>
      </c>
      <c r="G744" s="173" t="s">
        <v>408</v>
      </c>
      <c r="H744" s="173" t="s">
        <v>2100</v>
      </c>
      <c r="I744" s="173">
        <v>1</v>
      </c>
      <c r="J744" s="1" t="s">
        <v>2112</v>
      </c>
      <c r="K744" s="207">
        <v>0</v>
      </c>
      <c r="L744" s="228">
        <v>1</v>
      </c>
      <c r="M744" s="75">
        <v>1</v>
      </c>
      <c r="N744" s="126">
        <v>7</v>
      </c>
      <c r="O744" s="68" t="s">
        <v>374</v>
      </c>
    </row>
    <row r="745" spans="2:15" s="68" customFormat="1">
      <c r="B745" s="173">
        <v>30212</v>
      </c>
      <c r="C745" s="173" t="s">
        <v>2445</v>
      </c>
      <c r="D745" s="173">
        <v>2</v>
      </c>
      <c r="E745" s="173">
        <v>4</v>
      </c>
      <c r="F745" s="173">
        <v>80</v>
      </c>
      <c r="G745" s="173" t="s">
        <v>409</v>
      </c>
      <c r="H745" s="173" t="s">
        <v>2101</v>
      </c>
      <c r="I745" s="173">
        <v>1</v>
      </c>
      <c r="J745" s="1" t="s">
        <v>2112</v>
      </c>
      <c r="K745" s="207">
        <v>0</v>
      </c>
      <c r="L745" s="228">
        <v>1</v>
      </c>
      <c r="M745" s="75">
        <v>1</v>
      </c>
      <c r="N745" s="126">
        <v>7</v>
      </c>
      <c r="O745" s="68" t="s">
        <v>374</v>
      </c>
    </row>
    <row r="746" spans="2:15" s="68" customFormat="1">
      <c r="B746" s="173">
        <v>30213</v>
      </c>
      <c r="C746" s="173" t="s">
        <v>2446</v>
      </c>
      <c r="D746" s="173">
        <v>2</v>
      </c>
      <c r="E746" s="173">
        <v>4</v>
      </c>
      <c r="F746" s="173">
        <v>80</v>
      </c>
      <c r="G746" s="173" t="s">
        <v>410</v>
      </c>
      <c r="H746" s="173" t="s">
        <v>2102</v>
      </c>
      <c r="I746" s="173">
        <v>1</v>
      </c>
      <c r="J746" s="1" t="s">
        <v>2112</v>
      </c>
      <c r="K746" s="207">
        <v>0</v>
      </c>
      <c r="L746" s="228">
        <v>1</v>
      </c>
      <c r="M746" s="75">
        <v>1</v>
      </c>
      <c r="N746" s="126">
        <v>7</v>
      </c>
      <c r="O746" s="68" t="s">
        <v>374</v>
      </c>
    </row>
    <row r="747" spans="2:15" s="68" customFormat="1">
      <c r="B747" s="173">
        <v>30214</v>
      </c>
      <c r="C747" s="173" t="s">
        <v>2447</v>
      </c>
      <c r="D747" s="173">
        <v>2</v>
      </c>
      <c r="E747" s="173">
        <v>4</v>
      </c>
      <c r="F747" s="173">
        <v>80</v>
      </c>
      <c r="G747" s="173" t="s">
        <v>411</v>
      </c>
      <c r="H747" s="173" t="s">
        <v>2103</v>
      </c>
      <c r="I747" s="173">
        <v>1</v>
      </c>
      <c r="J747" s="1" t="s">
        <v>2112</v>
      </c>
      <c r="K747" s="207">
        <v>0</v>
      </c>
      <c r="L747" s="228">
        <v>1</v>
      </c>
      <c r="M747" s="75">
        <v>1</v>
      </c>
      <c r="N747" s="126">
        <v>7</v>
      </c>
      <c r="O747" s="68" t="s">
        <v>374</v>
      </c>
    </row>
    <row r="748" spans="2:15" s="68" customFormat="1">
      <c r="B748" s="173">
        <v>30215</v>
      </c>
      <c r="C748" s="188" t="s">
        <v>1204</v>
      </c>
      <c r="D748" s="178">
        <v>2</v>
      </c>
      <c r="E748" s="178">
        <v>5</v>
      </c>
      <c r="F748" s="178">
        <v>80</v>
      </c>
      <c r="G748" s="178" t="s">
        <v>2677</v>
      </c>
      <c r="H748" s="188" t="s">
        <v>2116</v>
      </c>
      <c r="I748" s="178">
        <v>1</v>
      </c>
      <c r="J748" s="82" t="s">
        <v>336</v>
      </c>
      <c r="K748" s="208">
        <v>0</v>
      </c>
      <c r="L748" s="229">
        <v>1</v>
      </c>
      <c r="M748" s="77">
        <v>0</v>
      </c>
      <c r="N748" s="126">
        <v>0</v>
      </c>
      <c r="O748" s="72" t="s">
        <v>374</v>
      </c>
    </row>
    <row r="749" spans="2:15" s="68" customFormat="1">
      <c r="B749" s="173">
        <v>30216</v>
      </c>
      <c r="C749" s="188" t="s">
        <v>1269</v>
      </c>
      <c r="D749" s="178">
        <v>2</v>
      </c>
      <c r="E749" s="178">
        <v>5</v>
      </c>
      <c r="F749" s="178">
        <v>80</v>
      </c>
      <c r="G749" s="178" t="s">
        <v>2677</v>
      </c>
      <c r="H749" s="188" t="s">
        <v>2117</v>
      </c>
      <c r="I749" s="178">
        <v>1</v>
      </c>
      <c r="J749" s="82" t="s">
        <v>336</v>
      </c>
      <c r="K749" s="208">
        <v>0</v>
      </c>
      <c r="L749" s="229">
        <v>1</v>
      </c>
      <c r="M749" s="77">
        <v>0</v>
      </c>
      <c r="N749" s="126">
        <v>0</v>
      </c>
      <c r="O749" s="72" t="s">
        <v>374</v>
      </c>
    </row>
    <row r="750" spans="2:15" s="68" customFormat="1">
      <c r="B750" s="173">
        <v>30217</v>
      </c>
      <c r="C750" s="188" t="s">
        <v>1278</v>
      </c>
      <c r="D750" s="178">
        <v>2</v>
      </c>
      <c r="E750" s="178">
        <v>5</v>
      </c>
      <c r="F750" s="178">
        <v>80</v>
      </c>
      <c r="G750" s="178" t="s">
        <v>2677</v>
      </c>
      <c r="H750" s="188" t="s">
        <v>2118</v>
      </c>
      <c r="I750" s="178">
        <v>1</v>
      </c>
      <c r="J750" s="82" t="s">
        <v>336</v>
      </c>
      <c r="K750" s="208">
        <v>0</v>
      </c>
      <c r="L750" s="229">
        <v>1</v>
      </c>
      <c r="M750" s="77">
        <v>0</v>
      </c>
      <c r="N750" s="126">
        <v>0</v>
      </c>
      <c r="O750" s="72" t="s">
        <v>374</v>
      </c>
    </row>
    <row r="751" spans="2:15" s="68" customFormat="1">
      <c r="B751" s="173">
        <v>30218</v>
      </c>
      <c r="C751" s="188" t="s">
        <v>1292</v>
      </c>
      <c r="D751" s="178">
        <v>2</v>
      </c>
      <c r="E751" s="178">
        <v>5</v>
      </c>
      <c r="F751" s="178">
        <v>80</v>
      </c>
      <c r="G751" s="178" t="s">
        <v>2677</v>
      </c>
      <c r="H751" s="188" t="s">
        <v>2119</v>
      </c>
      <c r="I751" s="178">
        <v>1</v>
      </c>
      <c r="J751" s="82" t="s">
        <v>336</v>
      </c>
      <c r="K751" s="208">
        <v>0</v>
      </c>
      <c r="L751" s="229">
        <v>1</v>
      </c>
      <c r="M751" s="77">
        <v>0</v>
      </c>
      <c r="N751" s="126">
        <v>0</v>
      </c>
      <c r="O751" s="72" t="s">
        <v>374</v>
      </c>
    </row>
    <row r="752" spans="2:15" s="68" customFormat="1">
      <c r="B752" s="173">
        <v>30219</v>
      </c>
      <c r="C752" s="188" t="s">
        <v>1204</v>
      </c>
      <c r="D752" s="178">
        <v>2</v>
      </c>
      <c r="E752" s="178">
        <v>5</v>
      </c>
      <c r="F752" s="178">
        <v>80</v>
      </c>
      <c r="G752" s="178" t="s">
        <v>2677</v>
      </c>
      <c r="H752" s="188" t="s">
        <v>2116</v>
      </c>
      <c r="I752" s="178">
        <v>1</v>
      </c>
      <c r="J752" s="82" t="s">
        <v>2109</v>
      </c>
      <c r="K752" s="208">
        <v>0</v>
      </c>
      <c r="L752" s="229">
        <v>1</v>
      </c>
      <c r="M752" s="77">
        <v>0</v>
      </c>
      <c r="N752" s="126">
        <v>0</v>
      </c>
      <c r="O752" s="72" t="s">
        <v>374</v>
      </c>
    </row>
    <row r="753" spans="2:15" s="68" customFormat="1">
      <c r="B753" s="173">
        <v>30220</v>
      </c>
      <c r="C753" s="188" t="s">
        <v>1269</v>
      </c>
      <c r="D753" s="178">
        <v>2</v>
      </c>
      <c r="E753" s="178">
        <v>5</v>
      </c>
      <c r="F753" s="178">
        <v>80</v>
      </c>
      <c r="G753" s="178" t="s">
        <v>2677</v>
      </c>
      <c r="H753" s="188" t="s">
        <v>2117</v>
      </c>
      <c r="I753" s="178">
        <v>1</v>
      </c>
      <c r="J753" s="82" t="s">
        <v>2109</v>
      </c>
      <c r="K753" s="208">
        <v>0</v>
      </c>
      <c r="L753" s="229">
        <v>1</v>
      </c>
      <c r="M753" s="77">
        <v>0</v>
      </c>
      <c r="N753" s="126">
        <v>0</v>
      </c>
      <c r="O753" s="72" t="s">
        <v>374</v>
      </c>
    </row>
    <row r="754" spans="2:15" s="68" customFormat="1">
      <c r="B754" s="173">
        <v>30221</v>
      </c>
      <c r="C754" s="188" t="s">
        <v>1278</v>
      </c>
      <c r="D754" s="178">
        <v>2</v>
      </c>
      <c r="E754" s="178">
        <v>5</v>
      </c>
      <c r="F754" s="178">
        <v>80</v>
      </c>
      <c r="G754" s="178" t="s">
        <v>2677</v>
      </c>
      <c r="H754" s="188" t="s">
        <v>2118</v>
      </c>
      <c r="I754" s="178">
        <v>1</v>
      </c>
      <c r="J754" s="82" t="s">
        <v>2109</v>
      </c>
      <c r="K754" s="208">
        <v>0</v>
      </c>
      <c r="L754" s="229">
        <v>1</v>
      </c>
      <c r="M754" s="77">
        <v>0</v>
      </c>
      <c r="N754" s="126">
        <v>0</v>
      </c>
      <c r="O754" s="72" t="s">
        <v>374</v>
      </c>
    </row>
    <row r="755" spans="2:15" s="68" customFormat="1">
      <c r="B755" s="173">
        <v>30222</v>
      </c>
      <c r="C755" s="188" t="s">
        <v>1292</v>
      </c>
      <c r="D755" s="178">
        <v>2</v>
      </c>
      <c r="E755" s="178">
        <v>5</v>
      </c>
      <c r="F755" s="178">
        <v>80</v>
      </c>
      <c r="G755" s="178" t="s">
        <v>2677</v>
      </c>
      <c r="H755" s="188" t="s">
        <v>2119</v>
      </c>
      <c r="I755" s="178">
        <v>1</v>
      </c>
      <c r="J755" s="82" t="s">
        <v>2109</v>
      </c>
      <c r="K755" s="208">
        <v>0</v>
      </c>
      <c r="L755" s="229">
        <v>1</v>
      </c>
      <c r="M755" s="77">
        <v>0</v>
      </c>
      <c r="N755" s="126">
        <v>0</v>
      </c>
      <c r="O755" s="72" t="s">
        <v>374</v>
      </c>
    </row>
    <row r="756" spans="2:15" s="68" customFormat="1">
      <c r="B756" s="173">
        <v>30223</v>
      </c>
      <c r="C756" s="188" t="s">
        <v>1361</v>
      </c>
      <c r="D756" s="178">
        <v>2</v>
      </c>
      <c r="E756" s="178">
        <v>5</v>
      </c>
      <c r="F756" s="178">
        <v>80</v>
      </c>
      <c r="G756" s="178" t="s">
        <v>2678</v>
      </c>
      <c r="H756" s="188" t="s">
        <v>2120</v>
      </c>
      <c r="I756" s="178">
        <v>1</v>
      </c>
      <c r="J756" s="82" t="s">
        <v>2569</v>
      </c>
      <c r="K756" s="208">
        <v>0</v>
      </c>
      <c r="L756" s="229">
        <v>1</v>
      </c>
      <c r="M756" s="77">
        <v>0</v>
      </c>
      <c r="N756" s="126">
        <v>0</v>
      </c>
      <c r="O756" s="72" t="s">
        <v>374</v>
      </c>
    </row>
    <row r="757" spans="2:15" s="68" customFormat="1">
      <c r="B757" s="173">
        <v>30224</v>
      </c>
      <c r="C757" s="188" t="s">
        <v>1399</v>
      </c>
      <c r="D757" s="178">
        <v>2</v>
      </c>
      <c r="E757" s="178">
        <v>5</v>
      </c>
      <c r="F757" s="178">
        <v>80</v>
      </c>
      <c r="G757" s="178" t="s">
        <v>2678</v>
      </c>
      <c r="H757" s="188" t="s">
        <v>2121</v>
      </c>
      <c r="I757" s="178">
        <v>1</v>
      </c>
      <c r="J757" s="82" t="s">
        <v>2569</v>
      </c>
      <c r="K757" s="208">
        <v>0</v>
      </c>
      <c r="L757" s="229">
        <v>1</v>
      </c>
      <c r="M757" s="77">
        <v>0</v>
      </c>
      <c r="N757" s="126">
        <v>0</v>
      </c>
      <c r="O757" s="72" t="s">
        <v>374</v>
      </c>
    </row>
    <row r="758" spans="2:15" s="68" customFormat="1">
      <c r="B758" s="173">
        <v>30225</v>
      </c>
      <c r="C758" s="188" t="s">
        <v>1410</v>
      </c>
      <c r="D758" s="178">
        <v>2</v>
      </c>
      <c r="E758" s="178">
        <v>5</v>
      </c>
      <c r="F758" s="178">
        <v>80</v>
      </c>
      <c r="G758" s="178" t="s">
        <v>2678</v>
      </c>
      <c r="H758" s="188" t="s">
        <v>2122</v>
      </c>
      <c r="I758" s="178">
        <v>1</v>
      </c>
      <c r="J758" s="82" t="s">
        <v>2569</v>
      </c>
      <c r="K758" s="208">
        <v>0</v>
      </c>
      <c r="L758" s="229">
        <v>1</v>
      </c>
      <c r="M758" s="77">
        <v>0</v>
      </c>
      <c r="N758" s="126">
        <v>0</v>
      </c>
      <c r="O758" s="72" t="s">
        <v>374</v>
      </c>
    </row>
    <row r="759" spans="2:15" s="68" customFormat="1">
      <c r="B759" s="173">
        <v>30226</v>
      </c>
      <c r="C759" s="188" t="s">
        <v>1421</v>
      </c>
      <c r="D759" s="178">
        <v>2</v>
      </c>
      <c r="E759" s="178">
        <v>5</v>
      </c>
      <c r="F759" s="178">
        <v>80</v>
      </c>
      <c r="G759" s="178" t="s">
        <v>2678</v>
      </c>
      <c r="H759" s="188" t="s">
        <v>2123</v>
      </c>
      <c r="I759" s="178">
        <v>1</v>
      </c>
      <c r="J759" s="82" t="s">
        <v>2569</v>
      </c>
      <c r="K759" s="208">
        <v>0</v>
      </c>
      <c r="L759" s="229">
        <v>1</v>
      </c>
      <c r="M759" s="77">
        <v>0</v>
      </c>
      <c r="N759" s="126">
        <v>0</v>
      </c>
      <c r="O759" s="72" t="s">
        <v>374</v>
      </c>
    </row>
    <row r="760" spans="2:15" s="68" customFormat="1">
      <c r="B760" s="173">
        <v>30227</v>
      </c>
      <c r="C760" s="188" t="s">
        <v>1361</v>
      </c>
      <c r="D760" s="178">
        <v>2</v>
      </c>
      <c r="E760" s="178">
        <v>5</v>
      </c>
      <c r="F760" s="178">
        <v>80</v>
      </c>
      <c r="G760" s="178" t="s">
        <v>2678</v>
      </c>
      <c r="H760" s="188" t="s">
        <v>2120</v>
      </c>
      <c r="I760" s="178">
        <v>1</v>
      </c>
      <c r="J760" s="82" t="s">
        <v>2679</v>
      </c>
      <c r="K760" s="208">
        <v>0</v>
      </c>
      <c r="L760" s="229">
        <v>1</v>
      </c>
      <c r="M760" s="77">
        <v>0</v>
      </c>
      <c r="N760" s="126">
        <v>0</v>
      </c>
      <c r="O760" s="72" t="s">
        <v>374</v>
      </c>
    </row>
    <row r="761" spans="2:15" s="68" customFormat="1">
      <c r="B761" s="173">
        <v>30228</v>
      </c>
      <c r="C761" s="188" t="s">
        <v>1399</v>
      </c>
      <c r="D761" s="178">
        <v>2</v>
      </c>
      <c r="E761" s="178">
        <v>5</v>
      </c>
      <c r="F761" s="178">
        <v>80</v>
      </c>
      <c r="G761" s="178" t="s">
        <v>2678</v>
      </c>
      <c r="H761" s="188" t="s">
        <v>2121</v>
      </c>
      <c r="I761" s="178">
        <v>1</v>
      </c>
      <c r="J761" s="82" t="s">
        <v>2679</v>
      </c>
      <c r="K761" s="208">
        <v>0</v>
      </c>
      <c r="L761" s="229">
        <v>1</v>
      </c>
      <c r="M761" s="77">
        <v>0</v>
      </c>
      <c r="N761" s="126">
        <v>0</v>
      </c>
      <c r="O761" s="72" t="s">
        <v>374</v>
      </c>
    </row>
    <row r="762" spans="2:15" s="68" customFormat="1">
      <c r="B762" s="173">
        <v>30229</v>
      </c>
      <c r="C762" s="188" t="s">
        <v>1410</v>
      </c>
      <c r="D762" s="178">
        <v>2</v>
      </c>
      <c r="E762" s="178">
        <v>5</v>
      </c>
      <c r="F762" s="178">
        <v>80</v>
      </c>
      <c r="G762" s="178" t="s">
        <v>2678</v>
      </c>
      <c r="H762" s="188" t="s">
        <v>2122</v>
      </c>
      <c r="I762" s="178">
        <v>1</v>
      </c>
      <c r="J762" s="82" t="s">
        <v>2679</v>
      </c>
      <c r="K762" s="208">
        <v>0</v>
      </c>
      <c r="L762" s="229">
        <v>1</v>
      </c>
      <c r="M762" s="77">
        <v>0</v>
      </c>
      <c r="N762" s="126">
        <v>0</v>
      </c>
      <c r="O762" s="72" t="s">
        <v>374</v>
      </c>
    </row>
    <row r="763" spans="2:15" s="68" customFormat="1">
      <c r="B763" s="173">
        <v>30230</v>
      </c>
      <c r="C763" s="188" t="s">
        <v>1421</v>
      </c>
      <c r="D763" s="178">
        <v>2</v>
      </c>
      <c r="E763" s="178">
        <v>5</v>
      </c>
      <c r="F763" s="178">
        <v>80</v>
      </c>
      <c r="G763" s="178" t="s">
        <v>2678</v>
      </c>
      <c r="H763" s="188" t="s">
        <v>2123</v>
      </c>
      <c r="I763" s="178">
        <v>1</v>
      </c>
      <c r="J763" s="82" t="s">
        <v>2679</v>
      </c>
      <c r="K763" s="208">
        <v>0</v>
      </c>
      <c r="L763" s="229">
        <v>1</v>
      </c>
      <c r="M763" s="77">
        <v>0</v>
      </c>
      <c r="N763" s="126">
        <v>0</v>
      </c>
      <c r="O763" s="72" t="s">
        <v>374</v>
      </c>
    </row>
    <row r="764" spans="2:15" s="68" customFormat="1">
      <c r="B764" s="173">
        <v>30231</v>
      </c>
      <c r="C764" s="188" t="s">
        <v>1362</v>
      </c>
      <c r="D764" s="178">
        <v>2</v>
      </c>
      <c r="E764" s="178">
        <v>5</v>
      </c>
      <c r="F764" s="178">
        <v>80</v>
      </c>
      <c r="G764" s="178" t="s">
        <v>2680</v>
      </c>
      <c r="H764" s="188" t="s">
        <v>2124</v>
      </c>
      <c r="I764" s="178">
        <v>1</v>
      </c>
      <c r="J764" s="82" t="s">
        <v>2110</v>
      </c>
      <c r="K764" s="208">
        <v>0</v>
      </c>
      <c r="L764" s="229">
        <v>1</v>
      </c>
      <c r="M764" s="77">
        <v>0</v>
      </c>
      <c r="N764" s="126">
        <v>0</v>
      </c>
      <c r="O764" s="72" t="s">
        <v>374</v>
      </c>
    </row>
    <row r="765" spans="2:15" s="68" customFormat="1">
      <c r="B765" s="173">
        <v>30232</v>
      </c>
      <c r="C765" s="188" t="s">
        <v>1400</v>
      </c>
      <c r="D765" s="178">
        <v>2</v>
      </c>
      <c r="E765" s="178">
        <v>5</v>
      </c>
      <c r="F765" s="178">
        <v>80</v>
      </c>
      <c r="G765" s="178" t="s">
        <v>2680</v>
      </c>
      <c r="H765" s="188" t="s">
        <v>2125</v>
      </c>
      <c r="I765" s="178">
        <v>1</v>
      </c>
      <c r="J765" s="82" t="s">
        <v>2110</v>
      </c>
      <c r="K765" s="208">
        <v>0</v>
      </c>
      <c r="L765" s="229">
        <v>1</v>
      </c>
      <c r="M765" s="77">
        <v>0</v>
      </c>
      <c r="N765" s="126">
        <v>0</v>
      </c>
      <c r="O765" s="72" t="s">
        <v>374</v>
      </c>
    </row>
    <row r="766" spans="2:15" s="68" customFormat="1">
      <c r="B766" s="173">
        <v>30233</v>
      </c>
      <c r="C766" s="188" t="s">
        <v>1411</v>
      </c>
      <c r="D766" s="178">
        <v>2</v>
      </c>
      <c r="E766" s="178">
        <v>5</v>
      </c>
      <c r="F766" s="178">
        <v>80</v>
      </c>
      <c r="G766" s="178" t="s">
        <v>2680</v>
      </c>
      <c r="H766" s="188" t="s">
        <v>2126</v>
      </c>
      <c r="I766" s="178">
        <v>1</v>
      </c>
      <c r="J766" s="82" t="s">
        <v>2110</v>
      </c>
      <c r="K766" s="208">
        <v>0</v>
      </c>
      <c r="L766" s="229">
        <v>1</v>
      </c>
      <c r="M766" s="77">
        <v>0</v>
      </c>
      <c r="N766" s="126">
        <v>0</v>
      </c>
      <c r="O766" s="72" t="s">
        <v>374</v>
      </c>
    </row>
    <row r="767" spans="2:15" s="68" customFormat="1">
      <c r="B767" s="173">
        <v>30234</v>
      </c>
      <c r="C767" s="188" t="s">
        <v>1422</v>
      </c>
      <c r="D767" s="178">
        <v>2</v>
      </c>
      <c r="E767" s="178">
        <v>5</v>
      </c>
      <c r="F767" s="178">
        <v>80</v>
      </c>
      <c r="G767" s="178" t="s">
        <v>2680</v>
      </c>
      <c r="H767" s="188" t="s">
        <v>2127</v>
      </c>
      <c r="I767" s="178">
        <v>1</v>
      </c>
      <c r="J767" s="82" t="s">
        <v>2110</v>
      </c>
      <c r="K767" s="208">
        <v>0</v>
      </c>
      <c r="L767" s="229">
        <v>1</v>
      </c>
      <c r="M767" s="77">
        <v>0</v>
      </c>
      <c r="N767" s="126">
        <v>0</v>
      </c>
      <c r="O767" s="72" t="s">
        <v>374</v>
      </c>
    </row>
    <row r="768" spans="2:15" s="68" customFormat="1">
      <c r="B768" s="173">
        <v>30235</v>
      </c>
      <c r="C768" s="188" t="s">
        <v>1362</v>
      </c>
      <c r="D768" s="178">
        <v>2</v>
      </c>
      <c r="E768" s="178">
        <v>5</v>
      </c>
      <c r="F768" s="178">
        <v>80</v>
      </c>
      <c r="G768" s="178" t="s">
        <v>2680</v>
      </c>
      <c r="H768" s="188" t="s">
        <v>2124</v>
      </c>
      <c r="I768" s="178">
        <v>1</v>
      </c>
      <c r="J768" s="82" t="s">
        <v>2113</v>
      </c>
      <c r="K768" s="208">
        <v>0</v>
      </c>
      <c r="L768" s="229">
        <v>1</v>
      </c>
      <c r="M768" s="77">
        <v>0</v>
      </c>
      <c r="N768" s="126">
        <v>0</v>
      </c>
      <c r="O768" s="72" t="s">
        <v>374</v>
      </c>
    </row>
    <row r="769" spans="2:15" s="68" customFormat="1">
      <c r="B769" s="173">
        <v>30236</v>
      </c>
      <c r="C769" s="188" t="s">
        <v>1400</v>
      </c>
      <c r="D769" s="178">
        <v>2</v>
      </c>
      <c r="E769" s="178">
        <v>5</v>
      </c>
      <c r="F769" s="178">
        <v>80</v>
      </c>
      <c r="G769" s="178" t="s">
        <v>2680</v>
      </c>
      <c r="H769" s="188" t="s">
        <v>2125</v>
      </c>
      <c r="I769" s="178">
        <v>1</v>
      </c>
      <c r="J769" s="82" t="s">
        <v>2113</v>
      </c>
      <c r="K769" s="208">
        <v>0</v>
      </c>
      <c r="L769" s="229">
        <v>1</v>
      </c>
      <c r="M769" s="77">
        <v>0</v>
      </c>
      <c r="N769" s="126">
        <v>0</v>
      </c>
      <c r="O769" s="72" t="s">
        <v>374</v>
      </c>
    </row>
    <row r="770" spans="2:15" s="68" customFormat="1">
      <c r="B770" s="173">
        <v>30237</v>
      </c>
      <c r="C770" s="188" t="s">
        <v>1411</v>
      </c>
      <c r="D770" s="178">
        <v>2</v>
      </c>
      <c r="E770" s="178">
        <v>5</v>
      </c>
      <c r="F770" s="178">
        <v>80</v>
      </c>
      <c r="G770" s="178" t="s">
        <v>2680</v>
      </c>
      <c r="H770" s="188" t="s">
        <v>2126</v>
      </c>
      <c r="I770" s="178">
        <v>1</v>
      </c>
      <c r="J770" s="82" t="s">
        <v>2113</v>
      </c>
      <c r="K770" s="208">
        <v>0</v>
      </c>
      <c r="L770" s="229">
        <v>1</v>
      </c>
      <c r="M770" s="77">
        <v>0</v>
      </c>
      <c r="N770" s="126">
        <v>0</v>
      </c>
      <c r="O770" s="72" t="s">
        <v>374</v>
      </c>
    </row>
    <row r="771" spans="2:15" s="68" customFormat="1">
      <c r="B771" s="173">
        <v>30238</v>
      </c>
      <c r="C771" s="188" t="s">
        <v>1422</v>
      </c>
      <c r="D771" s="178">
        <v>2</v>
      </c>
      <c r="E771" s="178">
        <v>5</v>
      </c>
      <c r="F771" s="178">
        <v>80</v>
      </c>
      <c r="G771" s="178" t="s">
        <v>2680</v>
      </c>
      <c r="H771" s="188" t="s">
        <v>2127</v>
      </c>
      <c r="I771" s="178">
        <v>1</v>
      </c>
      <c r="J771" s="82" t="s">
        <v>2113</v>
      </c>
      <c r="K771" s="208">
        <v>0</v>
      </c>
      <c r="L771" s="229">
        <v>1</v>
      </c>
      <c r="M771" s="77">
        <v>0</v>
      </c>
      <c r="N771" s="126">
        <v>0</v>
      </c>
      <c r="O771" s="72" t="s">
        <v>374</v>
      </c>
    </row>
    <row r="772" spans="2:15" s="68" customFormat="1">
      <c r="B772" s="173">
        <v>30239</v>
      </c>
      <c r="C772" s="188" t="s">
        <v>1478</v>
      </c>
      <c r="D772" s="178">
        <v>2</v>
      </c>
      <c r="E772" s="178">
        <v>5</v>
      </c>
      <c r="F772" s="178">
        <v>80</v>
      </c>
      <c r="G772" s="178" t="s">
        <v>2681</v>
      </c>
      <c r="H772" s="188" t="s">
        <v>2128</v>
      </c>
      <c r="I772" s="178">
        <v>1</v>
      </c>
      <c r="J772" s="82" t="s">
        <v>2682</v>
      </c>
      <c r="K772" s="208">
        <v>0</v>
      </c>
      <c r="L772" s="229">
        <v>1</v>
      </c>
      <c r="M772" s="77">
        <v>0</v>
      </c>
      <c r="N772" s="126">
        <v>0</v>
      </c>
      <c r="O772" s="72" t="s">
        <v>374</v>
      </c>
    </row>
    <row r="773" spans="2:15" s="68" customFormat="1">
      <c r="B773" s="173">
        <v>30240</v>
      </c>
      <c r="C773" s="188" t="s">
        <v>1520</v>
      </c>
      <c r="D773" s="178">
        <v>2</v>
      </c>
      <c r="E773" s="178">
        <v>5</v>
      </c>
      <c r="F773" s="178">
        <v>80</v>
      </c>
      <c r="G773" s="178" t="s">
        <v>2681</v>
      </c>
      <c r="H773" s="188" t="s">
        <v>2129</v>
      </c>
      <c r="I773" s="178">
        <v>1</v>
      </c>
      <c r="J773" s="82" t="s">
        <v>2682</v>
      </c>
      <c r="K773" s="208">
        <v>0</v>
      </c>
      <c r="L773" s="229">
        <v>1</v>
      </c>
      <c r="M773" s="77">
        <v>0</v>
      </c>
      <c r="N773" s="126">
        <v>0</v>
      </c>
      <c r="O773" s="72" t="s">
        <v>374</v>
      </c>
    </row>
    <row r="774" spans="2:15" s="68" customFormat="1">
      <c r="B774" s="173">
        <v>30241</v>
      </c>
      <c r="C774" s="188" t="s">
        <v>1523</v>
      </c>
      <c r="D774" s="178">
        <v>2</v>
      </c>
      <c r="E774" s="178">
        <v>5</v>
      </c>
      <c r="F774" s="178">
        <v>80</v>
      </c>
      <c r="G774" s="178" t="s">
        <v>2681</v>
      </c>
      <c r="H774" s="188" t="s">
        <v>2130</v>
      </c>
      <c r="I774" s="178">
        <v>1</v>
      </c>
      <c r="J774" s="82" t="s">
        <v>2682</v>
      </c>
      <c r="K774" s="208">
        <v>0</v>
      </c>
      <c r="L774" s="229">
        <v>1</v>
      </c>
      <c r="M774" s="77">
        <v>0</v>
      </c>
      <c r="N774" s="126">
        <v>0</v>
      </c>
      <c r="O774" s="72" t="s">
        <v>374</v>
      </c>
    </row>
    <row r="775" spans="2:15" s="68" customFormat="1">
      <c r="B775" s="173">
        <v>30242</v>
      </c>
      <c r="C775" s="188" t="s">
        <v>1534</v>
      </c>
      <c r="D775" s="178">
        <v>2</v>
      </c>
      <c r="E775" s="178">
        <v>5</v>
      </c>
      <c r="F775" s="178">
        <v>80</v>
      </c>
      <c r="G775" s="178" t="s">
        <v>2681</v>
      </c>
      <c r="H775" s="188" t="s">
        <v>2131</v>
      </c>
      <c r="I775" s="178">
        <v>1</v>
      </c>
      <c r="J775" s="82" t="s">
        <v>2682</v>
      </c>
      <c r="K775" s="208">
        <v>0</v>
      </c>
      <c r="L775" s="229">
        <v>1</v>
      </c>
      <c r="M775" s="77">
        <v>0</v>
      </c>
      <c r="N775" s="126">
        <v>0</v>
      </c>
      <c r="O775" s="72" t="s">
        <v>374</v>
      </c>
    </row>
    <row r="776" spans="2:15" s="68" customFormat="1">
      <c r="B776" s="173">
        <v>30243</v>
      </c>
      <c r="C776" s="188" t="s">
        <v>1478</v>
      </c>
      <c r="D776" s="178">
        <v>2</v>
      </c>
      <c r="E776" s="178">
        <v>5</v>
      </c>
      <c r="F776" s="178">
        <v>80</v>
      </c>
      <c r="G776" s="178" t="s">
        <v>2681</v>
      </c>
      <c r="H776" s="188" t="s">
        <v>2128</v>
      </c>
      <c r="I776" s="178">
        <v>1</v>
      </c>
      <c r="J776" s="82" t="s">
        <v>2683</v>
      </c>
      <c r="K776" s="208">
        <v>0</v>
      </c>
      <c r="L776" s="229">
        <v>1</v>
      </c>
      <c r="M776" s="77">
        <v>0</v>
      </c>
      <c r="N776" s="126">
        <v>0</v>
      </c>
      <c r="O776" s="72" t="s">
        <v>374</v>
      </c>
    </row>
    <row r="777" spans="2:15" s="68" customFormat="1">
      <c r="B777" s="173">
        <v>30244</v>
      </c>
      <c r="C777" s="188" t="s">
        <v>1520</v>
      </c>
      <c r="D777" s="178">
        <v>2</v>
      </c>
      <c r="E777" s="178">
        <v>5</v>
      </c>
      <c r="F777" s="178">
        <v>80</v>
      </c>
      <c r="G777" s="178" t="s">
        <v>2681</v>
      </c>
      <c r="H777" s="188" t="s">
        <v>2129</v>
      </c>
      <c r="I777" s="178">
        <v>1</v>
      </c>
      <c r="J777" s="82" t="s">
        <v>2683</v>
      </c>
      <c r="K777" s="208">
        <v>0</v>
      </c>
      <c r="L777" s="229">
        <v>1</v>
      </c>
      <c r="M777" s="77">
        <v>0</v>
      </c>
      <c r="N777" s="126">
        <v>0</v>
      </c>
      <c r="O777" s="72" t="s">
        <v>374</v>
      </c>
    </row>
    <row r="778" spans="2:15" s="68" customFormat="1">
      <c r="B778" s="173">
        <v>30245</v>
      </c>
      <c r="C778" s="188" t="s">
        <v>1523</v>
      </c>
      <c r="D778" s="178">
        <v>2</v>
      </c>
      <c r="E778" s="178">
        <v>5</v>
      </c>
      <c r="F778" s="178">
        <v>80</v>
      </c>
      <c r="G778" s="178" t="s">
        <v>2681</v>
      </c>
      <c r="H778" s="188" t="s">
        <v>2130</v>
      </c>
      <c r="I778" s="178">
        <v>1</v>
      </c>
      <c r="J778" s="82" t="s">
        <v>2683</v>
      </c>
      <c r="K778" s="208">
        <v>0</v>
      </c>
      <c r="L778" s="229">
        <v>1</v>
      </c>
      <c r="M778" s="77">
        <v>0</v>
      </c>
      <c r="N778" s="126">
        <v>0</v>
      </c>
      <c r="O778" s="72" t="s">
        <v>374</v>
      </c>
    </row>
    <row r="779" spans="2:15" s="68" customFormat="1">
      <c r="B779" s="173">
        <v>30246</v>
      </c>
      <c r="C779" s="188" t="s">
        <v>1534</v>
      </c>
      <c r="D779" s="178">
        <v>2</v>
      </c>
      <c r="E779" s="178">
        <v>5</v>
      </c>
      <c r="F779" s="178">
        <v>80</v>
      </c>
      <c r="G779" s="178" t="s">
        <v>2681</v>
      </c>
      <c r="H779" s="188" t="s">
        <v>2131</v>
      </c>
      <c r="I779" s="178">
        <v>1</v>
      </c>
      <c r="J779" s="82" t="s">
        <v>2683</v>
      </c>
      <c r="K779" s="208">
        <v>0</v>
      </c>
      <c r="L779" s="229">
        <v>1</v>
      </c>
      <c r="M779" s="77">
        <v>0</v>
      </c>
      <c r="N779" s="126">
        <v>0</v>
      </c>
      <c r="O779" s="72" t="s">
        <v>374</v>
      </c>
    </row>
    <row r="780" spans="2:15" s="68" customFormat="1">
      <c r="B780" s="173">
        <v>30247</v>
      </c>
      <c r="C780" s="188" t="s">
        <v>1479</v>
      </c>
      <c r="D780" s="178">
        <v>2</v>
      </c>
      <c r="E780" s="178">
        <v>5</v>
      </c>
      <c r="F780" s="178">
        <v>80</v>
      </c>
      <c r="G780" s="178" t="s">
        <v>2684</v>
      </c>
      <c r="H780" s="188" t="s">
        <v>2132</v>
      </c>
      <c r="I780" s="178">
        <v>1</v>
      </c>
      <c r="J780" s="82" t="s">
        <v>2685</v>
      </c>
      <c r="K780" s="208">
        <v>0</v>
      </c>
      <c r="L780" s="229">
        <v>1</v>
      </c>
      <c r="M780" s="77">
        <v>0</v>
      </c>
      <c r="N780" s="126">
        <v>0</v>
      </c>
      <c r="O780" s="72" t="s">
        <v>374</v>
      </c>
    </row>
    <row r="781" spans="2:15" s="68" customFormat="1">
      <c r="B781" s="173">
        <v>30248</v>
      </c>
      <c r="C781" s="188" t="s">
        <v>1615</v>
      </c>
      <c r="D781" s="178">
        <v>2</v>
      </c>
      <c r="E781" s="178">
        <v>5</v>
      </c>
      <c r="F781" s="178">
        <v>80</v>
      </c>
      <c r="G781" s="178" t="s">
        <v>2684</v>
      </c>
      <c r="H781" s="188" t="s">
        <v>2133</v>
      </c>
      <c r="I781" s="178">
        <v>1</v>
      </c>
      <c r="J781" s="82" t="s">
        <v>2685</v>
      </c>
      <c r="K781" s="208">
        <v>0</v>
      </c>
      <c r="L781" s="229">
        <v>1</v>
      </c>
      <c r="M781" s="77">
        <v>0</v>
      </c>
      <c r="N781" s="126">
        <v>0</v>
      </c>
      <c r="O781" s="72" t="s">
        <v>374</v>
      </c>
    </row>
    <row r="782" spans="2:15" s="68" customFormat="1">
      <c r="B782" s="173">
        <v>30249</v>
      </c>
      <c r="C782" s="188" t="s">
        <v>1524</v>
      </c>
      <c r="D782" s="178">
        <v>2</v>
      </c>
      <c r="E782" s="178">
        <v>5</v>
      </c>
      <c r="F782" s="178">
        <v>80</v>
      </c>
      <c r="G782" s="178" t="s">
        <v>2684</v>
      </c>
      <c r="H782" s="188" t="s">
        <v>2134</v>
      </c>
      <c r="I782" s="178">
        <v>1</v>
      </c>
      <c r="J782" s="82" t="s">
        <v>2685</v>
      </c>
      <c r="K782" s="208">
        <v>0</v>
      </c>
      <c r="L782" s="229">
        <v>1</v>
      </c>
      <c r="M782" s="77">
        <v>0</v>
      </c>
      <c r="N782" s="126">
        <v>0</v>
      </c>
      <c r="O782" s="72" t="s">
        <v>374</v>
      </c>
    </row>
    <row r="783" spans="2:15" s="68" customFormat="1">
      <c r="B783" s="173">
        <v>30250</v>
      </c>
      <c r="C783" s="188" t="s">
        <v>1535</v>
      </c>
      <c r="D783" s="178">
        <v>2</v>
      </c>
      <c r="E783" s="178">
        <v>5</v>
      </c>
      <c r="F783" s="178">
        <v>80</v>
      </c>
      <c r="G783" s="178" t="s">
        <v>2684</v>
      </c>
      <c r="H783" s="188" t="s">
        <v>2135</v>
      </c>
      <c r="I783" s="178">
        <v>1</v>
      </c>
      <c r="J783" s="82" t="s">
        <v>2685</v>
      </c>
      <c r="K783" s="208">
        <v>0</v>
      </c>
      <c r="L783" s="229">
        <v>1</v>
      </c>
      <c r="M783" s="77">
        <v>0</v>
      </c>
      <c r="N783" s="126">
        <v>0</v>
      </c>
      <c r="O783" s="72" t="s">
        <v>374</v>
      </c>
    </row>
    <row r="784" spans="2:15" s="68" customFormat="1">
      <c r="B784" s="173">
        <v>30251</v>
      </c>
      <c r="C784" s="188" t="s">
        <v>1479</v>
      </c>
      <c r="D784" s="178">
        <v>2</v>
      </c>
      <c r="E784" s="178">
        <v>5</v>
      </c>
      <c r="F784" s="178">
        <v>80</v>
      </c>
      <c r="G784" s="178" t="s">
        <v>2684</v>
      </c>
      <c r="H784" s="188" t="s">
        <v>2132</v>
      </c>
      <c r="I784" s="178">
        <v>1</v>
      </c>
      <c r="J784" s="82" t="s">
        <v>2686</v>
      </c>
      <c r="K784" s="208">
        <v>0</v>
      </c>
      <c r="L784" s="229">
        <v>1</v>
      </c>
      <c r="M784" s="77">
        <v>0</v>
      </c>
      <c r="N784" s="126">
        <v>0</v>
      </c>
      <c r="O784" s="72" t="s">
        <v>374</v>
      </c>
    </row>
    <row r="785" spans="2:15" s="68" customFormat="1">
      <c r="B785" s="173">
        <v>30252</v>
      </c>
      <c r="C785" s="188" t="s">
        <v>1615</v>
      </c>
      <c r="D785" s="178">
        <v>2</v>
      </c>
      <c r="E785" s="178">
        <v>5</v>
      </c>
      <c r="F785" s="178">
        <v>80</v>
      </c>
      <c r="G785" s="178" t="s">
        <v>2684</v>
      </c>
      <c r="H785" s="188" t="s">
        <v>2133</v>
      </c>
      <c r="I785" s="178">
        <v>1</v>
      </c>
      <c r="J785" s="82" t="s">
        <v>2686</v>
      </c>
      <c r="K785" s="208">
        <v>0</v>
      </c>
      <c r="L785" s="229">
        <v>1</v>
      </c>
      <c r="M785" s="77">
        <v>0</v>
      </c>
      <c r="N785" s="126">
        <v>0</v>
      </c>
      <c r="O785" s="72" t="s">
        <v>374</v>
      </c>
    </row>
    <row r="786" spans="2:15" s="68" customFormat="1">
      <c r="B786" s="173">
        <v>30253</v>
      </c>
      <c r="C786" s="188" t="s">
        <v>1524</v>
      </c>
      <c r="D786" s="178">
        <v>2</v>
      </c>
      <c r="E786" s="178">
        <v>5</v>
      </c>
      <c r="F786" s="178">
        <v>80</v>
      </c>
      <c r="G786" s="178" t="s">
        <v>2684</v>
      </c>
      <c r="H786" s="188" t="s">
        <v>2134</v>
      </c>
      <c r="I786" s="178">
        <v>1</v>
      </c>
      <c r="J786" s="82" t="s">
        <v>2686</v>
      </c>
      <c r="K786" s="208">
        <v>0</v>
      </c>
      <c r="L786" s="229">
        <v>1</v>
      </c>
      <c r="M786" s="77">
        <v>0</v>
      </c>
      <c r="N786" s="126">
        <v>0</v>
      </c>
      <c r="O786" s="72" t="s">
        <v>374</v>
      </c>
    </row>
    <row r="787" spans="2:15" s="68" customFormat="1">
      <c r="B787" s="173">
        <v>30254</v>
      </c>
      <c r="C787" s="188" t="s">
        <v>1535</v>
      </c>
      <c r="D787" s="178">
        <v>2</v>
      </c>
      <c r="E787" s="178">
        <v>5</v>
      </c>
      <c r="F787" s="178">
        <v>80</v>
      </c>
      <c r="G787" s="178" t="s">
        <v>2684</v>
      </c>
      <c r="H787" s="188" t="s">
        <v>2135</v>
      </c>
      <c r="I787" s="178">
        <v>1</v>
      </c>
      <c r="J787" s="82" t="s">
        <v>2686</v>
      </c>
      <c r="K787" s="208">
        <v>0</v>
      </c>
      <c r="L787" s="229">
        <v>1</v>
      </c>
      <c r="M787" s="77">
        <v>0</v>
      </c>
      <c r="N787" s="126">
        <v>0</v>
      </c>
      <c r="O787" s="72" t="s">
        <v>374</v>
      </c>
    </row>
    <row r="788" spans="2:15" s="68" customFormat="1">
      <c r="B788" s="173">
        <v>30255</v>
      </c>
      <c r="C788" s="188" t="s">
        <v>1480</v>
      </c>
      <c r="D788" s="178">
        <v>2</v>
      </c>
      <c r="E788" s="178">
        <v>5</v>
      </c>
      <c r="F788" s="178">
        <v>80</v>
      </c>
      <c r="G788" s="178" t="s">
        <v>2687</v>
      </c>
      <c r="H788" s="188" t="s">
        <v>2136</v>
      </c>
      <c r="I788" s="178">
        <v>1</v>
      </c>
      <c r="J788" s="82" t="s">
        <v>321</v>
      </c>
      <c r="K788" s="208">
        <v>0</v>
      </c>
      <c r="L788" s="229">
        <v>1</v>
      </c>
      <c r="M788" s="77">
        <v>0</v>
      </c>
      <c r="N788" s="126">
        <v>0</v>
      </c>
      <c r="O788" s="72" t="s">
        <v>374</v>
      </c>
    </row>
    <row r="789" spans="2:15" s="68" customFormat="1">
      <c r="B789" s="173">
        <v>30256</v>
      </c>
      <c r="C789" s="188" t="s">
        <v>1616</v>
      </c>
      <c r="D789" s="178">
        <v>2</v>
      </c>
      <c r="E789" s="178">
        <v>5</v>
      </c>
      <c r="F789" s="178">
        <v>80</v>
      </c>
      <c r="G789" s="178" t="s">
        <v>2687</v>
      </c>
      <c r="H789" s="188" t="s">
        <v>2137</v>
      </c>
      <c r="I789" s="178">
        <v>1</v>
      </c>
      <c r="J789" s="82" t="s">
        <v>321</v>
      </c>
      <c r="K789" s="208">
        <v>0</v>
      </c>
      <c r="L789" s="229">
        <v>1</v>
      </c>
      <c r="M789" s="77">
        <v>0</v>
      </c>
      <c r="N789" s="126">
        <v>0</v>
      </c>
      <c r="O789" s="72" t="s">
        <v>374</v>
      </c>
    </row>
    <row r="790" spans="2:15" s="68" customFormat="1">
      <c r="B790" s="173">
        <v>30257</v>
      </c>
      <c r="C790" s="188" t="s">
        <v>1525</v>
      </c>
      <c r="D790" s="178">
        <v>2</v>
      </c>
      <c r="E790" s="178">
        <v>5</v>
      </c>
      <c r="F790" s="178">
        <v>80</v>
      </c>
      <c r="G790" s="178" t="s">
        <v>2687</v>
      </c>
      <c r="H790" s="188" t="s">
        <v>2138</v>
      </c>
      <c r="I790" s="178">
        <v>1</v>
      </c>
      <c r="J790" s="82" t="s">
        <v>321</v>
      </c>
      <c r="K790" s="208">
        <v>0</v>
      </c>
      <c r="L790" s="229">
        <v>1</v>
      </c>
      <c r="M790" s="77">
        <v>0</v>
      </c>
      <c r="N790" s="126">
        <v>0</v>
      </c>
      <c r="O790" s="72" t="s">
        <v>374</v>
      </c>
    </row>
    <row r="791" spans="2:15" s="68" customFormat="1">
      <c r="B791" s="173">
        <v>30258</v>
      </c>
      <c r="C791" s="188" t="s">
        <v>1536</v>
      </c>
      <c r="D791" s="178">
        <v>2</v>
      </c>
      <c r="E791" s="178">
        <v>5</v>
      </c>
      <c r="F791" s="178">
        <v>80</v>
      </c>
      <c r="G791" s="178" t="s">
        <v>2687</v>
      </c>
      <c r="H791" s="188" t="s">
        <v>2139</v>
      </c>
      <c r="I791" s="178">
        <v>1</v>
      </c>
      <c r="J791" s="82" t="s">
        <v>321</v>
      </c>
      <c r="K791" s="208">
        <v>0</v>
      </c>
      <c r="L791" s="229">
        <v>1</v>
      </c>
      <c r="M791" s="77">
        <v>0</v>
      </c>
      <c r="N791" s="126">
        <v>0</v>
      </c>
      <c r="O791" s="72" t="s">
        <v>374</v>
      </c>
    </row>
    <row r="792" spans="2:15" s="68" customFormat="1">
      <c r="B792" s="173">
        <v>30259</v>
      </c>
      <c r="C792" s="188" t="s">
        <v>1480</v>
      </c>
      <c r="D792" s="178">
        <v>2</v>
      </c>
      <c r="E792" s="178">
        <v>5</v>
      </c>
      <c r="F792" s="178">
        <v>80</v>
      </c>
      <c r="G792" s="178" t="s">
        <v>2687</v>
      </c>
      <c r="H792" s="188" t="s">
        <v>2136</v>
      </c>
      <c r="I792" s="178">
        <v>1</v>
      </c>
      <c r="J792" s="82" t="s">
        <v>2688</v>
      </c>
      <c r="K792" s="208">
        <v>0</v>
      </c>
      <c r="L792" s="229">
        <v>1</v>
      </c>
      <c r="M792" s="77">
        <v>0</v>
      </c>
      <c r="N792" s="126">
        <v>0</v>
      </c>
      <c r="O792" s="72" t="s">
        <v>374</v>
      </c>
    </row>
    <row r="793" spans="2:15" s="68" customFormat="1">
      <c r="B793" s="173">
        <v>30260</v>
      </c>
      <c r="C793" s="188" t="s">
        <v>1616</v>
      </c>
      <c r="D793" s="178">
        <v>2</v>
      </c>
      <c r="E793" s="178">
        <v>5</v>
      </c>
      <c r="F793" s="178">
        <v>80</v>
      </c>
      <c r="G793" s="178" t="s">
        <v>2687</v>
      </c>
      <c r="H793" s="188" t="s">
        <v>2137</v>
      </c>
      <c r="I793" s="178">
        <v>1</v>
      </c>
      <c r="J793" s="82" t="s">
        <v>2688</v>
      </c>
      <c r="K793" s="208">
        <v>0</v>
      </c>
      <c r="L793" s="229">
        <v>1</v>
      </c>
      <c r="M793" s="77">
        <v>0</v>
      </c>
      <c r="N793" s="126">
        <v>0</v>
      </c>
      <c r="O793" s="72" t="s">
        <v>374</v>
      </c>
    </row>
    <row r="794" spans="2:15" s="68" customFormat="1">
      <c r="B794" s="173">
        <v>30261</v>
      </c>
      <c r="C794" s="188" t="s">
        <v>1525</v>
      </c>
      <c r="D794" s="178">
        <v>2</v>
      </c>
      <c r="E794" s="178">
        <v>5</v>
      </c>
      <c r="F794" s="178">
        <v>80</v>
      </c>
      <c r="G794" s="178" t="s">
        <v>2687</v>
      </c>
      <c r="H794" s="188" t="s">
        <v>2138</v>
      </c>
      <c r="I794" s="178">
        <v>1</v>
      </c>
      <c r="J794" s="82" t="s">
        <v>2688</v>
      </c>
      <c r="K794" s="208">
        <v>0</v>
      </c>
      <c r="L794" s="229">
        <v>1</v>
      </c>
      <c r="M794" s="77">
        <v>0</v>
      </c>
      <c r="N794" s="126">
        <v>0</v>
      </c>
      <c r="O794" s="72" t="s">
        <v>374</v>
      </c>
    </row>
    <row r="795" spans="2:15" s="68" customFormat="1">
      <c r="B795" s="173">
        <v>30262</v>
      </c>
      <c r="C795" s="188" t="s">
        <v>1536</v>
      </c>
      <c r="D795" s="178">
        <v>2</v>
      </c>
      <c r="E795" s="178">
        <v>5</v>
      </c>
      <c r="F795" s="178">
        <v>80</v>
      </c>
      <c r="G795" s="178" t="s">
        <v>2687</v>
      </c>
      <c r="H795" s="188" t="s">
        <v>2139</v>
      </c>
      <c r="I795" s="178">
        <v>1</v>
      </c>
      <c r="J795" s="82" t="s">
        <v>2688</v>
      </c>
      <c r="K795" s="208">
        <v>0</v>
      </c>
      <c r="L795" s="229">
        <v>1</v>
      </c>
      <c r="M795" s="77">
        <v>0</v>
      </c>
      <c r="N795" s="126">
        <v>0</v>
      </c>
      <c r="O795" s="72" t="s">
        <v>374</v>
      </c>
    </row>
    <row r="796" spans="2:15" s="68" customFormat="1">
      <c r="B796" s="173">
        <v>30263</v>
      </c>
      <c r="C796" s="188" t="s">
        <v>1704</v>
      </c>
      <c r="D796" s="178">
        <v>2</v>
      </c>
      <c r="E796" s="178">
        <v>5</v>
      </c>
      <c r="F796" s="178">
        <v>80</v>
      </c>
      <c r="G796" s="178" t="s">
        <v>2689</v>
      </c>
      <c r="H796" s="188" t="s">
        <v>2140</v>
      </c>
      <c r="I796" s="178">
        <v>1</v>
      </c>
      <c r="J796" s="82" t="s">
        <v>2690</v>
      </c>
      <c r="K796" s="208">
        <v>0</v>
      </c>
      <c r="L796" s="229">
        <v>1</v>
      </c>
      <c r="M796" s="77">
        <v>0</v>
      </c>
      <c r="N796" s="126">
        <v>0</v>
      </c>
      <c r="O796" s="72" t="s">
        <v>374</v>
      </c>
    </row>
    <row r="797" spans="2:15" s="68" customFormat="1">
      <c r="B797" s="173">
        <v>30264</v>
      </c>
      <c r="C797" s="188" t="s">
        <v>1751</v>
      </c>
      <c r="D797" s="178">
        <v>2</v>
      </c>
      <c r="E797" s="178">
        <v>5</v>
      </c>
      <c r="F797" s="178">
        <v>80</v>
      </c>
      <c r="G797" s="178" t="s">
        <v>2689</v>
      </c>
      <c r="H797" s="188" t="s">
        <v>2141</v>
      </c>
      <c r="I797" s="178">
        <v>1</v>
      </c>
      <c r="J797" s="82" t="s">
        <v>2690</v>
      </c>
      <c r="K797" s="208">
        <v>0</v>
      </c>
      <c r="L797" s="229">
        <v>1</v>
      </c>
      <c r="M797" s="77">
        <v>0</v>
      </c>
      <c r="N797" s="126">
        <v>0</v>
      </c>
      <c r="O797" s="72" t="s">
        <v>374</v>
      </c>
    </row>
    <row r="798" spans="2:15" s="68" customFormat="1">
      <c r="B798" s="173">
        <v>30265</v>
      </c>
      <c r="C798" s="188" t="s">
        <v>1761</v>
      </c>
      <c r="D798" s="178">
        <v>2</v>
      </c>
      <c r="E798" s="178">
        <v>5</v>
      </c>
      <c r="F798" s="178">
        <v>80</v>
      </c>
      <c r="G798" s="178" t="s">
        <v>2689</v>
      </c>
      <c r="H798" s="188" t="s">
        <v>2142</v>
      </c>
      <c r="I798" s="178">
        <v>1</v>
      </c>
      <c r="J798" s="82" t="s">
        <v>2690</v>
      </c>
      <c r="K798" s="208">
        <v>0</v>
      </c>
      <c r="L798" s="229">
        <v>1</v>
      </c>
      <c r="M798" s="77">
        <v>0</v>
      </c>
      <c r="N798" s="126">
        <v>0</v>
      </c>
      <c r="O798" s="72" t="s">
        <v>374</v>
      </c>
    </row>
    <row r="799" spans="2:15" s="68" customFormat="1">
      <c r="B799" s="173">
        <v>30266</v>
      </c>
      <c r="C799" s="188" t="s">
        <v>1772</v>
      </c>
      <c r="D799" s="178">
        <v>2</v>
      </c>
      <c r="E799" s="178">
        <v>5</v>
      </c>
      <c r="F799" s="178">
        <v>80</v>
      </c>
      <c r="G799" s="178" t="s">
        <v>2689</v>
      </c>
      <c r="H799" s="188" t="s">
        <v>2143</v>
      </c>
      <c r="I799" s="178">
        <v>1</v>
      </c>
      <c r="J799" s="82" t="s">
        <v>2690</v>
      </c>
      <c r="K799" s="208">
        <v>0</v>
      </c>
      <c r="L799" s="229">
        <v>1</v>
      </c>
      <c r="M799" s="77">
        <v>0</v>
      </c>
      <c r="N799" s="126">
        <v>0</v>
      </c>
      <c r="O799" s="72" t="s">
        <v>374</v>
      </c>
    </row>
    <row r="800" spans="2:15" s="68" customFormat="1">
      <c r="B800" s="173">
        <v>30267</v>
      </c>
      <c r="C800" s="188" t="s">
        <v>1704</v>
      </c>
      <c r="D800" s="178">
        <v>2</v>
      </c>
      <c r="E800" s="178">
        <v>5</v>
      </c>
      <c r="F800" s="178">
        <v>80</v>
      </c>
      <c r="G800" s="178" t="s">
        <v>2689</v>
      </c>
      <c r="H800" s="188" t="s">
        <v>2140</v>
      </c>
      <c r="I800" s="178">
        <v>1</v>
      </c>
      <c r="J800" s="82" t="s">
        <v>2691</v>
      </c>
      <c r="K800" s="208">
        <v>0</v>
      </c>
      <c r="L800" s="229">
        <v>1</v>
      </c>
      <c r="M800" s="77">
        <v>0</v>
      </c>
      <c r="N800" s="126">
        <v>0</v>
      </c>
      <c r="O800" s="72" t="s">
        <v>374</v>
      </c>
    </row>
    <row r="801" spans="2:15" s="68" customFormat="1">
      <c r="B801" s="173">
        <v>30268</v>
      </c>
      <c r="C801" s="188" t="s">
        <v>1751</v>
      </c>
      <c r="D801" s="178">
        <v>2</v>
      </c>
      <c r="E801" s="178">
        <v>5</v>
      </c>
      <c r="F801" s="178">
        <v>80</v>
      </c>
      <c r="G801" s="178" t="s">
        <v>2689</v>
      </c>
      <c r="H801" s="188" t="s">
        <v>2141</v>
      </c>
      <c r="I801" s="178">
        <v>1</v>
      </c>
      <c r="J801" s="82" t="s">
        <v>2691</v>
      </c>
      <c r="K801" s="208">
        <v>0</v>
      </c>
      <c r="L801" s="229">
        <v>1</v>
      </c>
      <c r="M801" s="77">
        <v>0</v>
      </c>
      <c r="N801" s="126">
        <v>0</v>
      </c>
      <c r="O801" s="72" t="s">
        <v>374</v>
      </c>
    </row>
    <row r="802" spans="2:15" s="68" customFormat="1">
      <c r="B802" s="173">
        <v>30269</v>
      </c>
      <c r="C802" s="188" t="s">
        <v>1761</v>
      </c>
      <c r="D802" s="178">
        <v>2</v>
      </c>
      <c r="E802" s="178">
        <v>5</v>
      </c>
      <c r="F802" s="178">
        <v>80</v>
      </c>
      <c r="G802" s="178" t="s">
        <v>2689</v>
      </c>
      <c r="H802" s="188" t="s">
        <v>2142</v>
      </c>
      <c r="I802" s="178">
        <v>1</v>
      </c>
      <c r="J802" s="82" t="s">
        <v>2691</v>
      </c>
      <c r="K802" s="208">
        <v>0</v>
      </c>
      <c r="L802" s="229">
        <v>1</v>
      </c>
      <c r="M802" s="77">
        <v>0</v>
      </c>
      <c r="N802" s="126">
        <v>0</v>
      </c>
      <c r="O802" s="72" t="s">
        <v>374</v>
      </c>
    </row>
    <row r="803" spans="2:15" s="68" customFormat="1">
      <c r="B803" s="173">
        <v>30270</v>
      </c>
      <c r="C803" s="188" t="s">
        <v>1772</v>
      </c>
      <c r="D803" s="178">
        <v>2</v>
      </c>
      <c r="E803" s="178">
        <v>5</v>
      </c>
      <c r="F803" s="178">
        <v>80</v>
      </c>
      <c r="G803" s="178" t="s">
        <v>2689</v>
      </c>
      <c r="H803" s="188" t="s">
        <v>2143</v>
      </c>
      <c r="I803" s="178">
        <v>1</v>
      </c>
      <c r="J803" s="82" t="s">
        <v>2691</v>
      </c>
      <c r="K803" s="208">
        <v>0</v>
      </c>
      <c r="L803" s="229">
        <v>1</v>
      </c>
      <c r="M803" s="77">
        <v>0</v>
      </c>
      <c r="N803" s="126">
        <v>0</v>
      </c>
      <c r="O803" s="72" t="s">
        <v>374</v>
      </c>
    </row>
    <row r="804" spans="2:15" s="68" customFormat="1">
      <c r="B804" s="173">
        <v>30271</v>
      </c>
      <c r="C804" s="178" t="s">
        <v>129</v>
      </c>
      <c r="D804" s="178">
        <v>2</v>
      </c>
      <c r="E804" s="178">
        <v>5</v>
      </c>
      <c r="F804" s="178">
        <v>80</v>
      </c>
      <c r="G804" s="178" t="s">
        <v>2692</v>
      </c>
      <c r="H804" s="178" t="s">
        <v>131</v>
      </c>
      <c r="I804" s="178">
        <v>1</v>
      </c>
      <c r="J804" s="73" t="s">
        <v>2108</v>
      </c>
      <c r="K804" s="208">
        <v>0</v>
      </c>
      <c r="L804" s="229">
        <v>1</v>
      </c>
      <c r="M804" s="77">
        <v>0</v>
      </c>
      <c r="N804" s="126">
        <v>0</v>
      </c>
      <c r="O804" s="72" t="s">
        <v>374</v>
      </c>
    </row>
    <row r="805" spans="2:15" s="68" customFormat="1">
      <c r="B805" s="173">
        <v>30272</v>
      </c>
      <c r="C805" s="178" t="s">
        <v>145</v>
      </c>
      <c r="D805" s="178">
        <v>2</v>
      </c>
      <c r="E805" s="178">
        <v>5</v>
      </c>
      <c r="F805" s="178">
        <v>80</v>
      </c>
      <c r="G805" s="178" t="s">
        <v>2692</v>
      </c>
      <c r="H805" s="178" t="s">
        <v>147</v>
      </c>
      <c r="I805" s="178">
        <v>1</v>
      </c>
      <c r="J805" s="73" t="s">
        <v>2108</v>
      </c>
      <c r="K805" s="208">
        <v>0</v>
      </c>
      <c r="L805" s="229">
        <v>1</v>
      </c>
      <c r="M805" s="77">
        <v>0</v>
      </c>
      <c r="N805" s="126">
        <v>0</v>
      </c>
      <c r="O805" s="72" t="s">
        <v>374</v>
      </c>
    </row>
    <row r="806" spans="2:15" s="68" customFormat="1">
      <c r="B806" s="173">
        <v>30273</v>
      </c>
      <c r="C806" s="178" t="s">
        <v>151</v>
      </c>
      <c r="D806" s="178">
        <v>2</v>
      </c>
      <c r="E806" s="178">
        <v>5</v>
      </c>
      <c r="F806" s="178">
        <v>80</v>
      </c>
      <c r="G806" s="178" t="s">
        <v>2692</v>
      </c>
      <c r="H806" s="178" t="s">
        <v>153</v>
      </c>
      <c r="I806" s="178">
        <v>1</v>
      </c>
      <c r="J806" s="73" t="s">
        <v>2108</v>
      </c>
      <c r="K806" s="208">
        <v>0</v>
      </c>
      <c r="L806" s="229">
        <v>1</v>
      </c>
      <c r="M806" s="77">
        <v>0</v>
      </c>
      <c r="N806" s="126">
        <v>0</v>
      </c>
      <c r="O806" s="72" t="s">
        <v>374</v>
      </c>
    </row>
    <row r="807" spans="2:15" s="68" customFormat="1">
      <c r="B807" s="173">
        <v>30274</v>
      </c>
      <c r="C807" s="178" t="s">
        <v>154</v>
      </c>
      <c r="D807" s="178">
        <v>2</v>
      </c>
      <c r="E807" s="178">
        <v>5</v>
      </c>
      <c r="F807" s="178">
        <v>80</v>
      </c>
      <c r="G807" s="178" t="s">
        <v>2692</v>
      </c>
      <c r="H807" s="178" t="s">
        <v>156</v>
      </c>
      <c r="I807" s="178">
        <v>1</v>
      </c>
      <c r="J807" s="73" t="s">
        <v>2108</v>
      </c>
      <c r="K807" s="208">
        <v>0</v>
      </c>
      <c r="L807" s="229">
        <v>1</v>
      </c>
      <c r="M807" s="77">
        <v>0</v>
      </c>
      <c r="N807" s="126">
        <v>0</v>
      </c>
      <c r="O807" s="72" t="s">
        <v>374</v>
      </c>
    </row>
    <row r="808" spans="2:15" s="68" customFormat="1">
      <c r="B808" s="173">
        <v>30275</v>
      </c>
      <c r="C808" s="178" t="s">
        <v>129</v>
      </c>
      <c r="D808" s="178">
        <v>2</v>
      </c>
      <c r="E808" s="178">
        <v>5</v>
      </c>
      <c r="F808" s="178">
        <v>80</v>
      </c>
      <c r="G808" s="178" t="s">
        <v>2692</v>
      </c>
      <c r="H808" s="178" t="s">
        <v>131</v>
      </c>
      <c r="I808" s="178">
        <v>1</v>
      </c>
      <c r="J808" s="73" t="s">
        <v>2107</v>
      </c>
      <c r="K808" s="208">
        <v>0</v>
      </c>
      <c r="L808" s="229">
        <v>1</v>
      </c>
      <c r="M808" s="77">
        <v>0</v>
      </c>
      <c r="N808" s="126">
        <v>0</v>
      </c>
      <c r="O808" s="72" t="s">
        <v>374</v>
      </c>
    </row>
    <row r="809" spans="2:15" s="68" customFormat="1">
      <c r="B809" s="173">
        <v>30276</v>
      </c>
      <c r="C809" s="178" t="s">
        <v>145</v>
      </c>
      <c r="D809" s="178">
        <v>2</v>
      </c>
      <c r="E809" s="178">
        <v>5</v>
      </c>
      <c r="F809" s="178">
        <v>80</v>
      </c>
      <c r="G809" s="178" t="s">
        <v>2692</v>
      </c>
      <c r="H809" s="178" t="s">
        <v>147</v>
      </c>
      <c r="I809" s="178">
        <v>1</v>
      </c>
      <c r="J809" s="73" t="s">
        <v>2107</v>
      </c>
      <c r="K809" s="208">
        <v>0</v>
      </c>
      <c r="L809" s="229">
        <v>1</v>
      </c>
      <c r="M809" s="77">
        <v>0</v>
      </c>
      <c r="N809" s="126">
        <v>0</v>
      </c>
      <c r="O809" s="72" t="s">
        <v>374</v>
      </c>
    </row>
    <row r="810" spans="2:15" s="68" customFormat="1">
      <c r="B810" s="173">
        <v>30277</v>
      </c>
      <c r="C810" s="178" t="s">
        <v>151</v>
      </c>
      <c r="D810" s="178">
        <v>2</v>
      </c>
      <c r="E810" s="178">
        <v>5</v>
      </c>
      <c r="F810" s="178">
        <v>80</v>
      </c>
      <c r="G810" s="178" t="s">
        <v>2692</v>
      </c>
      <c r="H810" s="178" t="s">
        <v>153</v>
      </c>
      <c r="I810" s="178">
        <v>1</v>
      </c>
      <c r="J810" s="73" t="s">
        <v>2107</v>
      </c>
      <c r="K810" s="208">
        <v>0</v>
      </c>
      <c r="L810" s="229">
        <v>1</v>
      </c>
      <c r="M810" s="77">
        <v>0</v>
      </c>
      <c r="N810" s="126">
        <v>0</v>
      </c>
      <c r="O810" s="72" t="s">
        <v>374</v>
      </c>
    </row>
    <row r="811" spans="2:15" s="68" customFormat="1">
      <c r="B811" s="173">
        <v>30278</v>
      </c>
      <c r="C811" s="178" t="s">
        <v>154</v>
      </c>
      <c r="D811" s="178">
        <v>2</v>
      </c>
      <c r="E811" s="178">
        <v>5</v>
      </c>
      <c r="F811" s="178">
        <v>80</v>
      </c>
      <c r="G811" s="178" t="s">
        <v>2692</v>
      </c>
      <c r="H811" s="178" t="s">
        <v>156</v>
      </c>
      <c r="I811" s="178">
        <v>1</v>
      </c>
      <c r="J811" s="73" t="s">
        <v>2107</v>
      </c>
      <c r="K811" s="208">
        <v>0</v>
      </c>
      <c r="L811" s="229">
        <v>1</v>
      </c>
      <c r="M811" s="77">
        <v>0</v>
      </c>
      <c r="N811" s="126">
        <v>0</v>
      </c>
      <c r="O811" s="72" t="s">
        <v>374</v>
      </c>
    </row>
    <row r="812" spans="2:15" s="68" customFormat="1">
      <c r="B812" s="173">
        <v>30279</v>
      </c>
      <c r="C812" s="188" t="s">
        <v>1705</v>
      </c>
      <c r="D812" s="178">
        <v>2</v>
      </c>
      <c r="E812" s="178">
        <v>5</v>
      </c>
      <c r="F812" s="178">
        <v>80</v>
      </c>
      <c r="G812" s="178" t="s">
        <v>2693</v>
      </c>
      <c r="H812" s="188" t="s">
        <v>2144</v>
      </c>
      <c r="I812" s="178">
        <v>1</v>
      </c>
      <c r="J812" s="82" t="s">
        <v>2322</v>
      </c>
      <c r="K812" s="208">
        <v>0</v>
      </c>
      <c r="L812" s="229">
        <v>1</v>
      </c>
      <c r="M812" s="77">
        <v>0</v>
      </c>
      <c r="N812" s="126">
        <v>0</v>
      </c>
      <c r="O812" s="72" t="s">
        <v>374</v>
      </c>
    </row>
    <row r="813" spans="2:15" s="68" customFormat="1">
      <c r="B813" s="173">
        <v>30280</v>
      </c>
      <c r="C813" s="188" t="s">
        <v>532</v>
      </c>
      <c r="D813" s="178">
        <v>2</v>
      </c>
      <c r="E813" s="178">
        <v>5</v>
      </c>
      <c r="F813" s="178">
        <v>80</v>
      </c>
      <c r="G813" s="178" t="s">
        <v>2693</v>
      </c>
      <c r="H813" s="188" t="s">
        <v>534</v>
      </c>
      <c r="I813" s="178">
        <v>1</v>
      </c>
      <c r="J813" s="82" t="s">
        <v>2322</v>
      </c>
      <c r="K813" s="208">
        <v>0</v>
      </c>
      <c r="L813" s="229">
        <v>1</v>
      </c>
      <c r="M813" s="77">
        <v>0</v>
      </c>
      <c r="N813" s="126">
        <v>0</v>
      </c>
      <c r="O813" s="72" t="s">
        <v>374</v>
      </c>
    </row>
    <row r="814" spans="2:15" s="68" customFormat="1">
      <c r="B814" s="173">
        <v>30281</v>
      </c>
      <c r="C814" s="188" t="s">
        <v>538</v>
      </c>
      <c r="D814" s="178">
        <v>2</v>
      </c>
      <c r="E814" s="178">
        <v>5</v>
      </c>
      <c r="F814" s="178">
        <v>80</v>
      </c>
      <c r="G814" s="178" t="s">
        <v>2693</v>
      </c>
      <c r="H814" s="188" t="s">
        <v>540</v>
      </c>
      <c r="I814" s="178">
        <v>1</v>
      </c>
      <c r="J814" s="82" t="s">
        <v>2322</v>
      </c>
      <c r="K814" s="208">
        <v>0</v>
      </c>
      <c r="L814" s="229">
        <v>1</v>
      </c>
      <c r="M814" s="77">
        <v>0</v>
      </c>
      <c r="N814" s="126">
        <v>0</v>
      </c>
      <c r="O814" s="72" t="s">
        <v>374</v>
      </c>
    </row>
    <row r="815" spans="2:15" s="68" customFormat="1">
      <c r="B815" s="173">
        <v>30282</v>
      </c>
      <c r="C815" s="188" t="s">
        <v>541</v>
      </c>
      <c r="D815" s="178">
        <v>2</v>
      </c>
      <c r="E815" s="178">
        <v>5</v>
      </c>
      <c r="F815" s="178">
        <v>80</v>
      </c>
      <c r="G815" s="178" t="s">
        <v>2693</v>
      </c>
      <c r="H815" s="188" t="s">
        <v>543</v>
      </c>
      <c r="I815" s="178">
        <v>1</v>
      </c>
      <c r="J815" s="82" t="s">
        <v>2322</v>
      </c>
      <c r="K815" s="208">
        <v>0</v>
      </c>
      <c r="L815" s="229">
        <v>1</v>
      </c>
      <c r="M815" s="77">
        <v>0</v>
      </c>
      <c r="N815" s="126">
        <v>0</v>
      </c>
      <c r="O815" s="72" t="s">
        <v>374</v>
      </c>
    </row>
    <row r="816" spans="2:15" s="68" customFormat="1">
      <c r="B816" s="173">
        <v>30283</v>
      </c>
      <c r="C816" s="188" t="s">
        <v>1705</v>
      </c>
      <c r="D816" s="178">
        <v>2</v>
      </c>
      <c r="E816" s="178">
        <v>5</v>
      </c>
      <c r="F816" s="178">
        <v>80</v>
      </c>
      <c r="G816" s="178" t="s">
        <v>2693</v>
      </c>
      <c r="H816" s="188" t="s">
        <v>2144</v>
      </c>
      <c r="I816" s="178">
        <v>1</v>
      </c>
      <c r="J816" s="82" t="s">
        <v>2694</v>
      </c>
      <c r="K816" s="208">
        <v>0</v>
      </c>
      <c r="L816" s="229">
        <v>1</v>
      </c>
      <c r="M816" s="77">
        <v>0</v>
      </c>
      <c r="N816" s="126">
        <v>0</v>
      </c>
      <c r="O816" s="72" t="s">
        <v>374</v>
      </c>
    </row>
    <row r="817" spans="2:15" s="68" customFormat="1">
      <c r="B817" s="173">
        <v>30284</v>
      </c>
      <c r="C817" s="188" t="s">
        <v>532</v>
      </c>
      <c r="D817" s="178">
        <v>2</v>
      </c>
      <c r="E817" s="178">
        <v>5</v>
      </c>
      <c r="F817" s="178">
        <v>80</v>
      </c>
      <c r="G817" s="178" t="s">
        <v>2693</v>
      </c>
      <c r="H817" s="188" t="s">
        <v>534</v>
      </c>
      <c r="I817" s="178">
        <v>1</v>
      </c>
      <c r="J817" s="82" t="s">
        <v>2694</v>
      </c>
      <c r="K817" s="208">
        <v>0</v>
      </c>
      <c r="L817" s="229">
        <v>1</v>
      </c>
      <c r="M817" s="77">
        <v>0</v>
      </c>
      <c r="N817" s="126">
        <v>0</v>
      </c>
      <c r="O817" s="72" t="s">
        <v>374</v>
      </c>
    </row>
    <row r="818" spans="2:15" s="68" customFormat="1">
      <c r="B818" s="173">
        <v>30285</v>
      </c>
      <c r="C818" s="188" t="s">
        <v>538</v>
      </c>
      <c r="D818" s="178">
        <v>2</v>
      </c>
      <c r="E818" s="178">
        <v>5</v>
      </c>
      <c r="F818" s="178">
        <v>80</v>
      </c>
      <c r="G818" s="178" t="s">
        <v>2693</v>
      </c>
      <c r="H818" s="188" t="s">
        <v>540</v>
      </c>
      <c r="I818" s="178">
        <v>1</v>
      </c>
      <c r="J818" s="82" t="s">
        <v>2694</v>
      </c>
      <c r="K818" s="208">
        <v>0</v>
      </c>
      <c r="L818" s="229">
        <v>1</v>
      </c>
      <c r="M818" s="77">
        <v>0</v>
      </c>
      <c r="N818" s="126">
        <v>0</v>
      </c>
      <c r="O818" s="72" t="s">
        <v>374</v>
      </c>
    </row>
    <row r="819" spans="2:15" s="68" customFormat="1">
      <c r="B819" s="173">
        <v>30286</v>
      </c>
      <c r="C819" s="188" t="s">
        <v>541</v>
      </c>
      <c r="D819" s="178">
        <v>2</v>
      </c>
      <c r="E819" s="178">
        <v>5</v>
      </c>
      <c r="F819" s="178">
        <v>80</v>
      </c>
      <c r="G819" s="178" t="s">
        <v>2693</v>
      </c>
      <c r="H819" s="188" t="s">
        <v>543</v>
      </c>
      <c r="I819" s="178">
        <v>1</v>
      </c>
      <c r="J819" s="82" t="s">
        <v>2694</v>
      </c>
      <c r="K819" s="208">
        <v>0</v>
      </c>
      <c r="L819" s="229">
        <v>1</v>
      </c>
      <c r="M819" s="77">
        <v>0</v>
      </c>
      <c r="N819" s="126">
        <v>0</v>
      </c>
      <c r="O819" s="72" t="s">
        <v>374</v>
      </c>
    </row>
    <row r="820" spans="2:15" s="68" customFormat="1">
      <c r="B820" s="173">
        <v>30287</v>
      </c>
      <c r="C820" s="188" t="s">
        <v>550</v>
      </c>
      <c r="D820" s="178">
        <v>2</v>
      </c>
      <c r="E820" s="178">
        <v>5</v>
      </c>
      <c r="F820" s="178">
        <v>80</v>
      </c>
      <c r="G820" s="178" t="s">
        <v>2695</v>
      </c>
      <c r="H820" s="188" t="s">
        <v>552</v>
      </c>
      <c r="I820" s="178">
        <v>1</v>
      </c>
      <c r="J820" s="82" t="s">
        <v>2323</v>
      </c>
      <c r="K820" s="208">
        <v>0</v>
      </c>
      <c r="L820" s="229">
        <v>1</v>
      </c>
      <c r="M820" s="77">
        <v>0</v>
      </c>
      <c r="N820" s="126">
        <v>0</v>
      </c>
      <c r="O820" s="72" t="s">
        <v>374</v>
      </c>
    </row>
    <row r="821" spans="2:15" s="68" customFormat="1">
      <c r="B821" s="173">
        <v>30288</v>
      </c>
      <c r="C821" s="188" t="s">
        <v>1752</v>
      </c>
      <c r="D821" s="178">
        <v>2</v>
      </c>
      <c r="E821" s="178">
        <v>5</v>
      </c>
      <c r="F821" s="178">
        <v>80</v>
      </c>
      <c r="G821" s="178" t="s">
        <v>2695</v>
      </c>
      <c r="H821" s="188" t="s">
        <v>606</v>
      </c>
      <c r="I821" s="178">
        <v>1</v>
      </c>
      <c r="J821" s="82" t="s">
        <v>2323</v>
      </c>
      <c r="K821" s="208">
        <v>0</v>
      </c>
      <c r="L821" s="229">
        <v>1</v>
      </c>
      <c r="M821" s="77">
        <v>0</v>
      </c>
      <c r="N821" s="126">
        <v>0</v>
      </c>
      <c r="O821" s="72" t="s">
        <v>374</v>
      </c>
    </row>
    <row r="822" spans="2:15" s="68" customFormat="1">
      <c r="B822" s="173">
        <v>30289</v>
      </c>
      <c r="C822" s="188" t="s">
        <v>1762</v>
      </c>
      <c r="D822" s="178">
        <v>2</v>
      </c>
      <c r="E822" s="178">
        <v>5</v>
      </c>
      <c r="F822" s="178">
        <v>80</v>
      </c>
      <c r="G822" s="178" t="s">
        <v>2695</v>
      </c>
      <c r="H822" s="188" t="s">
        <v>2145</v>
      </c>
      <c r="I822" s="178">
        <v>1</v>
      </c>
      <c r="J822" s="82" t="s">
        <v>2323</v>
      </c>
      <c r="K822" s="208">
        <v>0</v>
      </c>
      <c r="L822" s="229">
        <v>1</v>
      </c>
      <c r="M822" s="77">
        <v>0</v>
      </c>
      <c r="N822" s="126">
        <v>0</v>
      </c>
      <c r="O822" s="72" t="s">
        <v>374</v>
      </c>
    </row>
    <row r="823" spans="2:15" s="68" customFormat="1">
      <c r="B823" s="173">
        <v>30290</v>
      </c>
      <c r="C823" s="188" t="s">
        <v>1774</v>
      </c>
      <c r="D823" s="178">
        <v>2</v>
      </c>
      <c r="E823" s="178">
        <v>5</v>
      </c>
      <c r="F823" s="178">
        <v>80</v>
      </c>
      <c r="G823" s="178" t="s">
        <v>2695</v>
      </c>
      <c r="H823" s="188" t="s">
        <v>2146</v>
      </c>
      <c r="I823" s="178">
        <v>1</v>
      </c>
      <c r="J823" s="82" t="s">
        <v>2323</v>
      </c>
      <c r="K823" s="208">
        <v>0</v>
      </c>
      <c r="L823" s="229">
        <v>1</v>
      </c>
      <c r="M823" s="77">
        <v>0</v>
      </c>
      <c r="N823" s="126">
        <v>0</v>
      </c>
      <c r="O823" s="72" t="s">
        <v>374</v>
      </c>
    </row>
    <row r="824" spans="2:15" s="68" customFormat="1">
      <c r="B824" s="173">
        <v>30319</v>
      </c>
      <c r="C824" s="173" t="s">
        <v>443</v>
      </c>
      <c r="D824" s="173">
        <v>2</v>
      </c>
      <c r="E824" s="173">
        <v>6</v>
      </c>
      <c r="F824" s="173">
        <v>80</v>
      </c>
      <c r="G824" s="173" t="s">
        <v>413</v>
      </c>
      <c r="H824" s="173" t="s">
        <v>335</v>
      </c>
      <c r="I824" s="173">
        <v>1</v>
      </c>
      <c r="J824" s="1" t="s">
        <v>2109</v>
      </c>
      <c r="K824" s="207">
        <v>0</v>
      </c>
      <c r="L824" s="228">
        <v>1</v>
      </c>
      <c r="M824" s="75">
        <v>1</v>
      </c>
      <c r="N824" s="126">
        <v>1</v>
      </c>
      <c r="O824" s="68" t="s">
        <v>374</v>
      </c>
    </row>
    <row r="825" spans="2:15" s="68" customFormat="1">
      <c r="B825" s="173">
        <v>30320</v>
      </c>
      <c r="C825" s="173" t="s">
        <v>443</v>
      </c>
      <c r="D825" s="173">
        <v>2</v>
      </c>
      <c r="E825" s="173">
        <v>6</v>
      </c>
      <c r="F825" s="173">
        <v>100</v>
      </c>
      <c r="G825" s="173" t="s">
        <v>414</v>
      </c>
      <c r="H825" s="173" t="s">
        <v>335</v>
      </c>
      <c r="I825" s="173">
        <v>1</v>
      </c>
      <c r="J825" s="1" t="s">
        <v>336</v>
      </c>
      <c r="K825" s="207">
        <v>0</v>
      </c>
      <c r="L825" s="228">
        <v>1</v>
      </c>
      <c r="M825" s="75">
        <v>1</v>
      </c>
      <c r="N825" s="126">
        <v>7</v>
      </c>
      <c r="O825" s="68" t="s">
        <v>374</v>
      </c>
    </row>
    <row r="826" spans="2:15" s="68" customFormat="1">
      <c r="B826" s="173">
        <v>30321</v>
      </c>
      <c r="C826" s="173" t="s">
        <v>2114</v>
      </c>
      <c r="D826" s="173">
        <v>2</v>
      </c>
      <c r="E826" s="173">
        <v>6</v>
      </c>
      <c r="F826" s="173">
        <v>100</v>
      </c>
      <c r="G826" s="173" t="s">
        <v>415</v>
      </c>
      <c r="H826" s="173" t="s">
        <v>2115</v>
      </c>
      <c r="I826" s="173">
        <v>1</v>
      </c>
      <c r="J826" s="251" t="s">
        <v>2795</v>
      </c>
      <c r="K826" s="207">
        <v>0</v>
      </c>
      <c r="L826" s="228">
        <v>1</v>
      </c>
      <c r="M826" s="77">
        <v>1</v>
      </c>
      <c r="N826" s="126">
        <v>1</v>
      </c>
      <c r="O826" s="68" t="s">
        <v>374</v>
      </c>
    </row>
    <row r="827" spans="2:15" s="68" customFormat="1">
      <c r="B827" s="173">
        <v>30322</v>
      </c>
      <c r="C827" s="173" t="s">
        <v>2294</v>
      </c>
      <c r="D827" s="173">
        <v>2</v>
      </c>
      <c r="E827" s="173">
        <v>6</v>
      </c>
      <c r="F827" s="173">
        <v>100</v>
      </c>
      <c r="G827" s="173" t="s">
        <v>416</v>
      </c>
      <c r="H827" s="173" t="s">
        <v>2104</v>
      </c>
      <c r="I827" s="173">
        <v>1</v>
      </c>
      <c r="J827" s="70" t="s">
        <v>325</v>
      </c>
      <c r="K827" s="207">
        <v>0</v>
      </c>
      <c r="L827" s="228">
        <v>1</v>
      </c>
      <c r="M827" s="77">
        <v>0</v>
      </c>
      <c r="N827" s="126">
        <v>0</v>
      </c>
      <c r="O827" s="68" t="s">
        <v>374</v>
      </c>
    </row>
    <row r="828" spans="2:15" s="68" customFormat="1">
      <c r="B828" s="173">
        <v>30323</v>
      </c>
      <c r="C828" s="173" t="s">
        <v>2294</v>
      </c>
      <c r="D828" s="173">
        <v>2</v>
      </c>
      <c r="E828" s="173">
        <v>6</v>
      </c>
      <c r="F828" s="173">
        <v>80</v>
      </c>
      <c r="G828" s="173" t="s">
        <v>417</v>
      </c>
      <c r="H828" s="173" t="s">
        <v>2104</v>
      </c>
      <c r="I828" s="173">
        <v>1</v>
      </c>
      <c r="J828" s="1" t="s">
        <v>2112</v>
      </c>
      <c r="K828" s="207">
        <v>0</v>
      </c>
      <c r="L828" s="228">
        <v>1</v>
      </c>
      <c r="M828" s="75">
        <v>1</v>
      </c>
      <c r="N828" s="126">
        <v>2</v>
      </c>
      <c r="O828" s="68" t="s">
        <v>374</v>
      </c>
    </row>
    <row r="829" spans="2:15" s="68" customFormat="1">
      <c r="B829" s="173">
        <v>30324</v>
      </c>
      <c r="C829" s="173" t="s">
        <v>2295</v>
      </c>
      <c r="D829" s="173">
        <v>2</v>
      </c>
      <c r="E829" s="173">
        <v>6</v>
      </c>
      <c r="F829" s="173">
        <v>100</v>
      </c>
      <c r="G829" s="173" t="s">
        <v>418</v>
      </c>
      <c r="H829" s="173" t="s">
        <v>320</v>
      </c>
      <c r="I829" s="173">
        <v>1</v>
      </c>
      <c r="J829" s="1" t="s">
        <v>321</v>
      </c>
      <c r="K829" s="207">
        <v>0</v>
      </c>
      <c r="L829" s="228">
        <v>1</v>
      </c>
      <c r="M829" s="75">
        <v>1</v>
      </c>
      <c r="N829" s="126">
        <v>6</v>
      </c>
      <c r="O829" s="68" t="s">
        <v>374</v>
      </c>
    </row>
    <row r="830" spans="2:15" s="68" customFormat="1">
      <c r="B830" s="173">
        <v>30325</v>
      </c>
      <c r="C830" s="173" t="s">
        <v>435</v>
      </c>
      <c r="D830" s="173">
        <v>2</v>
      </c>
      <c r="E830" s="173">
        <v>6</v>
      </c>
      <c r="F830" s="173">
        <v>100</v>
      </c>
      <c r="G830" s="173" t="s">
        <v>419</v>
      </c>
      <c r="H830" s="173" t="s">
        <v>637</v>
      </c>
      <c r="I830" s="173">
        <v>1</v>
      </c>
      <c r="J830" s="251" t="s">
        <v>2795</v>
      </c>
      <c r="K830" s="207">
        <v>0</v>
      </c>
      <c r="L830" s="228">
        <v>1</v>
      </c>
      <c r="M830" s="77">
        <v>1</v>
      </c>
      <c r="N830" s="126">
        <v>1</v>
      </c>
      <c r="O830" s="68" t="s">
        <v>374</v>
      </c>
    </row>
    <row r="831" spans="2:15" s="68" customFormat="1">
      <c r="B831" s="173">
        <v>30326</v>
      </c>
      <c r="C831" s="173" t="s">
        <v>435</v>
      </c>
      <c r="D831" s="173">
        <v>2</v>
      </c>
      <c r="E831" s="173">
        <v>6</v>
      </c>
      <c r="F831" s="173">
        <v>100</v>
      </c>
      <c r="G831" s="173" t="s">
        <v>420</v>
      </c>
      <c r="H831" s="173" t="s">
        <v>436</v>
      </c>
      <c r="I831" s="173">
        <v>1</v>
      </c>
      <c r="J831" s="251" t="s">
        <v>2796</v>
      </c>
      <c r="K831" s="207">
        <v>0</v>
      </c>
      <c r="L831" s="228">
        <v>1</v>
      </c>
      <c r="M831" s="252">
        <v>1</v>
      </c>
      <c r="N831" s="141">
        <v>6</v>
      </c>
      <c r="O831" s="68" t="s">
        <v>374</v>
      </c>
    </row>
    <row r="832" spans="2:15" s="68" customFormat="1">
      <c r="B832" s="173">
        <v>30327</v>
      </c>
      <c r="C832" s="173" t="s">
        <v>431</v>
      </c>
      <c r="D832" s="173">
        <v>2</v>
      </c>
      <c r="E832" s="173">
        <v>6</v>
      </c>
      <c r="F832" s="173">
        <v>100</v>
      </c>
      <c r="G832" s="173" t="s">
        <v>421</v>
      </c>
      <c r="H832" s="173" t="s">
        <v>2105</v>
      </c>
      <c r="I832" s="173">
        <v>1</v>
      </c>
      <c r="J832" s="70" t="s">
        <v>325</v>
      </c>
      <c r="K832" s="207">
        <v>0</v>
      </c>
      <c r="L832" s="228">
        <v>1</v>
      </c>
      <c r="M832" s="77">
        <v>0</v>
      </c>
      <c r="N832" s="126">
        <v>0</v>
      </c>
      <c r="O832" s="68" t="s">
        <v>374</v>
      </c>
    </row>
    <row r="833" spans="1:16" s="68" customFormat="1">
      <c r="B833" s="173">
        <v>30328</v>
      </c>
      <c r="C833" s="173" t="s">
        <v>431</v>
      </c>
      <c r="D833" s="173">
        <v>2</v>
      </c>
      <c r="E833" s="173">
        <v>6</v>
      </c>
      <c r="F833" s="173">
        <v>100</v>
      </c>
      <c r="G833" s="173" t="s">
        <v>422</v>
      </c>
      <c r="H833" s="173" t="s">
        <v>2106</v>
      </c>
      <c r="I833" s="173">
        <v>1</v>
      </c>
      <c r="J833" s="70" t="s">
        <v>2110</v>
      </c>
      <c r="K833" s="207">
        <v>0</v>
      </c>
      <c r="L833" s="228">
        <v>1</v>
      </c>
      <c r="M833" s="77">
        <v>0</v>
      </c>
      <c r="N833" s="126">
        <v>0</v>
      </c>
      <c r="O833" s="68" t="s">
        <v>374</v>
      </c>
    </row>
    <row r="834" spans="1:16" s="68" customFormat="1">
      <c r="B834" s="173">
        <v>30329</v>
      </c>
      <c r="C834" s="173" t="s">
        <v>431</v>
      </c>
      <c r="D834" s="173">
        <v>2</v>
      </c>
      <c r="E834" s="173">
        <v>6</v>
      </c>
      <c r="F834" s="173">
        <v>80</v>
      </c>
      <c r="G834" s="173" t="s">
        <v>423</v>
      </c>
      <c r="H834" s="173" t="s">
        <v>2105</v>
      </c>
      <c r="I834" s="173">
        <v>1</v>
      </c>
      <c r="J834" s="70" t="s">
        <v>2112</v>
      </c>
      <c r="K834" s="207">
        <v>0</v>
      </c>
      <c r="L834" s="228">
        <v>1</v>
      </c>
      <c r="M834" s="77">
        <v>0</v>
      </c>
      <c r="N834" s="126">
        <v>0</v>
      </c>
      <c r="O834" s="68" t="s">
        <v>374</v>
      </c>
    </row>
    <row r="835" spans="1:16" s="68" customFormat="1">
      <c r="B835" s="173">
        <v>30330</v>
      </c>
      <c r="C835" s="173" t="s">
        <v>431</v>
      </c>
      <c r="D835" s="173">
        <v>2</v>
      </c>
      <c r="E835" s="173">
        <v>6</v>
      </c>
      <c r="F835" s="173">
        <v>100</v>
      </c>
      <c r="G835" s="173" t="s">
        <v>424</v>
      </c>
      <c r="H835" s="173" t="s">
        <v>2111</v>
      </c>
      <c r="I835" s="173">
        <v>1</v>
      </c>
      <c r="J835" s="70" t="s">
        <v>336</v>
      </c>
      <c r="K835" s="207">
        <v>0</v>
      </c>
      <c r="L835" s="228">
        <v>1</v>
      </c>
      <c r="M835" s="77">
        <v>0</v>
      </c>
      <c r="N835" s="126">
        <v>0</v>
      </c>
      <c r="O835" s="68" t="s">
        <v>374</v>
      </c>
    </row>
    <row r="836" spans="1:16" s="68" customFormat="1">
      <c r="B836" s="173">
        <v>30331</v>
      </c>
      <c r="C836" s="173" t="s">
        <v>431</v>
      </c>
      <c r="D836" s="173">
        <v>2</v>
      </c>
      <c r="E836" s="173">
        <v>6</v>
      </c>
      <c r="F836" s="173">
        <v>80</v>
      </c>
      <c r="G836" s="173" t="s">
        <v>425</v>
      </c>
      <c r="H836" s="173" t="s">
        <v>2106</v>
      </c>
      <c r="I836" s="173">
        <v>1</v>
      </c>
      <c r="J836" s="70" t="s">
        <v>2113</v>
      </c>
      <c r="K836" s="207">
        <v>0</v>
      </c>
      <c r="L836" s="228">
        <v>1</v>
      </c>
      <c r="M836" s="77">
        <v>0</v>
      </c>
      <c r="N836" s="126">
        <v>0</v>
      </c>
      <c r="O836" s="68" t="s">
        <v>374</v>
      </c>
    </row>
    <row r="837" spans="1:16" s="68" customFormat="1">
      <c r="B837" s="173">
        <v>30332</v>
      </c>
      <c r="C837" s="173" t="s">
        <v>431</v>
      </c>
      <c r="D837" s="173">
        <v>2</v>
      </c>
      <c r="E837" s="173">
        <v>6</v>
      </c>
      <c r="F837" s="173">
        <v>80</v>
      </c>
      <c r="G837" s="173" t="s">
        <v>426</v>
      </c>
      <c r="H837" s="173" t="s">
        <v>2111</v>
      </c>
      <c r="I837" s="173">
        <v>1</v>
      </c>
      <c r="J837" s="70" t="s">
        <v>2109</v>
      </c>
      <c r="K837" s="207">
        <v>0</v>
      </c>
      <c r="L837" s="228">
        <v>1</v>
      </c>
      <c r="M837" s="77">
        <v>0</v>
      </c>
      <c r="N837" s="126">
        <v>0</v>
      </c>
      <c r="O837" s="68" t="s">
        <v>374</v>
      </c>
    </row>
    <row r="838" spans="1:16" s="244" customFormat="1">
      <c r="A838" s="68"/>
      <c r="B838" s="239">
        <v>40001</v>
      </c>
      <c r="C838" s="239" t="s">
        <v>2730</v>
      </c>
      <c r="D838" s="239">
        <v>14</v>
      </c>
      <c r="E838" s="239">
        <v>1</v>
      </c>
      <c r="F838" s="239">
        <v>100</v>
      </c>
      <c r="G838" s="239" t="s">
        <v>176</v>
      </c>
      <c r="H838" s="239" t="s">
        <v>2171</v>
      </c>
      <c r="I838" s="239">
        <v>1</v>
      </c>
      <c r="J838" s="240" t="s">
        <v>2217</v>
      </c>
      <c r="K838" s="241"/>
      <c r="L838" s="239">
        <v>1</v>
      </c>
      <c r="M838" s="242">
        <v>0</v>
      </c>
      <c r="N838" s="243">
        <v>0</v>
      </c>
      <c r="O838" s="244" t="s">
        <v>706</v>
      </c>
      <c r="P838" s="245"/>
    </row>
    <row r="839" spans="1:16" s="244" customFormat="1">
      <c r="A839" s="68"/>
      <c r="B839" s="239">
        <v>40002</v>
      </c>
      <c r="C839" s="239" t="s">
        <v>2289</v>
      </c>
      <c r="D839" s="239">
        <v>14</v>
      </c>
      <c r="E839" s="239">
        <v>1</v>
      </c>
      <c r="F839" s="239">
        <v>100</v>
      </c>
      <c r="G839" s="239" t="s">
        <v>176</v>
      </c>
      <c r="H839" s="239" t="s">
        <v>2172</v>
      </c>
      <c r="I839" s="239">
        <v>1</v>
      </c>
      <c r="J839" s="240" t="s">
        <v>2217</v>
      </c>
      <c r="K839" s="241"/>
      <c r="L839" s="239">
        <v>1</v>
      </c>
      <c r="M839" s="242">
        <v>0</v>
      </c>
      <c r="N839" s="243">
        <v>0</v>
      </c>
      <c r="O839" s="244" t="s">
        <v>706</v>
      </c>
      <c r="P839" s="245"/>
    </row>
    <row r="840" spans="1:16" s="244" customFormat="1">
      <c r="A840" s="68"/>
      <c r="B840" s="239">
        <v>40003</v>
      </c>
      <c r="C840" s="239" t="s">
        <v>2366</v>
      </c>
      <c r="D840" s="239">
        <v>14</v>
      </c>
      <c r="E840" s="239">
        <v>1</v>
      </c>
      <c r="F840" s="239">
        <v>100</v>
      </c>
      <c r="G840" s="239" t="s">
        <v>176</v>
      </c>
      <c r="H840" s="239" t="s">
        <v>2173</v>
      </c>
      <c r="I840" s="239">
        <v>1</v>
      </c>
      <c r="J840" s="240" t="s">
        <v>2217</v>
      </c>
      <c r="K840" s="241"/>
      <c r="L840" s="239">
        <v>1</v>
      </c>
      <c r="M840" s="242">
        <v>0</v>
      </c>
      <c r="N840" s="243">
        <v>0</v>
      </c>
      <c r="O840" s="244" t="s">
        <v>706</v>
      </c>
      <c r="P840" s="245"/>
    </row>
    <row r="841" spans="1:16" s="244" customFormat="1">
      <c r="A841" s="68"/>
      <c r="B841" s="239">
        <v>40004</v>
      </c>
      <c r="C841" s="239" t="s">
        <v>2535</v>
      </c>
      <c r="D841" s="239">
        <v>14</v>
      </c>
      <c r="E841" s="239">
        <v>1</v>
      </c>
      <c r="F841" s="239">
        <v>100</v>
      </c>
      <c r="G841" s="239" t="s">
        <v>176</v>
      </c>
      <c r="H841" s="239" t="s">
        <v>2174</v>
      </c>
      <c r="I841" s="239">
        <v>1</v>
      </c>
      <c r="J841" s="240" t="s">
        <v>2217</v>
      </c>
      <c r="K841" s="241"/>
      <c r="L841" s="239">
        <v>1</v>
      </c>
      <c r="M841" s="242">
        <v>0</v>
      </c>
      <c r="N841" s="243">
        <v>0</v>
      </c>
      <c r="O841" s="244" t="s">
        <v>706</v>
      </c>
      <c r="P841" s="245"/>
    </row>
    <row r="842" spans="1:16" s="244" customFormat="1">
      <c r="A842" s="68"/>
      <c r="B842" s="239">
        <v>40005</v>
      </c>
      <c r="C842" s="239" t="s">
        <v>2448</v>
      </c>
      <c r="D842" s="239">
        <v>14</v>
      </c>
      <c r="E842" s="239">
        <v>1</v>
      </c>
      <c r="F842" s="239">
        <v>100</v>
      </c>
      <c r="G842" s="239" t="s">
        <v>176</v>
      </c>
      <c r="H842" s="239" t="s">
        <v>2175</v>
      </c>
      <c r="I842" s="239">
        <v>1</v>
      </c>
      <c r="J842" s="240" t="s">
        <v>2217</v>
      </c>
      <c r="K842" s="241"/>
      <c r="L842" s="239">
        <v>1</v>
      </c>
      <c r="M842" s="242">
        <v>0</v>
      </c>
      <c r="N842" s="243">
        <v>0</v>
      </c>
      <c r="O842" s="244" t="s">
        <v>706</v>
      </c>
      <c r="P842" s="245"/>
    </row>
    <row r="843" spans="1:16" s="244" customFormat="1">
      <c r="A843" s="68"/>
      <c r="B843" s="239">
        <v>40006</v>
      </c>
      <c r="C843" s="239" t="s">
        <v>2270</v>
      </c>
      <c r="D843" s="239">
        <v>14</v>
      </c>
      <c r="E843" s="239">
        <v>1</v>
      </c>
      <c r="F843" s="239">
        <v>100</v>
      </c>
      <c r="G843" s="239" t="s">
        <v>176</v>
      </c>
      <c r="H843" s="239" t="s">
        <v>2176</v>
      </c>
      <c r="I843" s="239">
        <v>1</v>
      </c>
      <c r="J843" s="240" t="s">
        <v>2217</v>
      </c>
      <c r="K843" s="241"/>
      <c r="L843" s="239">
        <v>1</v>
      </c>
      <c r="M843" s="242">
        <v>0</v>
      </c>
      <c r="N843" s="243">
        <v>0</v>
      </c>
      <c r="O843" s="244" t="s">
        <v>706</v>
      </c>
      <c r="P843" s="245"/>
    </row>
    <row r="844" spans="1:16" s="244" customFormat="1">
      <c r="A844" s="68"/>
      <c r="B844" s="239">
        <v>40007</v>
      </c>
      <c r="C844" s="239" t="s">
        <v>2449</v>
      </c>
      <c r="D844" s="239">
        <v>14</v>
      </c>
      <c r="E844" s="239">
        <v>1</v>
      </c>
      <c r="F844" s="239">
        <v>100</v>
      </c>
      <c r="G844" s="239" t="s">
        <v>176</v>
      </c>
      <c r="H844" s="239" t="s">
        <v>2177</v>
      </c>
      <c r="I844" s="239">
        <v>1</v>
      </c>
      <c r="J844" s="240" t="s">
        <v>2217</v>
      </c>
      <c r="K844" s="241"/>
      <c r="L844" s="239">
        <v>1</v>
      </c>
      <c r="M844" s="242">
        <v>0</v>
      </c>
      <c r="N844" s="243">
        <v>0</v>
      </c>
      <c r="O844" s="244" t="s">
        <v>706</v>
      </c>
      <c r="P844" s="245"/>
    </row>
    <row r="845" spans="1:16" s="244" customFormat="1">
      <c r="A845" s="68"/>
      <c r="B845" s="239">
        <v>40008</v>
      </c>
      <c r="C845" s="239" t="s">
        <v>2271</v>
      </c>
      <c r="D845" s="239">
        <v>14</v>
      </c>
      <c r="E845" s="239">
        <v>1</v>
      </c>
      <c r="F845" s="239">
        <v>100</v>
      </c>
      <c r="G845" s="239" t="s">
        <v>176</v>
      </c>
      <c r="H845" s="239" t="s">
        <v>2178</v>
      </c>
      <c r="I845" s="239">
        <v>1</v>
      </c>
      <c r="J845" s="240" t="s">
        <v>2217</v>
      </c>
      <c r="K845" s="241"/>
      <c r="L845" s="239">
        <v>1</v>
      </c>
      <c r="M845" s="242">
        <v>0</v>
      </c>
      <c r="N845" s="243">
        <v>0</v>
      </c>
      <c r="O845" s="244" t="s">
        <v>706</v>
      </c>
      <c r="P845" s="245"/>
    </row>
    <row r="846" spans="1:16" s="244" customFormat="1">
      <c r="A846" s="68"/>
      <c r="B846" s="239">
        <v>40009</v>
      </c>
      <c r="C846" s="239" t="s">
        <v>2389</v>
      </c>
      <c r="D846" s="239">
        <v>14</v>
      </c>
      <c r="E846" s="239">
        <v>1</v>
      </c>
      <c r="F846" s="239">
        <v>20</v>
      </c>
      <c r="G846" s="239" t="s">
        <v>176</v>
      </c>
      <c r="H846" s="239" t="s">
        <v>2179</v>
      </c>
      <c r="I846" s="239">
        <v>1</v>
      </c>
      <c r="J846" s="240" t="s">
        <v>2218</v>
      </c>
      <c r="K846" s="241"/>
      <c r="L846" s="239">
        <v>1</v>
      </c>
      <c r="M846" s="242">
        <v>0</v>
      </c>
      <c r="N846" s="243">
        <v>0</v>
      </c>
      <c r="O846" s="244" t="s">
        <v>706</v>
      </c>
      <c r="P846" s="245"/>
    </row>
    <row r="847" spans="1:16" s="244" customFormat="1">
      <c r="A847" s="68"/>
      <c r="B847" s="239">
        <v>40010</v>
      </c>
      <c r="C847" s="239" t="s">
        <v>2276</v>
      </c>
      <c r="D847" s="239">
        <v>14</v>
      </c>
      <c r="E847" s="239">
        <v>1</v>
      </c>
      <c r="F847" s="239">
        <v>20</v>
      </c>
      <c r="G847" s="239" t="s">
        <v>176</v>
      </c>
      <c r="H847" s="239" t="s">
        <v>2180</v>
      </c>
      <c r="I847" s="239">
        <v>1</v>
      </c>
      <c r="J847" s="240" t="s">
        <v>2218</v>
      </c>
      <c r="K847" s="241"/>
      <c r="L847" s="239">
        <v>1</v>
      </c>
      <c r="M847" s="242">
        <v>0</v>
      </c>
      <c r="N847" s="243">
        <v>0</v>
      </c>
      <c r="O847" s="244" t="s">
        <v>706</v>
      </c>
      <c r="P847" s="245"/>
    </row>
    <row r="848" spans="1:16" s="244" customFormat="1">
      <c r="A848" s="68"/>
      <c r="B848" s="239">
        <v>40011</v>
      </c>
      <c r="C848" s="239" t="s">
        <v>2272</v>
      </c>
      <c r="D848" s="239">
        <v>14</v>
      </c>
      <c r="E848" s="239">
        <v>1</v>
      </c>
      <c r="F848" s="239">
        <v>20</v>
      </c>
      <c r="G848" s="239" t="s">
        <v>176</v>
      </c>
      <c r="H848" s="239" t="s">
        <v>2181</v>
      </c>
      <c r="I848" s="239">
        <v>1</v>
      </c>
      <c r="J848" s="240" t="s">
        <v>2218</v>
      </c>
      <c r="K848" s="241"/>
      <c r="L848" s="239">
        <v>1</v>
      </c>
      <c r="M848" s="242">
        <v>0</v>
      </c>
      <c r="N848" s="243">
        <v>0</v>
      </c>
      <c r="O848" s="244" t="s">
        <v>706</v>
      </c>
      <c r="P848" s="245"/>
    </row>
    <row r="849" spans="1:16" s="244" customFormat="1">
      <c r="A849" s="68"/>
      <c r="B849" s="239">
        <v>40012</v>
      </c>
      <c r="C849" s="239" t="s">
        <v>2273</v>
      </c>
      <c r="D849" s="239">
        <v>14</v>
      </c>
      <c r="E849" s="239">
        <v>1</v>
      </c>
      <c r="F849" s="239">
        <v>20</v>
      </c>
      <c r="G849" s="239" t="s">
        <v>176</v>
      </c>
      <c r="H849" s="239" t="s">
        <v>2182</v>
      </c>
      <c r="I849" s="239">
        <v>1</v>
      </c>
      <c r="J849" s="240" t="s">
        <v>2218</v>
      </c>
      <c r="K849" s="241"/>
      <c r="L849" s="239">
        <v>1</v>
      </c>
      <c r="M849" s="242">
        <v>0</v>
      </c>
      <c r="N849" s="243">
        <v>0</v>
      </c>
      <c r="O849" s="244" t="s">
        <v>706</v>
      </c>
      <c r="P849" s="245"/>
    </row>
    <row r="850" spans="1:16" s="244" customFormat="1">
      <c r="A850" s="68"/>
      <c r="B850" s="239">
        <v>40013</v>
      </c>
      <c r="C850" s="239" t="s">
        <v>2390</v>
      </c>
      <c r="D850" s="239">
        <v>14</v>
      </c>
      <c r="E850" s="239">
        <v>1</v>
      </c>
      <c r="F850" s="239">
        <v>20</v>
      </c>
      <c r="G850" s="239" t="s">
        <v>176</v>
      </c>
      <c r="H850" s="239" t="s">
        <v>2183</v>
      </c>
      <c r="I850" s="239">
        <v>1</v>
      </c>
      <c r="J850" s="240" t="s">
        <v>2218</v>
      </c>
      <c r="K850" s="241"/>
      <c r="L850" s="239">
        <v>1</v>
      </c>
      <c r="M850" s="242">
        <v>0</v>
      </c>
      <c r="N850" s="243">
        <v>0</v>
      </c>
      <c r="O850" s="244" t="s">
        <v>706</v>
      </c>
      <c r="P850" s="245"/>
    </row>
    <row r="851" spans="1:16" s="244" customFormat="1">
      <c r="A851" s="68"/>
      <c r="B851" s="239">
        <v>40014</v>
      </c>
      <c r="C851" s="239" t="s">
        <v>2391</v>
      </c>
      <c r="D851" s="239">
        <v>14</v>
      </c>
      <c r="E851" s="239">
        <v>1</v>
      </c>
      <c r="F851" s="239">
        <v>20</v>
      </c>
      <c r="G851" s="239" t="s">
        <v>176</v>
      </c>
      <c r="H851" s="239" t="s">
        <v>2184</v>
      </c>
      <c r="I851" s="239">
        <v>1</v>
      </c>
      <c r="J851" s="240" t="s">
        <v>2218</v>
      </c>
      <c r="K851" s="241"/>
      <c r="L851" s="239">
        <v>1</v>
      </c>
      <c r="M851" s="242">
        <v>0</v>
      </c>
      <c r="N851" s="243">
        <v>0</v>
      </c>
      <c r="O851" s="244" t="s">
        <v>706</v>
      </c>
      <c r="P851" s="245"/>
    </row>
    <row r="852" spans="1:16" s="244" customFormat="1">
      <c r="A852" s="68"/>
      <c r="B852" s="239">
        <v>40015</v>
      </c>
      <c r="C852" s="239" t="s">
        <v>2290</v>
      </c>
      <c r="D852" s="239">
        <v>14</v>
      </c>
      <c r="E852" s="239">
        <v>1</v>
      </c>
      <c r="F852" s="239">
        <v>20</v>
      </c>
      <c r="G852" s="239" t="s">
        <v>176</v>
      </c>
      <c r="H852" s="239" t="s">
        <v>2185</v>
      </c>
      <c r="I852" s="239">
        <v>1</v>
      </c>
      <c r="J852" s="240" t="s">
        <v>2218</v>
      </c>
      <c r="K852" s="241"/>
      <c r="L852" s="239">
        <v>1</v>
      </c>
      <c r="M852" s="242">
        <v>0</v>
      </c>
      <c r="N852" s="243">
        <v>0</v>
      </c>
      <c r="O852" s="244" t="s">
        <v>706</v>
      </c>
      <c r="P852" s="245"/>
    </row>
    <row r="853" spans="1:16" s="244" customFormat="1">
      <c r="A853" s="68"/>
      <c r="B853" s="239">
        <v>40016</v>
      </c>
      <c r="C853" s="239" t="s">
        <v>2275</v>
      </c>
      <c r="D853" s="239">
        <v>14</v>
      </c>
      <c r="E853" s="239">
        <v>1</v>
      </c>
      <c r="F853" s="239">
        <v>20</v>
      </c>
      <c r="G853" s="239" t="s">
        <v>176</v>
      </c>
      <c r="H853" s="239" t="s">
        <v>2079</v>
      </c>
      <c r="I853" s="239">
        <v>1</v>
      </c>
      <c r="J853" s="240" t="s">
        <v>2218</v>
      </c>
      <c r="K853" s="241"/>
      <c r="L853" s="239">
        <v>1</v>
      </c>
      <c r="M853" s="242">
        <v>0</v>
      </c>
      <c r="N853" s="243">
        <v>0</v>
      </c>
      <c r="O853" s="244" t="s">
        <v>706</v>
      </c>
      <c r="P853" s="245"/>
    </row>
    <row r="854" spans="1:16" s="244" customFormat="1">
      <c r="A854" s="68"/>
      <c r="B854" s="239">
        <v>40017</v>
      </c>
      <c r="C854" s="239" t="s">
        <v>2379</v>
      </c>
      <c r="D854" s="239">
        <v>14</v>
      </c>
      <c r="E854" s="239">
        <v>1</v>
      </c>
      <c r="F854" s="239">
        <v>20</v>
      </c>
      <c r="G854" s="239" t="s">
        <v>176</v>
      </c>
      <c r="H854" s="239" t="s">
        <v>2186</v>
      </c>
      <c r="I854" s="239">
        <v>1</v>
      </c>
      <c r="J854" s="240" t="s">
        <v>2218</v>
      </c>
      <c r="K854" s="241"/>
      <c r="L854" s="239">
        <v>1</v>
      </c>
      <c r="M854" s="242">
        <v>0</v>
      </c>
      <c r="N854" s="243">
        <v>0</v>
      </c>
      <c r="O854" s="244" t="s">
        <v>706</v>
      </c>
      <c r="P854" s="245"/>
    </row>
    <row r="855" spans="1:16" s="244" customFormat="1">
      <c r="A855" s="68"/>
      <c r="B855" s="239">
        <v>40018</v>
      </c>
      <c r="C855" s="239" t="s">
        <v>2377</v>
      </c>
      <c r="D855" s="239">
        <v>14</v>
      </c>
      <c r="E855" s="239">
        <v>1</v>
      </c>
      <c r="F855" s="239">
        <v>20</v>
      </c>
      <c r="G855" s="239" t="s">
        <v>176</v>
      </c>
      <c r="H855" s="239" t="s">
        <v>2187</v>
      </c>
      <c r="I855" s="239">
        <v>1</v>
      </c>
      <c r="J855" s="240" t="s">
        <v>2218</v>
      </c>
      <c r="K855" s="241"/>
      <c r="L855" s="239">
        <v>1</v>
      </c>
      <c r="M855" s="242">
        <v>0</v>
      </c>
      <c r="N855" s="243">
        <v>0</v>
      </c>
      <c r="O855" s="244" t="s">
        <v>706</v>
      </c>
      <c r="P855" s="245"/>
    </row>
    <row r="856" spans="1:16" s="244" customFormat="1">
      <c r="A856" s="68"/>
      <c r="B856" s="239">
        <v>40019</v>
      </c>
      <c r="C856" s="239" t="s">
        <v>2274</v>
      </c>
      <c r="D856" s="239">
        <v>14</v>
      </c>
      <c r="E856" s="239">
        <v>1</v>
      </c>
      <c r="F856" s="239">
        <v>20</v>
      </c>
      <c r="G856" s="239" t="s">
        <v>176</v>
      </c>
      <c r="H856" s="239" t="s">
        <v>2188</v>
      </c>
      <c r="I856" s="239">
        <v>1</v>
      </c>
      <c r="J856" s="240" t="s">
        <v>2218</v>
      </c>
      <c r="K856" s="241"/>
      <c r="L856" s="239">
        <v>1</v>
      </c>
      <c r="M856" s="242">
        <v>0</v>
      </c>
      <c r="N856" s="243">
        <v>0</v>
      </c>
      <c r="O856" s="244" t="s">
        <v>706</v>
      </c>
      <c r="P856" s="245"/>
    </row>
    <row r="857" spans="1:16" s="244" customFormat="1">
      <c r="A857" s="68"/>
      <c r="B857" s="239">
        <v>40020</v>
      </c>
      <c r="C857" s="239" t="s">
        <v>2382</v>
      </c>
      <c r="D857" s="239">
        <v>14</v>
      </c>
      <c r="E857" s="239">
        <v>1</v>
      </c>
      <c r="F857" s="239">
        <v>20</v>
      </c>
      <c r="G857" s="239" t="s">
        <v>176</v>
      </c>
      <c r="H857" s="239" t="s">
        <v>2189</v>
      </c>
      <c r="I857" s="239">
        <v>1</v>
      </c>
      <c r="J857" s="240" t="s">
        <v>2218</v>
      </c>
      <c r="K857" s="241"/>
      <c r="L857" s="239">
        <v>1</v>
      </c>
      <c r="M857" s="242">
        <v>0</v>
      </c>
      <c r="N857" s="243">
        <v>0</v>
      </c>
      <c r="O857" s="244" t="s">
        <v>706</v>
      </c>
      <c r="P857" s="245"/>
    </row>
    <row r="858" spans="1:16" s="244" customFormat="1">
      <c r="A858" s="68"/>
      <c r="B858" s="239">
        <v>40021</v>
      </c>
      <c r="C858" s="239" t="s">
        <v>2375</v>
      </c>
      <c r="D858" s="239">
        <v>14</v>
      </c>
      <c r="E858" s="239">
        <v>1</v>
      </c>
      <c r="F858" s="239">
        <v>20</v>
      </c>
      <c r="G858" s="239" t="s">
        <v>176</v>
      </c>
      <c r="H858" s="239" t="s">
        <v>2190</v>
      </c>
      <c r="I858" s="239">
        <v>1</v>
      </c>
      <c r="J858" s="240" t="s">
        <v>2218</v>
      </c>
      <c r="K858" s="241"/>
      <c r="L858" s="239">
        <v>1</v>
      </c>
      <c r="M858" s="242">
        <v>0</v>
      </c>
      <c r="N858" s="243">
        <v>0</v>
      </c>
      <c r="O858" s="244" t="s">
        <v>706</v>
      </c>
      <c r="P858" s="245"/>
    </row>
    <row r="859" spans="1:16" s="244" customFormat="1">
      <c r="A859" s="68"/>
      <c r="B859" s="239">
        <v>40022</v>
      </c>
      <c r="C859" s="239" t="s">
        <v>2463</v>
      </c>
      <c r="D859" s="239">
        <v>14</v>
      </c>
      <c r="E859" s="239">
        <v>1</v>
      </c>
      <c r="F859" s="239">
        <v>20</v>
      </c>
      <c r="G859" s="239" t="s">
        <v>176</v>
      </c>
      <c r="H859" s="239" t="s">
        <v>2191</v>
      </c>
      <c r="I859" s="239">
        <v>1</v>
      </c>
      <c r="J859" s="240" t="s">
        <v>2218</v>
      </c>
      <c r="K859" s="241"/>
      <c r="L859" s="239">
        <v>1</v>
      </c>
      <c r="M859" s="242">
        <v>0</v>
      </c>
      <c r="N859" s="243">
        <v>0</v>
      </c>
      <c r="O859" s="244" t="s">
        <v>706</v>
      </c>
      <c r="P859" s="245"/>
    </row>
    <row r="860" spans="1:16" s="244" customFormat="1">
      <c r="A860" s="68"/>
      <c r="B860" s="239">
        <v>40023</v>
      </c>
      <c r="C860" s="239" t="s">
        <v>2269</v>
      </c>
      <c r="D860" s="239">
        <v>14</v>
      </c>
      <c r="E860" s="239">
        <v>1</v>
      </c>
      <c r="F860" s="239">
        <v>20</v>
      </c>
      <c r="G860" s="239" t="s">
        <v>176</v>
      </c>
      <c r="H860" s="239" t="s">
        <v>2192</v>
      </c>
      <c r="I860" s="239">
        <v>1</v>
      </c>
      <c r="J860" s="240" t="s">
        <v>2218</v>
      </c>
      <c r="K860" s="241"/>
      <c r="L860" s="239">
        <v>1</v>
      </c>
      <c r="M860" s="242">
        <v>0</v>
      </c>
      <c r="N860" s="243">
        <v>0</v>
      </c>
      <c r="O860" s="244" t="s">
        <v>706</v>
      </c>
      <c r="P860" s="245"/>
    </row>
    <row r="861" spans="1:16" s="244" customFormat="1">
      <c r="A861" s="68"/>
      <c r="B861" s="239">
        <v>40024</v>
      </c>
      <c r="C861" s="239" t="s">
        <v>2372</v>
      </c>
      <c r="D861" s="239">
        <v>14</v>
      </c>
      <c r="E861" s="239">
        <v>1</v>
      </c>
      <c r="F861" s="239">
        <v>20</v>
      </c>
      <c r="G861" s="239" t="s">
        <v>176</v>
      </c>
      <c r="H861" s="239" t="s">
        <v>2193</v>
      </c>
      <c r="I861" s="239">
        <v>1</v>
      </c>
      <c r="J861" s="240" t="s">
        <v>2218</v>
      </c>
      <c r="K861" s="241"/>
      <c r="L861" s="239">
        <v>1</v>
      </c>
      <c r="M861" s="242">
        <v>0</v>
      </c>
      <c r="N861" s="243">
        <v>0</v>
      </c>
      <c r="O861" s="244" t="s">
        <v>706</v>
      </c>
      <c r="P861" s="245"/>
    </row>
    <row r="862" spans="1:16" s="244" customFormat="1">
      <c r="A862" s="68"/>
      <c r="B862" s="239">
        <v>40025</v>
      </c>
      <c r="C862" s="239" t="s">
        <v>2387</v>
      </c>
      <c r="D862" s="239">
        <v>14</v>
      </c>
      <c r="E862" s="239">
        <v>1</v>
      </c>
      <c r="F862" s="239">
        <v>20</v>
      </c>
      <c r="G862" s="239" t="s">
        <v>176</v>
      </c>
      <c r="H862" s="239" t="s">
        <v>2194</v>
      </c>
      <c r="I862" s="239">
        <v>1</v>
      </c>
      <c r="J862" s="240" t="s">
        <v>2218</v>
      </c>
      <c r="K862" s="241"/>
      <c r="L862" s="239">
        <v>1</v>
      </c>
      <c r="M862" s="242">
        <v>0</v>
      </c>
      <c r="N862" s="243">
        <v>0</v>
      </c>
      <c r="O862" s="244" t="s">
        <v>706</v>
      </c>
      <c r="P862" s="245"/>
    </row>
    <row r="863" spans="1:16" s="244" customFormat="1">
      <c r="A863" s="68"/>
      <c r="B863" s="239">
        <v>40026</v>
      </c>
      <c r="C863" s="239" t="s">
        <v>2464</v>
      </c>
      <c r="D863" s="239">
        <v>14</v>
      </c>
      <c r="E863" s="239">
        <v>1</v>
      </c>
      <c r="F863" s="239">
        <v>20</v>
      </c>
      <c r="G863" s="239" t="s">
        <v>176</v>
      </c>
      <c r="H863" s="239" t="s">
        <v>2195</v>
      </c>
      <c r="I863" s="239">
        <v>1</v>
      </c>
      <c r="J863" s="240" t="s">
        <v>2218</v>
      </c>
      <c r="K863" s="241"/>
      <c r="L863" s="239">
        <v>1</v>
      </c>
      <c r="M863" s="242">
        <v>0</v>
      </c>
      <c r="N863" s="243">
        <v>0</v>
      </c>
      <c r="O863" s="244" t="s">
        <v>706</v>
      </c>
      <c r="P863" s="245"/>
    </row>
    <row r="864" spans="1:16" s="244" customFormat="1">
      <c r="A864" s="68"/>
      <c r="B864" s="239">
        <v>40027</v>
      </c>
      <c r="C864" s="239" t="s">
        <v>2537</v>
      </c>
      <c r="D864" s="239">
        <v>14</v>
      </c>
      <c r="E864" s="239">
        <v>1</v>
      </c>
      <c r="F864" s="239">
        <v>20</v>
      </c>
      <c r="G864" s="239" t="s">
        <v>176</v>
      </c>
      <c r="H864" s="239" t="s">
        <v>2196</v>
      </c>
      <c r="I864" s="239">
        <v>1</v>
      </c>
      <c r="J864" s="240" t="s">
        <v>2218</v>
      </c>
      <c r="K864" s="241"/>
      <c r="L864" s="239">
        <v>1</v>
      </c>
      <c r="M864" s="242">
        <v>0</v>
      </c>
      <c r="N864" s="243">
        <v>0</v>
      </c>
      <c r="O864" s="244" t="s">
        <v>706</v>
      </c>
      <c r="P864" s="245"/>
    </row>
    <row r="865" spans="1:16" s="244" customFormat="1">
      <c r="A865" s="68"/>
      <c r="B865" s="239">
        <v>40028</v>
      </c>
      <c r="C865" s="239" t="s">
        <v>2268</v>
      </c>
      <c r="D865" s="239">
        <v>14</v>
      </c>
      <c r="E865" s="239">
        <v>1</v>
      </c>
      <c r="F865" s="239">
        <v>20</v>
      </c>
      <c r="G865" s="239" t="s">
        <v>176</v>
      </c>
      <c r="H865" s="239" t="s">
        <v>2197</v>
      </c>
      <c r="I865" s="239">
        <v>1</v>
      </c>
      <c r="J865" s="240" t="s">
        <v>2218</v>
      </c>
      <c r="K865" s="241"/>
      <c r="L865" s="239">
        <v>1</v>
      </c>
      <c r="M865" s="242">
        <v>0</v>
      </c>
      <c r="N865" s="243">
        <v>0</v>
      </c>
      <c r="O865" s="244" t="s">
        <v>706</v>
      </c>
      <c r="P865" s="245"/>
    </row>
    <row r="866" spans="1:16" s="244" customFormat="1">
      <c r="A866" s="68"/>
      <c r="B866" s="239">
        <v>40029</v>
      </c>
      <c r="C866" s="239" t="s">
        <v>2371</v>
      </c>
      <c r="D866" s="239">
        <v>14</v>
      </c>
      <c r="E866" s="239">
        <v>1</v>
      </c>
      <c r="F866" s="239">
        <v>20</v>
      </c>
      <c r="G866" s="239" t="s">
        <v>176</v>
      </c>
      <c r="H866" s="239" t="s">
        <v>2198</v>
      </c>
      <c r="I866" s="239">
        <v>1</v>
      </c>
      <c r="J866" s="240" t="s">
        <v>2218</v>
      </c>
      <c r="K866" s="241"/>
      <c r="L866" s="239">
        <v>1</v>
      </c>
      <c r="M866" s="242">
        <v>0</v>
      </c>
      <c r="N866" s="243">
        <v>0</v>
      </c>
      <c r="O866" s="244" t="s">
        <v>706</v>
      </c>
      <c r="P866" s="245"/>
    </row>
    <row r="867" spans="1:16" s="244" customFormat="1">
      <c r="A867" s="68"/>
      <c r="B867" s="239">
        <v>40030</v>
      </c>
      <c r="C867" s="239" t="s">
        <v>2267</v>
      </c>
      <c r="D867" s="239">
        <v>14</v>
      </c>
      <c r="E867" s="239">
        <v>1</v>
      </c>
      <c r="F867" s="239">
        <v>20</v>
      </c>
      <c r="G867" s="239" t="s">
        <v>176</v>
      </c>
      <c r="H867" s="239" t="s">
        <v>2199</v>
      </c>
      <c r="I867" s="239">
        <v>1</v>
      </c>
      <c r="J867" s="240" t="s">
        <v>2218</v>
      </c>
      <c r="K867" s="241"/>
      <c r="L867" s="239">
        <v>1</v>
      </c>
      <c r="M867" s="242">
        <v>0</v>
      </c>
      <c r="N867" s="243">
        <v>0</v>
      </c>
      <c r="O867" s="244" t="s">
        <v>706</v>
      </c>
      <c r="P867" s="245"/>
    </row>
    <row r="868" spans="1:16" s="244" customFormat="1">
      <c r="A868" s="68"/>
      <c r="B868" s="239">
        <v>40031</v>
      </c>
      <c r="C868" s="239" t="s">
        <v>2392</v>
      </c>
      <c r="D868" s="239">
        <v>14</v>
      </c>
      <c r="E868" s="239">
        <v>1</v>
      </c>
      <c r="F868" s="239">
        <v>20</v>
      </c>
      <c r="G868" s="239" t="s">
        <v>176</v>
      </c>
      <c r="H868" s="239" t="s">
        <v>2200</v>
      </c>
      <c r="I868" s="239">
        <v>1</v>
      </c>
      <c r="J868" s="240" t="s">
        <v>2218</v>
      </c>
      <c r="K868" s="241"/>
      <c r="L868" s="239">
        <v>1</v>
      </c>
      <c r="M868" s="242">
        <v>0</v>
      </c>
      <c r="N868" s="243">
        <v>0</v>
      </c>
      <c r="O868" s="244" t="s">
        <v>706</v>
      </c>
      <c r="P868" s="245"/>
    </row>
    <row r="869" spans="1:16" s="244" customFormat="1">
      <c r="A869" s="68"/>
      <c r="B869" s="239">
        <v>40032</v>
      </c>
      <c r="C869" s="239" t="s">
        <v>2385</v>
      </c>
      <c r="D869" s="239">
        <v>14</v>
      </c>
      <c r="E869" s="239">
        <v>1</v>
      </c>
      <c r="F869" s="239">
        <v>20</v>
      </c>
      <c r="G869" s="239" t="s">
        <v>176</v>
      </c>
      <c r="H869" s="239" t="s">
        <v>2201</v>
      </c>
      <c r="I869" s="239">
        <v>1</v>
      </c>
      <c r="J869" s="240" t="s">
        <v>2218</v>
      </c>
      <c r="K869" s="241"/>
      <c r="L869" s="239">
        <v>1</v>
      </c>
      <c r="M869" s="242">
        <v>0</v>
      </c>
      <c r="N869" s="243">
        <v>0</v>
      </c>
      <c r="O869" s="244" t="s">
        <v>706</v>
      </c>
      <c r="P869" s="245"/>
    </row>
    <row r="870" spans="1:16" s="244" customFormat="1">
      <c r="A870" s="68"/>
      <c r="B870" s="239">
        <v>40033</v>
      </c>
      <c r="C870" s="239" t="s">
        <v>2465</v>
      </c>
      <c r="D870" s="239">
        <v>14</v>
      </c>
      <c r="E870" s="239">
        <v>1</v>
      </c>
      <c r="F870" s="239">
        <v>3</v>
      </c>
      <c r="G870" s="239" t="s">
        <v>176</v>
      </c>
      <c r="H870" s="239" t="s">
        <v>2202</v>
      </c>
      <c r="I870" s="239">
        <v>1</v>
      </c>
      <c r="J870" s="240" t="s">
        <v>2219</v>
      </c>
      <c r="K870" s="241"/>
      <c r="L870" s="239">
        <v>1</v>
      </c>
      <c r="M870" s="242">
        <v>0</v>
      </c>
      <c r="N870" s="243">
        <v>0</v>
      </c>
      <c r="O870" s="244" t="s">
        <v>706</v>
      </c>
      <c r="P870" s="245"/>
    </row>
    <row r="871" spans="1:16" s="244" customFormat="1">
      <c r="A871" s="68"/>
      <c r="B871" s="239">
        <v>40034</v>
      </c>
      <c r="C871" s="239" t="s">
        <v>2466</v>
      </c>
      <c r="D871" s="239">
        <v>14</v>
      </c>
      <c r="E871" s="239">
        <v>1</v>
      </c>
      <c r="F871" s="239">
        <v>3</v>
      </c>
      <c r="G871" s="239" t="s">
        <v>176</v>
      </c>
      <c r="H871" s="239" t="s">
        <v>2203</v>
      </c>
      <c r="I871" s="239">
        <v>1</v>
      </c>
      <c r="J871" s="240" t="s">
        <v>2219</v>
      </c>
      <c r="K871" s="241"/>
      <c r="L871" s="239">
        <v>1</v>
      </c>
      <c r="M871" s="242">
        <v>0</v>
      </c>
      <c r="N871" s="243">
        <v>0</v>
      </c>
      <c r="O871" s="244" t="s">
        <v>706</v>
      </c>
      <c r="P871" s="245"/>
    </row>
    <row r="872" spans="1:16" s="244" customFormat="1">
      <c r="A872" s="68"/>
      <c r="B872" s="239">
        <v>40035</v>
      </c>
      <c r="C872" s="239" t="s">
        <v>2393</v>
      </c>
      <c r="D872" s="239">
        <v>14</v>
      </c>
      <c r="E872" s="239">
        <v>1</v>
      </c>
      <c r="F872" s="239">
        <v>3</v>
      </c>
      <c r="G872" s="239" t="s">
        <v>176</v>
      </c>
      <c r="H872" s="239" t="s">
        <v>2204</v>
      </c>
      <c r="I872" s="239">
        <v>1</v>
      </c>
      <c r="J872" s="240" t="s">
        <v>2219</v>
      </c>
      <c r="K872" s="241"/>
      <c r="L872" s="239">
        <v>1</v>
      </c>
      <c r="M872" s="242">
        <v>0</v>
      </c>
      <c r="N872" s="243">
        <v>0</v>
      </c>
      <c r="O872" s="244" t="s">
        <v>706</v>
      </c>
      <c r="P872" s="245"/>
    </row>
    <row r="873" spans="1:16" s="244" customFormat="1">
      <c r="A873" s="68"/>
      <c r="B873" s="239">
        <v>40036</v>
      </c>
      <c r="C873" s="239" t="s">
        <v>2368</v>
      </c>
      <c r="D873" s="239">
        <v>14</v>
      </c>
      <c r="E873" s="239">
        <v>1</v>
      </c>
      <c r="F873" s="239">
        <v>3</v>
      </c>
      <c r="G873" s="239" t="s">
        <v>176</v>
      </c>
      <c r="H873" s="239" t="s">
        <v>2205</v>
      </c>
      <c r="I873" s="239">
        <v>1</v>
      </c>
      <c r="J873" s="240" t="s">
        <v>2219</v>
      </c>
      <c r="K873" s="241"/>
      <c r="L873" s="239">
        <v>1</v>
      </c>
      <c r="M873" s="242">
        <v>0</v>
      </c>
      <c r="N873" s="243">
        <v>0</v>
      </c>
      <c r="O873" s="244" t="s">
        <v>706</v>
      </c>
      <c r="P873" s="245"/>
    </row>
    <row r="874" spans="1:16" s="244" customFormat="1">
      <c r="A874" s="68"/>
      <c r="B874" s="239">
        <v>40037</v>
      </c>
      <c r="C874" s="239" t="s">
        <v>2291</v>
      </c>
      <c r="D874" s="239">
        <v>14</v>
      </c>
      <c r="E874" s="239">
        <v>1</v>
      </c>
      <c r="F874" s="239">
        <v>3</v>
      </c>
      <c r="G874" s="239" t="s">
        <v>176</v>
      </c>
      <c r="H874" s="239" t="s">
        <v>2206</v>
      </c>
      <c r="I874" s="239">
        <v>1</v>
      </c>
      <c r="J874" s="240" t="s">
        <v>2219</v>
      </c>
      <c r="K874" s="241"/>
      <c r="L874" s="239">
        <v>1</v>
      </c>
      <c r="M874" s="242">
        <v>0</v>
      </c>
      <c r="N874" s="243">
        <v>0</v>
      </c>
      <c r="O874" s="244" t="s">
        <v>706</v>
      </c>
      <c r="P874" s="245"/>
    </row>
    <row r="875" spans="1:16" s="244" customFormat="1">
      <c r="A875" s="68"/>
      <c r="B875" s="239">
        <v>40038</v>
      </c>
      <c r="C875" s="239" t="s">
        <v>2292</v>
      </c>
      <c r="D875" s="239">
        <v>14</v>
      </c>
      <c r="E875" s="239">
        <v>1</v>
      </c>
      <c r="F875" s="239">
        <v>3</v>
      </c>
      <c r="G875" s="239" t="s">
        <v>176</v>
      </c>
      <c r="H875" s="239" t="s">
        <v>2207</v>
      </c>
      <c r="I875" s="239">
        <v>1</v>
      </c>
      <c r="J875" s="240" t="s">
        <v>2219</v>
      </c>
      <c r="K875" s="241"/>
      <c r="L875" s="239">
        <v>1</v>
      </c>
      <c r="M875" s="242">
        <v>0</v>
      </c>
      <c r="N875" s="243">
        <v>0</v>
      </c>
      <c r="O875" s="244" t="s">
        <v>706</v>
      </c>
      <c r="P875" s="245"/>
    </row>
    <row r="876" spans="1:16" s="244" customFormat="1">
      <c r="A876" s="68"/>
      <c r="B876" s="239">
        <v>40039</v>
      </c>
      <c r="C876" s="239" t="s">
        <v>2394</v>
      </c>
      <c r="D876" s="239">
        <v>14</v>
      </c>
      <c r="E876" s="239">
        <v>1</v>
      </c>
      <c r="F876" s="239">
        <v>3</v>
      </c>
      <c r="G876" s="239" t="s">
        <v>176</v>
      </c>
      <c r="H876" s="239" t="s">
        <v>2208</v>
      </c>
      <c r="I876" s="239">
        <v>1</v>
      </c>
      <c r="J876" s="240" t="s">
        <v>2219</v>
      </c>
      <c r="K876" s="241"/>
      <c r="L876" s="239">
        <v>1</v>
      </c>
      <c r="M876" s="242">
        <v>0</v>
      </c>
      <c r="N876" s="243">
        <v>0</v>
      </c>
      <c r="O876" s="244" t="s">
        <v>706</v>
      </c>
      <c r="P876" s="245"/>
    </row>
    <row r="877" spans="1:16" s="244" customFormat="1">
      <c r="A877" s="68"/>
      <c r="B877" s="239">
        <v>40040</v>
      </c>
      <c r="C877" s="239" t="s">
        <v>2277</v>
      </c>
      <c r="D877" s="239">
        <v>14</v>
      </c>
      <c r="E877" s="239">
        <v>1</v>
      </c>
      <c r="F877" s="239">
        <v>3</v>
      </c>
      <c r="G877" s="239" t="s">
        <v>176</v>
      </c>
      <c r="H877" s="239" t="s">
        <v>2209</v>
      </c>
      <c r="I877" s="239">
        <v>1</v>
      </c>
      <c r="J877" s="240" t="s">
        <v>2219</v>
      </c>
      <c r="K877" s="241"/>
      <c r="L877" s="239">
        <v>1</v>
      </c>
      <c r="M877" s="242">
        <v>0</v>
      </c>
      <c r="N877" s="243">
        <v>0</v>
      </c>
      <c r="O877" s="244" t="s">
        <v>706</v>
      </c>
      <c r="P877" s="245"/>
    </row>
    <row r="878" spans="1:16" s="244" customFormat="1">
      <c r="A878" s="68"/>
      <c r="B878" s="239">
        <v>40041</v>
      </c>
      <c r="C878" s="239" t="s">
        <v>2278</v>
      </c>
      <c r="D878" s="239">
        <v>14</v>
      </c>
      <c r="E878" s="239">
        <v>1</v>
      </c>
      <c r="F878" s="239">
        <v>3</v>
      </c>
      <c r="G878" s="239" t="s">
        <v>176</v>
      </c>
      <c r="H878" s="239" t="s">
        <v>2210</v>
      </c>
      <c r="I878" s="239">
        <v>1</v>
      </c>
      <c r="J878" s="240" t="s">
        <v>2219</v>
      </c>
      <c r="K878" s="241"/>
      <c r="L878" s="239">
        <v>1</v>
      </c>
      <c r="M878" s="242">
        <v>0</v>
      </c>
      <c r="N878" s="243">
        <v>0</v>
      </c>
      <c r="O878" s="244" t="s">
        <v>706</v>
      </c>
      <c r="P878" s="245"/>
    </row>
    <row r="879" spans="1:16" s="244" customFormat="1">
      <c r="A879" s="68"/>
      <c r="B879" s="239">
        <v>40042</v>
      </c>
      <c r="C879" s="239" t="s">
        <v>2467</v>
      </c>
      <c r="D879" s="239">
        <v>14</v>
      </c>
      <c r="E879" s="239">
        <v>1</v>
      </c>
      <c r="F879" s="239">
        <v>3</v>
      </c>
      <c r="G879" s="239" t="s">
        <v>176</v>
      </c>
      <c r="H879" s="239" t="s">
        <v>2211</v>
      </c>
      <c r="I879" s="239">
        <v>1</v>
      </c>
      <c r="J879" s="240" t="s">
        <v>2219</v>
      </c>
      <c r="K879" s="241"/>
      <c r="L879" s="239">
        <v>1</v>
      </c>
      <c r="M879" s="242">
        <v>0</v>
      </c>
      <c r="N879" s="243">
        <v>0</v>
      </c>
      <c r="O879" s="244" t="s">
        <v>706</v>
      </c>
      <c r="P879" s="245"/>
    </row>
    <row r="880" spans="1:16" s="244" customFormat="1">
      <c r="A880" s="68"/>
      <c r="B880" s="239">
        <v>40043</v>
      </c>
      <c r="C880" s="239" t="s">
        <v>2279</v>
      </c>
      <c r="D880" s="239">
        <v>14</v>
      </c>
      <c r="E880" s="239">
        <v>1</v>
      </c>
      <c r="F880" s="239">
        <v>3</v>
      </c>
      <c r="G880" s="239" t="s">
        <v>176</v>
      </c>
      <c r="H880" s="239" t="s">
        <v>2212</v>
      </c>
      <c r="I880" s="239">
        <v>1</v>
      </c>
      <c r="J880" s="240" t="s">
        <v>2219</v>
      </c>
      <c r="K880" s="241"/>
      <c r="L880" s="239">
        <v>1</v>
      </c>
      <c r="M880" s="242">
        <v>0</v>
      </c>
      <c r="N880" s="243">
        <v>0</v>
      </c>
      <c r="O880" s="244" t="s">
        <v>706</v>
      </c>
      <c r="P880" s="245"/>
    </row>
    <row r="881" spans="1:16" s="244" customFormat="1">
      <c r="A881" s="68"/>
      <c r="B881" s="239">
        <v>40044</v>
      </c>
      <c r="C881" s="239" t="s">
        <v>2280</v>
      </c>
      <c r="D881" s="239">
        <v>14</v>
      </c>
      <c r="E881" s="239">
        <v>1</v>
      </c>
      <c r="F881" s="239">
        <v>3</v>
      </c>
      <c r="G881" s="239" t="s">
        <v>176</v>
      </c>
      <c r="H881" s="239" t="s">
        <v>2213</v>
      </c>
      <c r="I881" s="239">
        <v>1</v>
      </c>
      <c r="J881" s="240" t="s">
        <v>2219</v>
      </c>
      <c r="K881" s="241"/>
      <c r="L881" s="239">
        <v>1</v>
      </c>
      <c r="M881" s="242">
        <v>0</v>
      </c>
      <c r="N881" s="243">
        <v>0</v>
      </c>
      <c r="O881" s="244" t="s">
        <v>706</v>
      </c>
      <c r="P881" s="245"/>
    </row>
    <row r="882" spans="1:16" s="244" customFormat="1">
      <c r="A882" s="68"/>
      <c r="B882" s="239">
        <v>40045</v>
      </c>
      <c r="C882" s="239" t="s">
        <v>2281</v>
      </c>
      <c r="D882" s="239">
        <v>14</v>
      </c>
      <c r="E882" s="239">
        <v>1</v>
      </c>
      <c r="F882" s="239">
        <v>3</v>
      </c>
      <c r="G882" s="239" t="s">
        <v>176</v>
      </c>
      <c r="H882" s="239" t="s">
        <v>2214</v>
      </c>
      <c r="I882" s="239">
        <v>1</v>
      </c>
      <c r="J882" s="240" t="s">
        <v>2219</v>
      </c>
      <c r="K882" s="241"/>
      <c r="L882" s="239">
        <v>1</v>
      </c>
      <c r="M882" s="242">
        <v>0</v>
      </c>
      <c r="N882" s="243">
        <v>0</v>
      </c>
      <c r="O882" s="244" t="s">
        <v>706</v>
      </c>
      <c r="P882" s="245"/>
    </row>
    <row r="883" spans="1:16" s="244" customFormat="1">
      <c r="A883" s="68"/>
      <c r="B883" s="239">
        <v>40046</v>
      </c>
      <c r="C883" s="239" t="s">
        <v>2282</v>
      </c>
      <c r="D883" s="239">
        <v>14</v>
      </c>
      <c r="E883" s="239">
        <v>1</v>
      </c>
      <c r="F883" s="239">
        <v>3</v>
      </c>
      <c r="G883" s="239" t="s">
        <v>176</v>
      </c>
      <c r="H883" s="239" t="s">
        <v>2215</v>
      </c>
      <c r="I883" s="239">
        <v>1</v>
      </c>
      <c r="J883" s="240" t="s">
        <v>2219</v>
      </c>
      <c r="K883" s="241"/>
      <c r="L883" s="239">
        <v>1</v>
      </c>
      <c r="M883" s="242">
        <v>0</v>
      </c>
      <c r="N883" s="243">
        <v>0</v>
      </c>
      <c r="O883" s="244" t="s">
        <v>706</v>
      </c>
      <c r="P883" s="245"/>
    </row>
    <row r="884" spans="1:16" s="244" customFormat="1">
      <c r="A884" s="68"/>
      <c r="B884" s="239">
        <v>40047</v>
      </c>
      <c r="C884" s="239" t="s">
        <v>2283</v>
      </c>
      <c r="D884" s="239">
        <v>14</v>
      </c>
      <c r="E884" s="239">
        <v>1</v>
      </c>
      <c r="F884" s="239">
        <v>3</v>
      </c>
      <c r="G884" s="239" t="s">
        <v>176</v>
      </c>
      <c r="H884" s="239" t="s">
        <v>2216</v>
      </c>
      <c r="I884" s="239">
        <v>1</v>
      </c>
      <c r="J884" s="240" t="s">
        <v>2219</v>
      </c>
      <c r="K884" s="241"/>
      <c r="L884" s="239">
        <v>1</v>
      </c>
      <c r="M884" s="242">
        <v>0</v>
      </c>
      <c r="N884" s="243">
        <v>0</v>
      </c>
      <c r="O884" s="244" t="s">
        <v>706</v>
      </c>
      <c r="P884" s="245"/>
    </row>
    <row r="885" spans="1:16" s="244" customFormat="1">
      <c r="A885" s="68"/>
      <c r="B885" s="239">
        <v>40048</v>
      </c>
      <c r="C885" s="239" t="s">
        <v>2365</v>
      </c>
      <c r="D885" s="239">
        <v>14</v>
      </c>
      <c r="E885" s="239">
        <v>1</v>
      </c>
      <c r="F885" s="239">
        <v>100</v>
      </c>
      <c r="G885" s="239" t="s">
        <v>176</v>
      </c>
      <c r="H885" s="239" t="s">
        <v>2171</v>
      </c>
      <c r="I885" s="239">
        <v>1</v>
      </c>
      <c r="J885" s="246" t="s">
        <v>2541</v>
      </c>
      <c r="K885" s="241"/>
      <c r="L885" s="239">
        <v>1</v>
      </c>
      <c r="M885" s="254">
        <v>1</v>
      </c>
      <c r="N885" s="254">
        <v>8</v>
      </c>
      <c r="O885" s="244" t="s">
        <v>706</v>
      </c>
      <c r="P885" s="245"/>
    </row>
    <row r="886" spans="1:16" s="244" customFormat="1">
      <c r="A886" s="68"/>
      <c r="B886" s="239">
        <v>40049</v>
      </c>
      <c r="C886" s="239" t="s">
        <v>2289</v>
      </c>
      <c r="D886" s="239">
        <v>14</v>
      </c>
      <c r="E886" s="239">
        <v>1</v>
      </c>
      <c r="F886" s="239">
        <v>100</v>
      </c>
      <c r="G886" s="239" t="s">
        <v>176</v>
      </c>
      <c r="H886" s="239" t="s">
        <v>2172</v>
      </c>
      <c r="I886" s="239">
        <v>1</v>
      </c>
      <c r="J886" s="246" t="s">
        <v>2541</v>
      </c>
      <c r="K886" s="241"/>
      <c r="L886" s="239">
        <v>1</v>
      </c>
      <c r="M886" s="254">
        <v>1</v>
      </c>
      <c r="N886" s="254">
        <v>8</v>
      </c>
      <c r="O886" s="244" t="s">
        <v>706</v>
      </c>
      <c r="P886" s="245"/>
    </row>
    <row r="887" spans="1:16" s="244" customFormat="1">
      <c r="A887" s="68"/>
      <c r="B887" s="239">
        <v>40050</v>
      </c>
      <c r="C887" s="239" t="s">
        <v>2366</v>
      </c>
      <c r="D887" s="239">
        <v>14</v>
      </c>
      <c r="E887" s="239">
        <v>1</v>
      </c>
      <c r="F887" s="239">
        <v>100</v>
      </c>
      <c r="G887" s="239" t="s">
        <v>176</v>
      </c>
      <c r="H887" s="239" t="s">
        <v>2173</v>
      </c>
      <c r="I887" s="239">
        <v>1</v>
      </c>
      <c r="J887" s="246" t="s">
        <v>2541</v>
      </c>
      <c r="K887" s="241"/>
      <c r="L887" s="239">
        <v>1</v>
      </c>
      <c r="M887" s="254">
        <v>1</v>
      </c>
      <c r="N887" s="254">
        <v>8</v>
      </c>
      <c r="O887" s="244" t="s">
        <v>706</v>
      </c>
      <c r="P887" s="245"/>
    </row>
    <row r="888" spans="1:16" s="244" customFormat="1">
      <c r="A888" s="68"/>
      <c r="B888" s="239">
        <v>40051</v>
      </c>
      <c r="C888" s="239" t="s">
        <v>2535</v>
      </c>
      <c r="D888" s="239">
        <v>14</v>
      </c>
      <c r="E888" s="239">
        <v>1</v>
      </c>
      <c r="F888" s="239">
        <v>100</v>
      </c>
      <c r="G888" s="239" t="s">
        <v>176</v>
      </c>
      <c r="H888" s="239" t="s">
        <v>2174</v>
      </c>
      <c r="I888" s="239">
        <v>1</v>
      </c>
      <c r="J888" s="246" t="s">
        <v>2541</v>
      </c>
      <c r="K888" s="241"/>
      <c r="L888" s="239">
        <v>1</v>
      </c>
      <c r="M888" s="254">
        <v>1</v>
      </c>
      <c r="N888" s="254">
        <v>8</v>
      </c>
      <c r="O888" s="244" t="s">
        <v>706</v>
      </c>
      <c r="P888" s="245"/>
    </row>
    <row r="889" spans="1:16" s="244" customFormat="1">
      <c r="A889" s="68"/>
      <c r="B889" s="239">
        <v>40052</v>
      </c>
      <c r="C889" s="239" t="s">
        <v>2448</v>
      </c>
      <c r="D889" s="239">
        <v>14</v>
      </c>
      <c r="E889" s="239">
        <v>1</v>
      </c>
      <c r="F889" s="239">
        <v>100</v>
      </c>
      <c r="G889" s="239" t="s">
        <v>176</v>
      </c>
      <c r="H889" s="239" t="s">
        <v>2175</v>
      </c>
      <c r="I889" s="239">
        <v>1</v>
      </c>
      <c r="J889" s="246" t="s">
        <v>2541</v>
      </c>
      <c r="K889" s="241"/>
      <c r="L889" s="239">
        <v>1</v>
      </c>
      <c r="M889" s="254">
        <v>1</v>
      </c>
      <c r="N889" s="254">
        <v>8</v>
      </c>
      <c r="O889" s="244" t="s">
        <v>706</v>
      </c>
      <c r="P889" s="245"/>
    </row>
    <row r="890" spans="1:16" s="244" customFormat="1">
      <c r="A890" s="68"/>
      <c r="B890" s="239">
        <v>40053</v>
      </c>
      <c r="C890" s="239" t="s">
        <v>2270</v>
      </c>
      <c r="D890" s="239">
        <v>14</v>
      </c>
      <c r="E890" s="239">
        <v>1</v>
      </c>
      <c r="F890" s="239">
        <v>100</v>
      </c>
      <c r="G890" s="239" t="s">
        <v>176</v>
      </c>
      <c r="H890" s="239" t="s">
        <v>2176</v>
      </c>
      <c r="I890" s="239">
        <v>1</v>
      </c>
      <c r="J890" s="246" t="s">
        <v>2541</v>
      </c>
      <c r="K890" s="241"/>
      <c r="L890" s="239">
        <v>1</v>
      </c>
      <c r="M890" s="254">
        <v>1</v>
      </c>
      <c r="N890" s="254">
        <v>8</v>
      </c>
      <c r="O890" s="244" t="s">
        <v>706</v>
      </c>
      <c r="P890" s="245"/>
    </row>
    <row r="891" spans="1:16" s="244" customFormat="1">
      <c r="A891" s="68"/>
      <c r="B891" s="239">
        <v>40054</v>
      </c>
      <c r="C891" s="239" t="s">
        <v>2449</v>
      </c>
      <c r="D891" s="239">
        <v>14</v>
      </c>
      <c r="E891" s="239">
        <v>1</v>
      </c>
      <c r="F891" s="239">
        <v>100</v>
      </c>
      <c r="G891" s="239" t="s">
        <v>176</v>
      </c>
      <c r="H891" s="239" t="s">
        <v>2177</v>
      </c>
      <c r="I891" s="239">
        <v>1</v>
      </c>
      <c r="J891" s="246" t="s">
        <v>2541</v>
      </c>
      <c r="K891" s="241"/>
      <c r="L891" s="239">
        <v>1</v>
      </c>
      <c r="M891" s="254">
        <v>1</v>
      </c>
      <c r="N891" s="254">
        <v>8</v>
      </c>
      <c r="O891" s="244" t="s">
        <v>706</v>
      </c>
      <c r="P891" s="245"/>
    </row>
    <row r="892" spans="1:16" s="244" customFormat="1">
      <c r="A892" s="68"/>
      <c r="B892" s="239">
        <v>40055</v>
      </c>
      <c r="C892" s="239" t="s">
        <v>2271</v>
      </c>
      <c r="D892" s="239">
        <v>14</v>
      </c>
      <c r="E892" s="239">
        <v>1</v>
      </c>
      <c r="F892" s="239">
        <v>100</v>
      </c>
      <c r="G892" s="239" t="s">
        <v>176</v>
      </c>
      <c r="H892" s="239" t="s">
        <v>2178</v>
      </c>
      <c r="I892" s="239">
        <v>1</v>
      </c>
      <c r="J892" s="246" t="s">
        <v>2541</v>
      </c>
      <c r="K892" s="241"/>
      <c r="L892" s="239">
        <v>1</v>
      </c>
      <c r="M892" s="254">
        <v>1</v>
      </c>
      <c r="N892" s="254">
        <v>8</v>
      </c>
      <c r="O892" s="244" t="s">
        <v>706</v>
      </c>
      <c r="P892" s="245"/>
    </row>
    <row r="893" spans="1:16" s="244" customFormat="1">
      <c r="A893" s="68"/>
      <c r="B893" s="239">
        <v>40056</v>
      </c>
      <c r="C893" s="239" t="s">
        <v>2389</v>
      </c>
      <c r="D893" s="239">
        <v>14</v>
      </c>
      <c r="E893" s="239">
        <v>1</v>
      </c>
      <c r="F893" s="239">
        <v>20</v>
      </c>
      <c r="G893" s="239" t="s">
        <v>176</v>
      </c>
      <c r="H893" s="239" t="s">
        <v>2179</v>
      </c>
      <c r="I893" s="239">
        <v>1</v>
      </c>
      <c r="J893" s="246" t="s">
        <v>632</v>
      </c>
      <c r="K893" s="241"/>
      <c r="L893" s="239">
        <v>1</v>
      </c>
      <c r="M893" s="254">
        <v>1</v>
      </c>
      <c r="N893" s="254">
        <v>8</v>
      </c>
      <c r="O893" s="244" t="s">
        <v>706</v>
      </c>
      <c r="P893" s="245"/>
    </row>
    <row r="894" spans="1:16" s="244" customFormat="1">
      <c r="A894" s="68"/>
      <c r="B894" s="239">
        <v>40057</v>
      </c>
      <c r="C894" s="239" t="s">
        <v>2276</v>
      </c>
      <c r="D894" s="239">
        <v>14</v>
      </c>
      <c r="E894" s="239">
        <v>1</v>
      </c>
      <c r="F894" s="239">
        <v>20</v>
      </c>
      <c r="G894" s="239" t="s">
        <v>176</v>
      </c>
      <c r="H894" s="239" t="s">
        <v>2180</v>
      </c>
      <c r="I894" s="239">
        <v>1</v>
      </c>
      <c r="J894" s="246" t="s">
        <v>632</v>
      </c>
      <c r="K894" s="241"/>
      <c r="L894" s="239">
        <v>1</v>
      </c>
      <c r="M894" s="254">
        <v>1</v>
      </c>
      <c r="N894" s="254">
        <v>8</v>
      </c>
      <c r="O894" s="244" t="s">
        <v>706</v>
      </c>
      <c r="P894" s="245"/>
    </row>
    <row r="895" spans="1:16" s="244" customFormat="1">
      <c r="A895" s="68"/>
      <c r="B895" s="239">
        <v>40058</v>
      </c>
      <c r="C895" s="239" t="s">
        <v>2272</v>
      </c>
      <c r="D895" s="239">
        <v>14</v>
      </c>
      <c r="E895" s="239">
        <v>1</v>
      </c>
      <c r="F895" s="239">
        <v>20</v>
      </c>
      <c r="G895" s="239" t="s">
        <v>176</v>
      </c>
      <c r="H895" s="239" t="s">
        <v>2181</v>
      </c>
      <c r="I895" s="239">
        <v>1</v>
      </c>
      <c r="J895" s="246" t="s">
        <v>632</v>
      </c>
      <c r="K895" s="241"/>
      <c r="L895" s="239">
        <v>1</v>
      </c>
      <c r="M895" s="254">
        <v>1</v>
      </c>
      <c r="N895" s="254">
        <v>8</v>
      </c>
      <c r="O895" s="244" t="s">
        <v>706</v>
      </c>
      <c r="P895" s="245"/>
    </row>
    <row r="896" spans="1:16" s="244" customFormat="1">
      <c r="A896" s="68"/>
      <c r="B896" s="239">
        <v>40059</v>
      </c>
      <c r="C896" s="239" t="s">
        <v>2273</v>
      </c>
      <c r="D896" s="239">
        <v>14</v>
      </c>
      <c r="E896" s="239">
        <v>1</v>
      </c>
      <c r="F896" s="239">
        <v>20</v>
      </c>
      <c r="G896" s="239" t="s">
        <v>176</v>
      </c>
      <c r="H896" s="239" t="s">
        <v>2182</v>
      </c>
      <c r="I896" s="239">
        <v>1</v>
      </c>
      <c r="J896" s="246" t="s">
        <v>632</v>
      </c>
      <c r="K896" s="241"/>
      <c r="L896" s="239">
        <v>1</v>
      </c>
      <c r="M896" s="254">
        <v>1</v>
      </c>
      <c r="N896" s="254">
        <v>8</v>
      </c>
      <c r="O896" s="244" t="s">
        <v>706</v>
      </c>
      <c r="P896" s="245"/>
    </row>
    <row r="897" spans="1:16" s="244" customFormat="1">
      <c r="A897" s="68"/>
      <c r="B897" s="239">
        <v>40060</v>
      </c>
      <c r="C897" s="239" t="s">
        <v>2390</v>
      </c>
      <c r="D897" s="239">
        <v>14</v>
      </c>
      <c r="E897" s="239">
        <v>1</v>
      </c>
      <c r="F897" s="239">
        <v>20</v>
      </c>
      <c r="G897" s="239" t="s">
        <v>176</v>
      </c>
      <c r="H897" s="239" t="s">
        <v>2183</v>
      </c>
      <c r="I897" s="239">
        <v>1</v>
      </c>
      <c r="J897" s="246" t="s">
        <v>632</v>
      </c>
      <c r="K897" s="241"/>
      <c r="L897" s="239">
        <v>1</v>
      </c>
      <c r="M897" s="254">
        <v>1</v>
      </c>
      <c r="N897" s="254">
        <v>8</v>
      </c>
      <c r="O897" s="244" t="s">
        <v>706</v>
      </c>
      <c r="P897" s="245"/>
    </row>
    <row r="898" spans="1:16" s="244" customFormat="1">
      <c r="A898" s="68"/>
      <c r="B898" s="239">
        <v>40061</v>
      </c>
      <c r="C898" s="239" t="s">
        <v>2391</v>
      </c>
      <c r="D898" s="239">
        <v>14</v>
      </c>
      <c r="E898" s="239">
        <v>1</v>
      </c>
      <c r="F898" s="239">
        <v>20</v>
      </c>
      <c r="G898" s="239" t="s">
        <v>176</v>
      </c>
      <c r="H898" s="239" t="s">
        <v>2184</v>
      </c>
      <c r="I898" s="239">
        <v>1</v>
      </c>
      <c r="J898" s="246" t="s">
        <v>632</v>
      </c>
      <c r="K898" s="241"/>
      <c r="L898" s="239">
        <v>1</v>
      </c>
      <c r="M898" s="254">
        <v>1</v>
      </c>
      <c r="N898" s="254">
        <v>8</v>
      </c>
      <c r="O898" s="244" t="s">
        <v>706</v>
      </c>
      <c r="P898" s="245"/>
    </row>
    <row r="899" spans="1:16" s="244" customFormat="1">
      <c r="A899" s="68"/>
      <c r="B899" s="239">
        <v>40062</v>
      </c>
      <c r="C899" s="239" t="s">
        <v>2290</v>
      </c>
      <c r="D899" s="239">
        <v>14</v>
      </c>
      <c r="E899" s="239">
        <v>1</v>
      </c>
      <c r="F899" s="239">
        <v>20</v>
      </c>
      <c r="G899" s="239" t="s">
        <v>176</v>
      </c>
      <c r="H899" s="239" t="s">
        <v>2185</v>
      </c>
      <c r="I899" s="239">
        <v>1</v>
      </c>
      <c r="J899" s="246" t="s">
        <v>632</v>
      </c>
      <c r="K899" s="241"/>
      <c r="L899" s="239">
        <v>1</v>
      </c>
      <c r="M899" s="254">
        <v>1</v>
      </c>
      <c r="N899" s="254">
        <v>8</v>
      </c>
      <c r="O899" s="244" t="s">
        <v>706</v>
      </c>
      <c r="P899" s="245"/>
    </row>
    <row r="900" spans="1:16" s="244" customFormat="1">
      <c r="A900" s="68"/>
      <c r="B900" s="239">
        <v>40063</v>
      </c>
      <c r="C900" s="239" t="s">
        <v>2275</v>
      </c>
      <c r="D900" s="239">
        <v>14</v>
      </c>
      <c r="E900" s="239">
        <v>1</v>
      </c>
      <c r="F900" s="239">
        <v>20</v>
      </c>
      <c r="G900" s="239" t="s">
        <v>176</v>
      </c>
      <c r="H900" s="239" t="s">
        <v>2079</v>
      </c>
      <c r="I900" s="239">
        <v>1</v>
      </c>
      <c r="J900" s="246" t="s">
        <v>632</v>
      </c>
      <c r="K900" s="241"/>
      <c r="L900" s="239">
        <v>1</v>
      </c>
      <c r="M900" s="254">
        <v>1</v>
      </c>
      <c r="N900" s="254">
        <v>8</v>
      </c>
      <c r="O900" s="244" t="s">
        <v>706</v>
      </c>
      <c r="P900" s="245"/>
    </row>
    <row r="901" spans="1:16" s="244" customFormat="1">
      <c r="A901" s="68"/>
      <c r="B901" s="239">
        <v>40064</v>
      </c>
      <c r="C901" s="239" t="s">
        <v>2379</v>
      </c>
      <c r="D901" s="239">
        <v>14</v>
      </c>
      <c r="E901" s="239">
        <v>1</v>
      </c>
      <c r="F901" s="239">
        <v>20</v>
      </c>
      <c r="G901" s="239" t="s">
        <v>176</v>
      </c>
      <c r="H901" s="239" t="s">
        <v>2186</v>
      </c>
      <c r="I901" s="239">
        <v>1</v>
      </c>
      <c r="J901" s="246" t="s">
        <v>632</v>
      </c>
      <c r="K901" s="241"/>
      <c r="L901" s="239">
        <v>1</v>
      </c>
      <c r="M901" s="254">
        <v>1</v>
      </c>
      <c r="N901" s="254">
        <v>8</v>
      </c>
      <c r="O901" s="244" t="s">
        <v>706</v>
      </c>
      <c r="P901" s="245"/>
    </row>
    <row r="902" spans="1:16" s="244" customFormat="1">
      <c r="A902" s="68"/>
      <c r="B902" s="239">
        <v>40065</v>
      </c>
      <c r="C902" s="239" t="s">
        <v>2377</v>
      </c>
      <c r="D902" s="239">
        <v>14</v>
      </c>
      <c r="E902" s="239">
        <v>1</v>
      </c>
      <c r="F902" s="239">
        <v>20</v>
      </c>
      <c r="G902" s="239" t="s">
        <v>176</v>
      </c>
      <c r="H902" s="239" t="s">
        <v>2187</v>
      </c>
      <c r="I902" s="239">
        <v>1</v>
      </c>
      <c r="J902" s="246" t="s">
        <v>632</v>
      </c>
      <c r="K902" s="241"/>
      <c r="L902" s="239">
        <v>1</v>
      </c>
      <c r="M902" s="254">
        <v>1</v>
      </c>
      <c r="N902" s="254">
        <v>8</v>
      </c>
      <c r="O902" s="244" t="s">
        <v>706</v>
      </c>
      <c r="P902" s="245"/>
    </row>
    <row r="903" spans="1:16" s="244" customFormat="1">
      <c r="A903" s="68"/>
      <c r="B903" s="239">
        <v>40066</v>
      </c>
      <c r="C903" s="239" t="s">
        <v>2274</v>
      </c>
      <c r="D903" s="239">
        <v>14</v>
      </c>
      <c r="E903" s="239">
        <v>1</v>
      </c>
      <c r="F903" s="239">
        <v>20</v>
      </c>
      <c r="G903" s="239" t="s">
        <v>176</v>
      </c>
      <c r="H903" s="239" t="s">
        <v>2188</v>
      </c>
      <c r="I903" s="239">
        <v>1</v>
      </c>
      <c r="J903" s="246" t="s">
        <v>632</v>
      </c>
      <c r="K903" s="241"/>
      <c r="L903" s="239">
        <v>1</v>
      </c>
      <c r="M903" s="254">
        <v>1</v>
      </c>
      <c r="N903" s="254">
        <v>8</v>
      </c>
      <c r="O903" s="244" t="s">
        <v>706</v>
      </c>
      <c r="P903" s="245"/>
    </row>
    <row r="904" spans="1:16" s="244" customFormat="1">
      <c r="A904" s="68"/>
      <c r="B904" s="239">
        <v>40067</v>
      </c>
      <c r="C904" s="239" t="s">
        <v>2382</v>
      </c>
      <c r="D904" s="239">
        <v>14</v>
      </c>
      <c r="E904" s="239">
        <v>1</v>
      </c>
      <c r="F904" s="239">
        <v>20</v>
      </c>
      <c r="G904" s="239" t="s">
        <v>176</v>
      </c>
      <c r="H904" s="239" t="s">
        <v>2189</v>
      </c>
      <c r="I904" s="239">
        <v>1</v>
      </c>
      <c r="J904" s="246" t="s">
        <v>632</v>
      </c>
      <c r="K904" s="241"/>
      <c r="L904" s="239">
        <v>1</v>
      </c>
      <c r="M904" s="254">
        <v>1</v>
      </c>
      <c r="N904" s="254">
        <v>8</v>
      </c>
      <c r="O904" s="244" t="s">
        <v>706</v>
      </c>
      <c r="P904" s="245"/>
    </row>
    <row r="905" spans="1:16" s="244" customFormat="1">
      <c r="A905" s="68"/>
      <c r="B905" s="239">
        <v>40068</v>
      </c>
      <c r="C905" s="239" t="s">
        <v>2375</v>
      </c>
      <c r="D905" s="239">
        <v>14</v>
      </c>
      <c r="E905" s="239">
        <v>1</v>
      </c>
      <c r="F905" s="239">
        <v>20</v>
      </c>
      <c r="G905" s="239" t="s">
        <v>176</v>
      </c>
      <c r="H905" s="239" t="s">
        <v>2190</v>
      </c>
      <c r="I905" s="239">
        <v>1</v>
      </c>
      <c r="J905" s="246" t="s">
        <v>632</v>
      </c>
      <c r="K905" s="241"/>
      <c r="L905" s="239">
        <v>1</v>
      </c>
      <c r="M905" s="254">
        <v>1</v>
      </c>
      <c r="N905" s="254">
        <v>8</v>
      </c>
      <c r="O905" s="244" t="s">
        <v>706</v>
      </c>
      <c r="P905" s="245"/>
    </row>
    <row r="906" spans="1:16" s="244" customFormat="1">
      <c r="A906" s="68"/>
      <c r="B906" s="239">
        <v>40069</v>
      </c>
      <c r="C906" s="239" t="s">
        <v>2463</v>
      </c>
      <c r="D906" s="239">
        <v>14</v>
      </c>
      <c r="E906" s="239">
        <v>1</v>
      </c>
      <c r="F906" s="239">
        <v>20</v>
      </c>
      <c r="G906" s="239" t="s">
        <v>176</v>
      </c>
      <c r="H906" s="239" t="s">
        <v>2191</v>
      </c>
      <c r="I906" s="239">
        <v>1</v>
      </c>
      <c r="J906" s="246" t="s">
        <v>632</v>
      </c>
      <c r="K906" s="241"/>
      <c r="L906" s="239">
        <v>1</v>
      </c>
      <c r="M906" s="254">
        <v>1</v>
      </c>
      <c r="N906" s="254">
        <v>8</v>
      </c>
      <c r="O906" s="244" t="s">
        <v>706</v>
      </c>
      <c r="P906" s="245"/>
    </row>
    <row r="907" spans="1:16" s="244" customFormat="1">
      <c r="A907" s="68"/>
      <c r="B907" s="239">
        <v>40070</v>
      </c>
      <c r="C907" s="239" t="s">
        <v>2269</v>
      </c>
      <c r="D907" s="239">
        <v>14</v>
      </c>
      <c r="E907" s="239">
        <v>1</v>
      </c>
      <c r="F907" s="239">
        <v>20</v>
      </c>
      <c r="G907" s="239" t="s">
        <v>176</v>
      </c>
      <c r="H907" s="239" t="s">
        <v>2192</v>
      </c>
      <c r="I907" s="239">
        <v>1</v>
      </c>
      <c r="J907" s="246" t="s">
        <v>632</v>
      </c>
      <c r="K907" s="241"/>
      <c r="L907" s="239">
        <v>1</v>
      </c>
      <c r="M907" s="254">
        <v>1</v>
      </c>
      <c r="N907" s="254">
        <v>8</v>
      </c>
      <c r="O907" s="244" t="s">
        <v>706</v>
      </c>
      <c r="P907" s="245"/>
    </row>
    <row r="908" spans="1:16" s="244" customFormat="1">
      <c r="A908" s="68"/>
      <c r="B908" s="239">
        <v>40071</v>
      </c>
      <c r="C908" s="239" t="s">
        <v>2372</v>
      </c>
      <c r="D908" s="239">
        <v>14</v>
      </c>
      <c r="E908" s="239">
        <v>1</v>
      </c>
      <c r="F908" s="239">
        <v>20</v>
      </c>
      <c r="G908" s="239" t="s">
        <v>176</v>
      </c>
      <c r="H908" s="239" t="s">
        <v>2193</v>
      </c>
      <c r="I908" s="239">
        <v>1</v>
      </c>
      <c r="J908" s="246" t="s">
        <v>632</v>
      </c>
      <c r="K908" s="241"/>
      <c r="L908" s="239">
        <v>1</v>
      </c>
      <c r="M908" s="254">
        <v>1</v>
      </c>
      <c r="N908" s="254">
        <v>8</v>
      </c>
      <c r="O908" s="244" t="s">
        <v>706</v>
      </c>
      <c r="P908" s="245"/>
    </row>
    <row r="909" spans="1:16" s="244" customFormat="1">
      <c r="A909" s="68"/>
      <c r="B909" s="239">
        <v>40072</v>
      </c>
      <c r="C909" s="239" t="s">
        <v>2387</v>
      </c>
      <c r="D909" s="239">
        <v>14</v>
      </c>
      <c r="E909" s="239">
        <v>1</v>
      </c>
      <c r="F909" s="239">
        <v>20</v>
      </c>
      <c r="G909" s="239" t="s">
        <v>176</v>
      </c>
      <c r="H909" s="239" t="s">
        <v>2194</v>
      </c>
      <c r="I909" s="239">
        <v>1</v>
      </c>
      <c r="J909" s="246" t="s">
        <v>632</v>
      </c>
      <c r="K909" s="241"/>
      <c r="L909" s="239">
        <v>1</v>
      </c>
      <c r="M909" s="254">
        <v>1</v>
      </c>
      <c r="N909" s="254">
        <v>8</v>
      </c>
      <c r="O909" s="244" t="s">
        <v>706</v>
      </c>
      <c r="P909" s="245"/>
    </row>
    <row r="910" spans="1:16" s="244" customFormat="1">
      <c r="A910" s="68"/>
      <c r="B910" s="239">
        <v>40073</v>
      </c>
      <c r="C910" s="239" t="s">
        <v>2464</v>
      </c>
      <c r="D910" s="239">
        <v>14</v>
      </c>
      <c r="E910" s="239">
        <v>1</v>
      </c>
      <c r="F910" s="239">
        <v>20</v>
      </c>
      <c r="G910" s="239" t="s">
        <v>176</v>
      </c>
      <c r="H910" s="239" t="s">
        <v>2195</v>
      </c>
      <c r="I910" s="239">
        <v>1</v>
      </c>
      <c r="J910" s="246" t="s">
        <v>632</v>
      </c>
      <c r="K910" s="241"/>
      <c r="L910" s="239">
        <v>1</v>
      </c>
      <c r="M910" s="254">
        <v>1</v>
      </c>
      <c r="N910" s="254">
        <v>8</v>
      </c>
      <c r="O910" s="244" t="s">
        <v>706</v>
      </c>
      <c r="P910" s="245"/>
    </row>
    <row r="911" spans="1:16" s="244" customFormat="1">
      <c r="A911" s="68"/>
      <c r="B911" s="239">
        <v>40074</v>
      </c>
      <c r="C911" s="239" t="s">
        <v>2537</v>
      </c>
      <c r="D911" s="239">
        <v>14</v>
      </c>
      <c r="E911" s="239">
        <v>1</v>
      </c>
      <c r="F911" s="239">
        <v>20</v>
      </c>
      <c r="G911" s="239" t="s">
        <v>176</v>
      </c>
      <c r="H911" s="239" t="s">
        <v>2196</v>
      </c>
      <c r="I911" s="239">
        <v>1</v>
      </c>
      <c r="J911" s="246" t="s">
        <v>632</v>
      </c>
      <c r="K911" s="241"/>
      <c r="L911" s="239">
        <v>1</v>
      </c>
      <c r="M911" s="254">
        <v>1</v>
      </c>
      <c r="N911" s="254">
        <v>8</v>
      </c>
      <c r="O911" s="244" t="s">
        <v>706</v>
      </c>
      <c r="P911" s="245"/>
    </row>
    <row r="912" spans="1:16" s="244" customFormat="1">
      <c r="A912" s="68"/>
      <c r="B912" s="239">
        <v>40075</v>
      </c>
      <c r="C912" s="239" t="s">
        <v>2268</v>
      </c>
      <c r="D912" s="239">
        <v>14</v>
      </c>
      <c r="E912" s="239">
        <v>1</v>
      </c>
      <c r="F912" s="239">
        <v>20</v>
      </c>
      <c r="G912" s="239" t="s">
        <v>176</v>
      </c>
      <c r="H912" s="239" t="s">
        <v>2197</v>
      </c>
      <c r="I912" s="239">
        <v>1</v>
      </c>
      <c r="J912" s="246" t="s">
        <v>632</v>
      </c>
      <c r="K912" s="241"/>
      <c r="L912" s="239">
        <v>1</v>
      </c>
      <c r="M912" s="254">
        <v>1</v>
      </c>
      <c r="N912" s="254">
        <v>8</v>
      </c>
      <c r="O912" s="244" t="s">
        <v>706</v>
      </c>
      <c r="P912" s="245"/>
    </row>
    <row r="913" spans="1:16" s="244" customFormat="1">
      <c r="A913" s="68"/>
      <c r="B913" s="239">
        <v>40076</v>
      </c>
      <c r="C913" s="239" t="s">
        <v>2371</v>
      </c>
      <c r="D913" s="239">
        <v>14</v>
      </c>
      <c r="E913" s="239">
        <v>1</v>
      </c>
      <c r="F913" s="239">
        <v>20</v>
      </c>
      <c r="G913" s="239" t="s">
        <v>176</v>
      </c>
      <c r="H913" s="239" t="s">
        <v>2198</v>
      </c>
      <c r="I913" s="239">
        <v>1</v>
      </c>
      <c r="J913" s="246" t="s">
        <v>632</v>
      </c>
      <c r="K913" s="241"/>
      <c r="L913" s="239">
        <v>1</v>
      </c>
      <c r="M913" s="254">
        <v>1</v>
      </c>
      <c r="N913" s="254">
        <v>8</v>
      </c>
      <c r="O913" s="244" t="s">
        <v>706</v>
      </c>
      <c r="P913" s="245"/>
    </row>
    <row r="914" spans="1:16" s="244" customFormat="1">
      <c r="A914" s="68"/>
      <c r="B914" s="239">
        <v>40077</v>
      </c>
      <c r="C914" s="239" t="s">
        <v>2267</v>
      </c>
      <c r="D914" s="239">
        <v>14</v>
      </c>
      <c r="E914" s="239">
        <v>1</v>
      </c>
      <c r="F914" s="239">
        <v>20</v>
      </c>
      <c r="G914" s="239" t="s">
        <v>176</v>
      </c>
      <c r="H914" s="239" t="s">
        <v>2199</v>
      </c>
      <c r="I914" s="239">
        <v>1</v>
      </c>
      <c r="J914" s="246" t="s">
        <v>632</v>
      </c>
      <c r="K914" s="241"/>
      <c r="L914" s="239">
        <v>1</v>
      </c>
      <c r="M914" s="254">
        <v>1</v>
      </c>
      <c r="N914" s="254">
        <v>8</v>
      </c>
      <c r="O914" s="244" t="s">
        <v>706</v>
      </c>
      <c r="P914" s="245"/>
    </row>
    <row r="915" spans="1:16" s="244" customFormat="1">
      <c r="A915" s="68"/>
      <c r="B915" s="239">
        <v>40078</v>
      </c>
      <c r="C915" s="239" t="s">
        <v>2392</v>
      </c>
      <c r="D915" s="239">
        <v>14</v>
      </c>
      <c r="E915" s="239">
        <v>1</v>
      </c>
      <c r="F915" s="239">
        <v>20</v>
      </c>
      <c r="G915" s="239" t="s">
        <v>176</v>
      </c>
      <c r="H915" s="239" t="s">
        <v>2200</v>
      </c>
      <c r="I915" s="239">
        <v>1</v>
      </c>
      <c r="J915" s="246" t="s">
        <v>632</v>
      </c>
      <c r="K915" s="241"/>
      <c r="L915" s="239">
        <v>1</v>
      </c>
      <c r="M915" s="254">
        <v>1</v>
      </c>
      <c r="N915" s="254">
        <v>8</v>
      </c>
      <c r="O915" s="244" t="s">
        <v>706</v>
      </c>
      <c r="P915" s="245"/>
    </row>
    <row r="916" spans="1:16" s="244" customFormat="1">
      <c r="A916" s="68"/>
      <c r="B916" s="239">
        <v>40079</v>
      </c>
      <c r="C916" s="239" t="s">
        <v>2385</v>
      </c>
      <c r="D916" s="239">
        <v>14</v>
      </c>
      <c r="E916" s="239">
        <v>1</v>
      </c>
      <c r="F916" s="239">
        <v>20</v>
      </c>
      <c r="G916" s="239" t="s">
        <v>176</v>
      </c>
      <c r="H916" s="239" t="s">
        <v>2201</v>
      </c>
      <c r="I916" s="239">
        <v>1</v>
      </c>
      <c r="J916" s="246" t="s">
        <v>632</v>
      </c>
      <c r="K916" s="241"/>
      <c r="L916" s="239">
        <v>1</v>
      </c>
      <c r="M916" s="254">
        <v>1</v>
      </c>
      <c r="N916" s="254">
        <v>8</v>
      </c>
      <c r="O916" s="244" t="s">
        <v>706</v>
      </c>
      <c r="P916" s="245"/>
    </row>
    <row r="917" spans="1:16" s="244" customFormat="1">
      <c r="A917" s="68"/>
      <c r="B917" s="239">
        <v>40080</v>
      </c>
      <c r="C917" s="239" t="s">
        <v>2465</v>
      </c>
      <c r="D917" s="239">
        <v>14</v>
      </c>
      <c r="E917" s="239">
        <v>1</v>
      </c>
      <c r="F917" s="239">
        <v>2</v>
      </c>
      <c r="G917" s="239" t="s">
        <v>176</v>
      </c>
      <c r="H917" s="239" t="s">
        <v>2202</v>
      </c>
      <c r="I917" s="239">
        <v>1</v>
      </c>
      <c r="J917" s="246" t="s">
        <v>2542</v>
      </c>
      <c r="K917" s="241"/>
      <c r="L917" s="239">
        <v>1</v>
      </c>
      <c r="M917" s="254">
        <v>1</v>
      </c>
      <c r="N917" s="254">
        <v>8</v>
      </c>
      <c r="O917" s="244" t="s">
        <v>706</v>
      </c>
      <c r="P917" s="245"/>
    </row>
    <row r="918" spans="1:16" s="244" customFormat="1">
      <c r="A918" s="68"/>
      <c r="B918" s="239">
        <v>40081</v>
      </c>
      <c r="C918" s="239" t="s">
        <v>2466</v>
      </c>
      <c r="D918" s="239">
        <v>14</v>
      </c>
      <c r="E918" s="239">
        <v>1</v>
      </c>
      <c r="F918" s="239">
        <v>2</v>
      </c>
      <c r="G918" s="239" t="s">
        <v>176</v>
      </c>
      <c r="H918" s="239" t="s">
        <v>2203</v>
      </c>
      <c r="I918" s="239">
        <v>1</v>
      </c>
      <c r="J918" s="246" t="s">
        <v>2542</v>
      </c>
      <c r="K918" s="241"/>
      <c r="L918" s="239">
        <v>1</v>
      </c>
      <c r="M918" s="254">
        <v>1</v>
      </c>
      <c r="N918" s="254">
        <v>8</v>
      </c>
      <c r="O918" s="244" t="s">
        <v>706</v>
      </c>
      <c r="P918" s="245"/>
    </row>
    <row r="919" spans="1:16" s="244" customFormat="1">
      <c r="A919" s="68"/>
      <c r="B919" s="239">
        <v>40082</v>
      </c>
      <c r="C919" s="239" t="s">
        <v>2393</v>
      </c>
      <c r="D919" s="239">
        <v>14</v>
      </c>
      <c r="E919" s="239">
        <v>1</v>
      </c>
      <c r="F919" s="239">
        <v>2</v>
      </c>
      <c r="G919" s="239" t="s">
        <v>176</v>
      </c>
      <c r="H919" s="239" t="s">
        <v>2204</v>
      </c>
      <c r="I919" s="239">
        <v>1</v>
      </c>
      <c r="J919" s="246" t="s">
        <v>2542</v>
      </c>
      <c r="K919" s="241"/>
      <c r="L919" s="239">
        <v>1</v>
      </c>
      <c r="M919" s="254">
        <v>1</v>
      </c>
      <c r="N919" s="254">
        <v>8</v>
      </c>
      <c r="O919" s="244" t="s">
        <v>706</v>
      </c>
      <c r="P919" s="245"/>
    </row>
    <row r="920" spans="1:16" s="244" customFormat="1">
      <c r="A920" s="68"/>
      <c r="B920" s="239">
        <v>40083</v>
      </c>
      <c r="C920" s="239" t="s">
        <v>2368</v>
      </c>
      <c r="D920" s="239">
        <v>14</v>
      </c>
      <c r="E920" s="239">
        <v>1</v>
      </c>
      <c r="F920" s="239">
        <v>2</v>
      </c>
      <c r="G920" s="239" t="s">
        <v>176</v>
      </c>
      <c r="H920" s="239" t="s">
        <v>2205</v>
      </c>
      <c r="I920" s="239">
        <v>1</v>
      </c>
      <c r="J920" s="246" t="s">
        <v>2542</v>
      </c>
      <c r="K920" s="241"/>
      <c r="L920" s="239">
        <v>1</v>
      </c>
      <c r="M920" s="254">
        <v>1</v>
      </c>
      <c r="N920" s="254">
        <v>8</v>
      </c>
      <c r="O920" s="244" t="s">
        <v>706</v>
      </c>
      <c r="P920" s="245"/>
    </row>
    <row r="921" spans="1:16" s="244" customFormat="1">
      <c r="A921" s="68"/>
      <c r="B921" s="239">
        <v>40084</v>
      </c>
      <c r="C921" s="239" t="s">
        <v>2291</v>
      </c>
      <c r="D921" s="239">
        <v>14</v>
      </c>
      <c r="E921" s="239">
        <v>1</v>
      </c>
      <c r="F921" s="239">
        <v>2</v>
      </c>
      <c r="G921" s="239" t="s">
        <v>176</v>
      </c>
      <c r="H921" s="239" t="s">
        <v>2206</v>
      </c>
      <c r="I921" s="239">
        <v>1</v>
      </c>
      <c r="J921" s="246" t="s">
        <v>2542</v>
      </c>
      <c r="K921" s="241"/>
      <c r="L921" s="239">
        <v>1</v>
      </c>
      <c r="M921" s="254">
        <v>1</v>
      </c>
      <c r="N921" s="254">
        <v>8</v>
      </c>
      <c r="O921" s="244" t="s">
        <v>706</v>
      </c>
      <c r="P921" s="245"/>
    </row>
    <row r="922" spans="1:16" s="244" customFormat="1">
      <c r="A922" s="68"/>
      <c r="B922" s="239">
        <v>40085</v>
      </c>
      <c r="C922" s="239" t="s">
        <v>2292</v>
      </c>
      <c r="D922" s="239">
        <v>14</v>
      </c>
      <c r="E922" s="239">
        <v>1</v>
      </c>
      <c r="F922" s="239">
        <v>2</v>
      </c>
      <c r="G922" s="239" t="s">
        <v>176</v>
      </c>
      <c r="H922" s="239" t="s">
        <v>2207</v>
      </c>
      <c r="I922" s="239">
        <v>1</v>
      </c>
      <c r="J922" s="246" t="s">
        <v>2542</v>
      </c>
      <c r="K922" s="241"/>
      <c r="L922" s="239">
        <v>1</v>
      </c>
      <c r="M922" s="254">
        <v>1</v>
      </c>
      <c r="N922" s="254">
        <v>8</v>
      </c>
      <c r="O922" s="244" t="s">
        <v>706</v>
      </c>
      <c r="P922" s="245"/>
    </row>
    <row r="923" spans="1:16" s="244" customFormat="1">
      <c r="A923" s="68"/>
      <c r="B923" s="239">
        <v>40086</v>
      </c>
      <c r="C923" s="239" t="s">
        <v>2394</v>
      </c>
      <c r="D923" s="239">
        <v>14</v>
      </c>
      <c r="E923" s="239">
        <v>1</v>
      </c>
      <c r="F923" s="239">
        <v>2</v>
      </c>
      <c r="G923" s="239" t="s">
        <v>176</v>
      </c>
      <c r="H923" s="239" t="s">
        <v>2208</v>
      </c>
      <c r="I923" s="239">
        <v>1</v>
      </c>
      <c r="J923" s="246" t="s">
        <v>2542</v>
      </c>
      <c r="K923" s="241"/>
      <c r="L923" s="239">
        <v>1</v>
      </c>
      <c r="M923" s="254">
        <v>1</v>
      </c>
      <c r="N923" s="254">
        <v>8</v>
      </c>
      <c r="O923" s="244" t="s">
        <v>706</v>
      </c>
      <c r="P923" s="245"/>
    </row>
    <row r="924" spans="1:16" s="244" customFormat="1">
      <c r="A924" s="68"/>
      <c r="B924" s="239">
        <v>40087</v>
      </c>
      <c r="C924" s="239" t="s">
        <v>2277</v>
      </c>
      <c r="D924" s="239">
        <v>14</v>
      </c>
      <c r="E924" s="239">
        <v>1</v>
      </c>
      <c r="F924" s="239">
        <v>2</v>
      </c>
      <c r="G924" s="239" t="s">
        <v>176</v>
      </c>
      <c r="H924" s="239" t="s">
        <v>2209</v>
      </c>
      <c r="I924" s="239">
        <v>1</v>
      </c>
      <c r="J924" s="246" t="s">
        <v>2542</v>
      </c>
      <c r="K924" s="241"/>
      <c r="L924" s="239">
        <v>1</v>
      </c>
      <c r="M924" s="254">
        <v>1</v>
      </c>
      <c r="N924" s="254">
        <v>8</v>
      </c>
      <c r="O924" s="244" t="s">
        <v>706</v>
      </c>
      <c r="P924" s="245"/>
    </row>
    <row r="925" spans="1:16" s="244" customFormat="1">
      <c r="A925" s="68"/>
      <c r="B925" s="239">
        <v>40088</v>
      </c>
      <c r="C925" s="239" t="s">
        <v>2278</v>
      </c>
      <c r="D925" s="239">
        <v>14</v>
      </c>
      <c r="E925" s="239">
        <v>1</v>
      </c>
      <c r="F925" s="239">
        <v>2</v>
      </c>
      <c r="G925" s="239" t="s">
        <v>176</v>
      </c>
      <c r="H925" s="239" t="s">
        <v>2210</v>
      </c>
      <c r="I925" s="239">
        <v>1</v>
      </c>
      <c r="J925" s="246" t="s">
        <v>2542</v>
      </c>
      <c r="K925" s="241"/>
      <c r="L925" s="239">
        <v>1</v>
      </c>
      <c r="M925" s="254">
        <v>1</v>
      </c>
      <c r="N925" s="254">
        <v>8</v>
      </c>
      <c r="O925" s="244" t="s">
        <v>706</v>
      </c>
      <c r="P925" s="245"/>
    </row>
    <row r="926" spans="1:16" s="244" customFormat="1">
      <c r="A926" s="68"/>
      <c r="B926" s="239">
        <v>40089</v>
      </c>
      <c r="C926" s="239" t="s">
        <v>2467</v>
      </c>
      <c r="D926" s="239">
        <v>14</v>
      </c>
      <c r="E926" s="239">
        <v>1</v>
      </c>
      <c r="F926" s="239">
        <v>2</v>
      </c>
      <c r="G926" s="239" t="s">
        <v>176</v>
      </c>
      <c r="H926" s="239" t="s">
        <v>2211</v>
      </c>
      <c r="I926" s="239">
        <v>1</v>
      </c>
      <c r="J926" s="246" t="s">
        <v>2542</v>
      </c>
      <c r="K926" s="241"/>
      <c r="L926" s="239">
        <v>1</v>
      </c>
      <c r="M926" s="254">
        <v>1</v>
      </c>
      <c r="N926" s="254">
        <v>8</v>
      </c>
      <c r="O926" s="244" t="s">
        <v>706</v>
      </c>
      <c r="P926" s="245"/>
    </row>
    <row r="927" spans="1:16" s="244" customFormat="1">
      <c r="A927" s="68"/>
      <c r="B927" s="239">
        <v>40090</v>
      </c>
      <c r="C927" s="239" t="s">
        <v>2279</v>
      </c>
      <c r="D927" s="239">
        <v>14</v>
      </c>
      <c r="E927" s="239">
        <v>1</v>
      </c>
      <c r="F927" s="239">
        <v>2</v>
      </c>
      <c r="G927" s="239" t="s">
        <v>176</v>
      </c>
      <c r="H927" s="239" t="s">
        <v>2212</v>
      </c>
      <c r="I927" s="239">
        <v>1</v>
      </c>
      <c r="J927" s="246" t="s">
        <v>2542</v>
      </c>
      <c r="K927" s="241"/>
      <c r="L927" s="239">
        <v>1</v>
      </c>
      <c r="M927" s="254">
        <v>1</v>
      </c>
      <c r="N927" s="254">
        <v>8</v>
      </c>
      <c r="O927" s="244" t="s">
        <v>706</v>
      </c>
      <c r="P927" s="245"/>
    </row>
    <row r="928" spans="1:16" s="244" customFormat="1">
      <c r="A928" s="68"/>
      <c r="B928" s="239">
        <v>40091</v>
      </c>
      <c r="C928" s="239" t="s">
        <v>2280</v>
      </c>
      <c r="D928" s="239">
        <v>14</v>
      </c>
      <c r="E928" s="239">
        <v>1</v>
      </c>
      <c r="F928" s="239">
        <v>2</v>
      </c>
      <c r="G928" s="239" t="s">
        <v>176</v>
      </c>
      <c r="H928" s="239" t="s">
        <v>2213</v>
      </c>
      <c r="I928" s="239">
        <v>1</v>
      </c>
      <c r="J928" s="246" t="s">
        <v>2542</v>
      </c>
      <c r="K928" s="241"/>
      <c r="L928" s="239">
        <v>1</v>
      </c>
      <c r="M928" s="254">
        <v>1</v>
      </c>
      <c r="N928" s="254">
        <v>8</v>
      </c>
      <c r="O928" s="244" t="s">
        <v>706</v>
      </c>
      <c r="P928" s="245"/>
    </row>
    <row r="929" spans="1:16" s="244" customFormat="1">
      <c r="A929" s="68"/>
      <c r="B929" s="239">
        <v>40092</v>
      </c>
      <c r="C929" s="239" t="s">
        <v>2281</v>
      </c>
      <c r="D929" s="239">
        <v>14</v>
      </c>
      <c r="E929" s="239">
        <v>1</v>
      </c>
      <c r="F929" s="239">
        <v>2</v>
      </c>
      <c r="G929" s="239" t="s">
        <v>176</v>
      </c>
      <c r="H929" s="239" t="s">
        <v>2214</v>
      </c>
      <c r="I929" s="239">
        <v>1</v>
      </c>
      <c r="J929" s="246" t="s">
        <v>2542</v>
      </c>
      <c r="K929" s="241"/>
      <c r="L929" s="239">
        <v>1</v>
      </c>
      <c r="M929" s="254">
        <v>1</v>
      </c>
      <c r="N929" s="254">
        <v>8</v>
      </c>
      <c r="O929" s="244" t="s">
        <v>706</v>
      </c>
      <c r="P929" s="245"/>
    </row>
    <row r="930" spans="1:16" s="244" customFormat="1">
      <c r="A930" s="68"/>
      <c r="B930" s="239">
        <v>40093</v>
      </c>
      <c r="C930" s="239" t="s">
        <v>2282</v>
      </c>
      <c r="D930" s="239">
        <v>14</v>
      </c>
      <c r="E930" s="239">
        <v>1</v>
      </c>
      <c r="F930" s="239">
        <v>2</v>
      </c>
      <c r="G930" s="239" t="s">
        <v>176</v>
      </c>
      <c r="H930" s="239" t="s">
        <v>2215</v>
      </c>
      <c r="I930" s="239">
        <v>1</v>
      </c>
      <c r="J930" s="246" t="s">
        <v>2542</v>
      </c>
      <c r="K930" s="241"/>
      <c r="L930" s="239">
        <v>1</v>
      </c>
      <c r="M930" s="254">
        <v>1</v>
      </c>
      <c r="N930" s="254">
        <v>8</v>
      </c>
      <c r="O930" s="244" t="s">
        <v>706</v>
      </c>
      <c r="P930" s="245"/>
    </row>
    <row r="931" spans="1:16" s="244" customFormat="1">
      <c r="A931" s="68"/>
      <c r="B931" s="239">
        <v>40094</v>
      </c>
      <c r="C931" s="239" t="s">
        <v>2283</v>
      </c>
      <c r="D931" s="239">
        <v>14</v>
      </c>
      <c r="E931" s="239">
        <v>1</v>
      </c>
      <c r="F931" s="239">
        <v>2</v>
      </c>
      <c r="G931" s="239" t="s">
        <v>176</v>
      </c>
      <c r="H931" s="239" t="s">
        <v>2216</v>
      </c>
      <c r="I931" s="239">
        <v>1</v>
      </c>
      <c r="J931" s="246" t="s">
        <v>2542</v>
      </c>
      <c r="K931" s="241"/>
      <c r="L931" s="239">
        <v>1</v>
      </c>
      <c r="M931" s="254">
        <v>1</v>
      </c>
      <c r="N931" s="254">
        <v>8</v>
      </c>
      <c r="O931" s="244" t="s">
        <v>706</v>
      </c>
      <c r="P931" s="245"/>
    </row>
    <row r="932" spans="1:16" s="244" customFormat="1">
      <c r="A932" s="68"/>
      <c r="B932" s="239">
        <v>40095</v>
      </c>
      <c r="C932" s="239" t="s">
        <v>2365</v>
      </c>
      <c r="D932" s="239">
        <v>14</v>
      </c>
      <c r="E932" s="239">
        <v>2</v>
      </c>
      <c r="F932" s="239">
        <v>100</v>
      </c>
      <c r="G932" s="239" t="s">
        <v>176</v>
      </c>
      <c r="H932" s="239" t="s">
        <v>2171</v>
      </c>
      <c r="I932" s="239">
        <v>1</v>
      </c>
      <c r="J932" s="240" t="s">
        <v>2217</v>
      </c>
      <c r="K932" s="241"/>
      <c r="L932" s="239">
        <v>1</v>
      </c>
      <c r="M932" s="242">
        <v>0</v>
      </c>
      <c r="N932" s="243">
        <v>0</v>
      </c>
      <c r="O932" s="244" t="s">
        <v>706</v>
      </c>
      <c r="P932" s="245"/>
    </row>
    <row r="933" spans="1:16" s="244" customFormat="1">
      <c r="A933" s="68"/>
      <c r="B933" s="239">
        <v>40096</v>
      </c>
      <c r="C933" s="239" t="s">
        <v>2289</v>
      </c>
      <c r="D933" s="239">
        <v>14</v>
      </c>
      <c r="E933" s="239">
        <v>2</v>
      </c>
      <c r="F933" s="239">
        <v>100</v>
      </c>
      <c r="G933" s="239" t="s">
        <v>176</v>
      </c>
      <c r="H933" s="239" t="s">
        <v>2172</v>
      </c>
      <c r="I933" s="239">
        <v>1</v>
      </c>
      <c r="J933" s="240" t="s">
        <v>2217</v>
      </c>
      <c r="K933" s="241"/>
      <c r="L933" s="239">
        <v>1</v>
      </c>
      <c r="M933" s="242">
        <v>0</v>
      </c>
      <c r="N933" s="243">
        <v>0</v>
      </c>
      <c r="O933" s="244" t="s">
        <v>706</v>
      </c>
    </row>
    <row r="934" spans="1:16" s="244" customFormat="1">
      <c r="A934" s="68"/>
      <c r="B934" s="239">
        <v>40097</v>
      </c>
      <c r="C934" s="239" t="s">
        <v>2366</v>
      </c>
      <c r="D934" s="239">
        <v>14</v>
      </c>
      <c r="E934" s="239">
        <v>2</v>
      </c>
      <c r="F934" s="239">
        <v>100</v>
      </c>
      <c r="G934" s="239" t="s">
        <v>176</v>
      </c>
      <c r="H934" s="239" t="s">
        <v>2173</v>
      </c>
      <c r="I934" s="239">
        <v>1</v>
      </c>
      <c r="J934" s="240" t="s">
        <v>2217</v>
      </c>
      <c r="K934" s="241"/>
      <c r="L934" s="239">
        <v>1</v>
      </c>
      <c r="M934" s="242">
        <v>0</v>
      </c>
      <c r="N934" s="243">
        <v>0</v>
      </c>
      <c r="O934" s="244" t="s">
        <v>706</v>
      </c>
    </row>
    <row r="935" spans="1:16" s="244" customFormat="1">
      <c r="A935" s="68"/>
      <c r="B935" s="239">
        <v>40098</v>
      </c>
      <c r="C935" s="239" t="s">
        <v>2535</v>
      </c>
      <c r="D935" s="239">
        <v>14</v>
      </c>
      <c r="E935" s="239">
        <v>2</v>
      </c>
      <c r="F935" s="239">
        <v>100</v>
      </c>
      <c r="G935" s="239" t="s">
        <v>176</v>
      </c>
      <c r="H935" s="239" t="s">
        <v>2174</v>
      </c>
      <c r="I935" s="239">
        <v>1</v>
      </c>
      <c r="J935" s="240" t="s">
        <v>2217</v>
      </c>
      <c r="K935" s="241"/>
      <c r="L935" s="239">
        <v>1</v>
      </c>
      <c r="M935" s="242">
        <v>0</v>
      </c>
      <c r="N935" s="243">
        <v>0</v>
      </c>
      <c r="O935" s="244" t="s">
        <v>706</v>
      </c>
    </row>
    <row r="936" spans="1:16" s="244" customFormat="1">
      <c r="A936" s="68"/>
      <c r="B936" s="239">
        <v>40099</v>
      </c>
      <c r="C936" s="239" t="s">
        <v>2448</v>
      </c>
      <c r="D936" s="239">
        <v>14</v>
      </c>
      <c r="E936" s="239">
        <v>2</v>
      </c>
      <c r="F936" s="239">
        <v>100</v>
      </c>
      <c r="G936" s="239" t="s">
        <v>176</v>
      </c>
      <c r="H936" s="239" t="s">
        <v>2175</v>
      </c>
      <c r="I936" s="239">
        <v>1</v>
      </c>
      <c r="J936" s="240" t="s">
        <v>2217</v>
      </c>
      <c r="K936" s="241"/>
      <c r="L936" s="239">
        <v>1</v>
      </c>
      <c r="M936" s="242">
        <v>0</v>
      </c>
      <c r="N936" s="243">
        <v>0</v>
      </c>
      <c r="O936" s="244" t="s">
        <v>706</v>
      </c>
    </row>
    <row r="937" spans="1:16" s="244" customFormat="1">
      <c r="A937" s="68"/>
      <c r="B937" s="239">
        <v>40100</v>
      </c>
      <c r="C937" s="239" t="s">
        <v>2270</v>
      </c>
      <c r="D937" s="239">
        <v>14</v>
      </c>
      <c r="E937" s="239">
        <v>2</v>
      </c>
      <c r="F937" s="239">
        <v>100</v>
      </c>
      <c r="G937" s="239" t="s">
        <v>176</v>
      </c>
      <c r="H937" s="239" t="s">
        <v>2176</v>
      </c>
      <c r="I937" s="239">
        <v>1</v>
      </c>
      <c r="J937" s="240" t="s">
        <v>2217</v>
      </c>
      <c r="K937" s="241"/>
      <c r="L937" s="239">
        <v>1</v>
      </c>
      <c r="M937" s="242">
        <v>0</v>
      </c>
      <c r="N937" s="243">
        <v>0</v>
      </c>
      <c r="O937" s="244" t="s">
        <v>706</v>
      </c>
    </row>
    <row r="938" spans="1:16" s="244" customFormat="1">
      <c r="A938" s="68"/>
      <c r="B938" s="239">
        <v>40101</v>
      </c>
      <c r="C938" s="239" t="s">
        <v>2449</v>
      </c>
      <c r="D938" s="239">
        <v>14</v>
      </c>
      <c r="E938" s="239">
        <v>2</v>
      </c>
      <c r="F938" s="239">
        <v>100</v>
      </c>
      <c r="G938" s="239" t="s">
        <v>176</v>
      </c>
      <c r="H938" s="239" t="s">
        <v>2177</v>
      </c>
      <c r="I938" s="239">
        <v>1</v>
      </c>
      <c r="J938" s="240" t="s">
        <v>2217</v>
      </c>
      <c r="K938" s="241"/>
      <c r="L938" s="239">
        <v>1</v>
      </c>
      <c r="M938" s="242">
        <v>0</v>
      </c>
      <c r="N938" s="243">
        <v>0</v>
      </c>
      <c r="O938" s="244" t="s">
        <v>706</v>
      </c>
    </row>
    <row r="939" spans="1:16" s="244" customFormat="1">
      <c r="A939" s="68"/>
      <c r="B939" s="239">
        <v>40102</v>
      </c>
      <c r="C939" s="239" t="s">
        <v>2271</v>
      </c>
      <c r="D939" s="239">
        <v>14</v>
      </c>
      <c r="E939" s="239">
        <v>2</v>
      </c>
      <c r="F939" s="239">
        <v>100</v>
      </c>
      <c r="G939" s="239" t="s">
        <v>176</v>
      </c>
      <c r="H939" s="239" t="s">
        <v>2178</v>
      </c>
      <c r="I939" s="239">
        <v>1</v>
      </c>
      <c r="J939" s="240" t="s">
        <v>2217</v>
      </c>
      <c r="K939" s="241"/>
      <c r="L939" s="239">
        <v>1</v>
      </c>
      <c r="M939" s="242">
        <v>0</v>
      </c>
      <c r="N939" s="243">
        <v>0</v>
      </c>
      <c r="O939" s="244" t="s">
        <v>706</v>
      </c>
    </row>
    <row r="940" spans="1:16" s="244" customFormat="1">
      <c r="A940" s="68"/>
      <c r="B940" s="239">
        <v>40103</v>
      </c>
      <c r="C940" s="239" t="s">
        <v>2389</v>
      </c>
      <c r="D940" s="239">
        <v>14</v>
      </c>
      <c r="E940" s="239">
        <v>2</v>
      </c>
      <c r="F940" s="239">
        <v>20</v>
      </c>
      <c r="G940" s="239" t="s">
        <v>176</v>
      </c>
      <c r="H940" s="239" t="s">
        <v>2179</v>
      </c>
      <c r="I940" s="239">
        <v>1</v>
      </c>
      <c r="J940" s="240" t="s">
        <v>2218</v>
      </c>
      <c r="K940" s="241"/>
      <c r="L940" s="239">
        <v>1</v>
      </c>
      <c r="M940" s="242">
        <v>0</v>
      </c>
      <c r="N940" s="243">
        <v>0</v>
      </c>
      <c r="O940" s="244" t="s">
        <v>706</v>
      </c>
    </row>
    <row r="941" spans="1:16" s="244" customFormat="1">
      <c r="A941" s="68"/>
      <c r="B941" s="239">
        <v>40104</v>
      </c>
      <c r="C941" s="239" t="s">
        <v>2276</v>
      </c>
      <c r="D941" s="239">
        <v>14</v>
      </c>
      <c r="E941" s="239">
        <v>2</v>
      </c>
      <c r="F941" s="239">
        <v>20</v>
      </c>
      <c r="G941" s="239" t="s">
        <v>176</v>
      </c>
      <c r="H941" s="239" t="s">
        <v>2180</v>
      </c>
      <c r="I941" s="239">
        <v>1</v>
      </c>
      <c r="J941" s="240" t="s">
        <v>2218</v>
      </c>
      <c r="K941" s="241"/>
      <c r="L941" s="239">
        <v>1</v>
      </c>
      <c r="M941" s="242">
        <v>0</v>
      </c>
      <c r="N941" s="243">
        <v>0</v>
      </c>
      <c r="O941" s="244" t="s">
        <v>706</v>
      </c>
    </row>
    <row r="942" spans="1:16" s="244" customFormat="1">
      <c r="A942" s="68"/>
      <c r="B942" s="239">
        <v>40105</v>
      </c>
      <c r="C942" s="239" t="s">
        <v>2272</v>
      </c>
      <c r="D942" s="239">
        <v>14</v>
      </c>
      <c r="E942" s="239">
        <v>2</v>
      </c>
      <c r="F942" s="239">
        <v>20</v>
      </c>
      <c r="G942" s="239" t="s">
        <v>176</v>
      </c>
      <c r="H942" s="239" t="s">
        <v>2181</v>
      </c>
      <c r="I942" s="239">
        <v>1</v>
      </c>
      <c r="J942" s="240" t="s">
        <v>2218</v>
      </c>
      <c r="K942" s="241"/>
      <c r="L942" s="239">
        <v>1</v>
      </c>
      <c r="M942" s="242">
        <v>0</v>
      </c>
      <c r="N942" s="243">
        <v>0</v>
      </c>
      <c r="O942" s="244" t="s">
        <v>706</v>
      </c>
    </row>
    <row r="943" spans="1:16" s="244" customFormat="1">
      <c r="A943" s="68"/>
      <c r="B943" s="239">
        <v>40106</v>
      </c>
      <c r="C943" s="239" t="s">
        <v>2273</v>
      </c>
      <c r="D943" s="239">
        <v>14</v>
      </c>
      <c r="E943" s="239">
        <v>2</v>
      </c>
      <c r="F943" s="239">
        <v>20</v>
      </c>
      <c r="G943" s="239" t="s">
        <v>176</v>
      </c>
      <c r="H943" s="239" t="s">
        <v>2182</v>
      </c>
      <c r="I943" s="239">
        <v>1</v>
      </c>
      <c r="J943" s="240" t="s">
        <v>2218</v>
      </c>
      <c r="K943" s="241"/>
      <c r="L943" s="239">
        <v>1</v>
      </c>
      <c r="M943" s="242">
        <v>0</v>
      </c>
      <c r="N943" s="243">
        <v>0</v>
      </c>
      <c r="O943" s="244" t="s">
        <v>706</v>
      </c>
    </row>
    <row r="944" spans="1:16" s="244" customFormat="1">
      <c r="A944" s="68"/>
      <c r="B944" s="239">
        <v>40107</v>
      </c>
      <c r="C944" s="239" t="s">
        <v>2390</v>
      </c>
      <c r="D944" s="239">
        <v>14</v>
      </c>
      <c r="E944" s="239">
        <v>2</v>
      </c>
      <c r="F944" s="239">
        <v>20</v>
      </c>
      <c r="G944" s="239" t="s">
        <v>176</v>
      </c>
      <c r="H944" s="239" t="s">
        <v>2183</v>
      </c>
      <c r="I944" s="239">
        <v>1</v>
      </c>
      <c r="J944" s="240" t="s">
        <v>2218</v>
      </c>
      <c r="K944" s="241"/>
      <c r="L944" s="239">
        <v>1</v>
      </c>
      <c r="M944" s="242">
        <v>0</v>
      </c>
      <c r="N944" s="243">
        <v>0</v>
      </c>
      <c r="O944" s="244" t="s">
        <v>706</v>
      </c>
    </row>
    <row r="945" spans="1:15" s="244" customFormat="1">
      <c r="A945" s="68"/>
      <c r="B945" s="239">
        <v>40108</v>
      </c>
      <c r="C945" s="239" t="s">
        <v>2391</v>
      </c>
      <c r="D945" s="239">
        <v>14</v>
      </c>
      <c r="E945" s="239">
        <v>2</v>
      </c>
      <c r="F945" s="239">
        <v>20</v>
      </c>
      <c r="G945" s="239" t="s">
        <v>176</v>
      </c>
      <c r="H945" s="239" t="s">
        <v>2184</v>
      </c>
      <c r="I945" s="239">
        <v>1</v>
      </c>
      <c r="J945" s="240" t="s">
        <v>2218</v>
      </c>
      <c r="K945" s="241"/>
      <c r="L945" s="239">
        <v>1</v>
      </c>
      <c r="M945" s="242">
        <v>0</v>
      </c>
      <c r="N945" s="243">
        <v>0</v>
      </c>
      <c r="O945" s="244" t="s">
        <v>706</v>
      </c>
    </row>
    <row r="946" spans="1:15" s="244" customFormat="1">
      <c r="A946" s="68"/>
      <c r="B946" s="239">
        <v>40109</v>
      </c>
      <c r="C946" s="239" t="s">
        <v>2290</v>
      </c>
      <c r="D946" s="239">
        <v>14</v>
      </c>
      <c r="E946" s="239">
        <v>2</v>
      </c>
      <c r="F946" s="239">
        <v>20</v>
      </c>
      <c r="G946" s="239" t="s">
        <v>176</v>
      </c>
      <c r="H946" s="239" t="s">
        <v>2185</v>
      </c>
      <c r="I946" s="239">
        <v>1</v>
      </c>
      <c r="J946" s="240" t="s">
        <v>2218</v>
      </c>
      <c r="K946" s="241"/>
      <c r="L946" s="239">
        <v>1</v>
      </c>
      <c r="M946" s="242">
        <v>0</v>
      </c>
      <c r="N946" s="243">
        <v>0</v>
      </c>
      <c r="O946" s="244" t="s">
        <v>706</v>
      </c>
    </row>
    <row r="947" spans="1:15" s="244" customFormat="1">
      <c r="A947" s="68"/>
      <c r="B947" s="239">
        <v>40110</v>
      </c>
      <c r="C947" s="239" t="s">
        <v>2275</v>
      </c>
      <c r="D947" s="239">
        <v>14</v>
      </c>
      <c r="E947" s="239">
        <v>2</v>
      </c>
      <c r="F947" s="239">
        <v>20</v>
      </c>
      <c r="G947" s="239" t="s">
        <v>176</v>
      </c>
      <c r="H947" s="239" t="s">
        <v>2079</v>
      </c>
      <c r="I947" s="239">
        <v>1</v>
      </c>
      <c r="J947" s="240" t="s">
        <v>2218</v>
      </c>
      <c r="K947" s="241"/>
      <c r="L947" s="239">
        <v>1</v>
      </c>
      <c r="M947" s="242">
        <v>0</v>
      </c>
      <c r="N947" s="243">
        <v>0</v>
      </c>
      <c r="O947" s="244" t="s">
        <v>706</v>
      </c>
    </row>
    <row r="948" spans="1:15" s="244" customFormat="1">
      <c r="A948" s="68"/>
      <c r="B948" s="239">
        <v>40111</v>
      </c>
      <c r="C948" s="239" t="s">
        <v>2379</v>
      </c>
      <c r="D948" s="239">
        <v>14</v>
      </c>
      <c r="E948" s="239">
        <v>2</v>
      </c>
      <c r="F948" s="239">
        <v>20</v>
      </c>
      <c r="G948" s="239" t="s">
        <v>176</v>
      </c>
      <c r="H948" s="239" t="s">
        <v>2186</v>
      </c>
      <c r="I948" s="239">
        <v>1</v>
      </c>
      <c r="J948" s="240" t="s">
        <v>2218</v>
      </c>
      <c r="K948" s="241"/>
      <c r="L948" s="239">
        <v>1</v>
      </c>
      <c r="M948" s="242">
        <v>0</v>
      </c>
      <c r="N948" s="243">
        <v>0</v>
      </c>
      <c r="O948" s="244" t="s">
        <v>706</v>
      </c>
    </row>
    <row r="949" spans="1:15" s="244" customFormat="1">
      <c r="A949" s="68"/>
      <c r="B949" s="239">
        <v>40112</v>
      </c>
      <c r="C949" s="239" t="s">
        <v>2377</v>
      </c>
      <c r="D949" s="239">
        <v>14</v>
      </c>
      <c r="E949" s="239">
        <v>2</v>
      </c>
      <c r="F949" s="239">
        <v>20</v>
      </c>
      <c r="G949" s="239" t="s">
        <v>176</v>
      </c>
      <c r="H949" s="239" t="s">
        <v>2187</v>
      </c>
      <c r="I949" s="239">
        <v>1</v>
      </c>
      <c r="J949" s="240" t="s">
        <v>2218</v>
      </c>
      <c r="K949" s="241"/>
      <c r="L949" s="239">
        <v>1</v>
      </c>
      <c r="M949" s="242">
        <v>0</v>
      </c>
      <c r="N949" s="243">
        <v>0</v>
      </c>
      <c r="O949" s="244" t="s">
        <v>706</v>
      </c>
    </row>
    <row r="950" spans="1:15" s="244" customFormat="1">
      <c r="A950" s="68"/>
      <c r="B950" s="239">
        <v>40113</v>
      </c>
      <c r="C950" s="239" t="s">
        <v>2274</v>
      </c>
      <c r="D950" s="239">
        <v>14</v>
      </c>
      <c r="E950" s="239">
        <v>2</v>
      </c>
      <c r="F950" s="239">
        <v>20</v>
      </c>
      <c r="G950" s="239" t="s">
        <v>176</v>
      </c>
      <c r="H950" s="239" t="s">
        <v>2188</v>
      </c>
      <c r="I950" s="239">
        <v>1</v>
      </c>
      <c r="J950" s="240" t="s">
        <v>2218</v>
      </c>
      <c r="K950" s="241"/>
      <c r="L950" s="239">
        <v>1</v>
      </c>
      <c r="M950" s="242">
        <v>0</v>
      </c>
      <c r="N950" s="243">
        <v>0</v>
      </c>
      <c r="O950" s="244" t="s">
        <v>706</v>
      </c>
    </row>
    <row r="951" spans="1:15" s="244" customFormat="1">
      <c r="A951" s="68"/>
      <c r="B951" s="239">
        <v>40114</v>
      </c>
      <c r="C951" s="239" t="s">
        <v>2382</v>
      </c>
      <c r="D951" s="239">
        <v>14</v>
      </c>
      <c r="E951" s="239">
        <v>2</v>
      </c>
      <c r="F951" s="239">
        <v>20</v>
      </c>
      <c r="G951" s="239" t="s">
        <v>176</v>
      </c>
      <c r="H951" s="239" t="s">
        <v>2189</v>
      </c>
      <c r="I951" s="239">
        <v>1</v>
      </c>
      <c r="J951" s="240" t="s">
        <v>2218</v>
      </c>
      <c r="K951" s="241"/>
      <c r="L951" s="239">
        <v>1</v>
      </c>
      <c r="M951" s="242">
        <v>0</v>
      </c>
      <c r="N951" s="243">
        <v>0</v>
      </c>
      <c r="O951" s="244" t="s">
        <v>706</v>
      </c>
    </row>
    <row r="952" spans="1:15" s="244" customFormat="1">
      <c r="A952" s="68"/>
      <c r="B952" s="239">
        <v>40115</v>
      </c>
      <c r="C952" s="239" t="s">
        <v>2375</v>
      </c>
      <c r="D952" s="239">
        <v>14</v>
      </c>
      <c r="E952" s="239">
        <v>2</v>
      </c>
      <c r="F952" s="239">
        <v>20</v>
      </c>
      <c r="G952" s="239" t="s">
        <v>176</v>
      </c>
      <c r="H952" s="239" t="s">
        <v>2190</v>
      </c>
      <c r="I952" s="239">
        <v>1</v>
      </c>
      <c r="J952" s="240" t="s">
        <v>2218</v>
      </c>
      <c r="K952" s="241"/>
      <c r="L952" s="239">
        <v>1</v>
      </c>
      <c r="M952" s="242">
        <v>0</v>
      </c>
      <c r="N952" s="243">
        <v>0</v>
      </c>
      <c r="O952" s="244" t="s">
        <v>706</v>
      </c>
    </row>
    <row r="953" spans="1:15" s="244" customFormat="1">
      <c r="A953" s="68"/>
      <c r="B953" s="239">
        <v>40116</v>
      </c>
      <c r="C953" s="239" t="s">
        <v>2463</v>
      </c>
      <c r="D953" s="239">
        <v>14</v>
      </c>
      <c r="E953" s="239">
        <v>2</v>
      </c>
      <c r="F953" s="239">
        <v>20</v>
      </c>
      <c r="G953" s="239" t="s">
        <v>176</v>
      </c>
      <c r="H953" s="239" t="s">
        <v>2191</v>
      </c>
      <c r="I953" s="239">
        <v>1</v>
      </c>
      <c r="J953" s="240" t="s">
        <v>2218</v>
      </c>
      <c r="K953" s="241"/>
      <c r="L953" s="239">
        <v>1</v>
      </c>
      <c r="M953" s="242">
        <v>0</v>
      </c>
      <c r="N953" s="243">
        <v>0</v>
      </c>
      <c r="O953" s="244" t="s">
        <v>706</v>
      </c>
    </row>
    <row r="954" spans="1:15" s="244" customFormat="1">
      <c r="A954" s="68"/>
      <c r="B954" s="239">
        <v>40117</v>
      </c>
      <c r="C954" s="239" t="s">
        <v>2269</v>
      </c>
      <c r="D954" s="239">
        <v>14</v>
      </c>
      <c r="E954" s="239">
        <v>2</v>
      </c>
      <c r="F954" s="239">
        <v>20</v>
      </c>
      <c r="G954" s="239" t="s">
        <v>176</v>
      </c>
      <c r="H954" s="239" t="s">
        <v>2192</v>
      </c>
      <c r="I954" s="239">
        <v>1</v>
      </c>
      <c r="J954" s="240" t="s">
        <v>2218</v>
      </c>
      <c r="K954" s="241"/>
      <c r="L954" s="239">
        <v>1</v>
      </c>
      <c r="M954" s="242">
        <v>0</v>
      </c>
      <c r="N954" s="243">
        <v>0</v>
      </c>
      <c r="O954" s="244" t="s">
        <v>706</v>
      </c>
    </row>
    <row r="955" spans="1:15" s="244" customFormat="1">
      <c r="A955" s="68"/>
      <c r="B955" s="239">
        <v>40118</v>
      </c>
      <c r="C955" s="239" t="s">
        <v>2372</v>
      </c>
      <c r="D955" s="239">
        <v>14</v>
      </c>
      <c r="E955" s="239">
        <v>2</v>
      </c>
      <c r="F955" s="239">
        <v>20</v>
      </c>
      <c r="G955" s="239" t="s">
        <v>176</v>
      </c>
      <c r="H955" s="239" t="s">
        <v>2193</v>
      </c>
      <c r="I955" s="239">
        <v>1</v>
      </c>
      <c r="J955" s="240" t="s">
        <v>2218</v>
      </c>
      <c r="K955" s="241"/>
      <c r="L955" s="239">
        <v>1</v>
      </c>
      <c r="M955" s="242">
        <v>0</v>
      </c>
      <c r="N955" s="243">
        <v>0</v>
      </c>
      <c r="O955" s="244" t="s">
        <v>706</v>
      </c>
    </row>
    <row r="956" spans="1:15" s="244" customFormat="1">
      <c r="A956" s="68"/>
      <c r="B956" s="239">
        <v>40119</v>
      </c>
      <c r="C956" s="239" t="s">
        <v>2387</v>
      </c>
      <c r="D956" s="239">
        <v>14</v>
      </c>
      <c r="E956" s="239">
        <v>2</v>
      </c>
      <c r="F956" s="239">
        <v>20</v>
      </c>
      <c r="G956" s="239" t="s">
        <v>176</v>
      </c>
      <c r="H956" s="239" t="s">
        <v>2194</v>
      </c>
      <c r="I956" s="239">
        <v>1</v>
      </c>
      <c r="J956" s="240" t="s">
        <v>2218</v>
      </c>
      <c r="K956" s="241"/>
      <c r="L956" s="239">
        <v>1</v>
      </c>
      <c r="M956" s="242">
        <v>0</v>
      </c>
      <c r="N956" s="243">
        <v>0</v>
      </c>
      <c r="O956" s="244" t="s">
        <v>706</v>
      </c>
    </row>
    <row r="957" spans="1:15" s="244" customFormat="1">
      <c r="A957" s="68"/>
      <c r="B957" s="239">
        <v>40120</v>
      </c>
      <c r="C957" s="239" t="s">
        <v>2464</v>
      </c>
      <c r="D957" s="239">
        <v>14</v>
      </c>
      <c r="E957" s="239">
        <v>2</v>
      </c>
      <c r="F957" s="239">
        <v>20</v>
      </c>
      <c r="G957" s="239" t="s">
        <v>176</v>
      </c>
      <c r="H957" s="239" t="s">
        <v>2195</v>
      </c>
      <c r="I957" s="239">
        <v>1</v>
      </c>
      <c r="J957" s="240" t="s">
        <v>2218</v>
      </c>
      <c r="K957" s="241"/>
      <c r="L957" s="239">
        <v>1</v>
      </c>
      <c r="M957" s="242">
        <v>0</v>
      </c>
      <c r="N957" s="243">
        <v>0</v>
      </c>
      <c r="O957" s="244" t="s">
        <v>706</v>
      </c>
    </row>
    <row r="958" spans="1:15" s="244" customFormat="1">
      <c r="A958" s="68"/>
      <c r="B958" s="239">
        <v>40121</v>
      </c>
      <c r="C958" s="239" t="s">
        <v>2537</v>
      </c>
      <c r="D958" s="239">
        <v>14</v>
      </c>
      <c r="E958" s="239">
        <v>2</v>
      </c>
      <c r="F958" s="239">
        <v>20</v>
      </c>
      <c r="G958" s="239" t="s">
        <v>176</v>
      </c>
      <c r="H958" s="239" t="s">
        <v>2196</v>
      </c>
      <c r="I958" s="239">
        <v>1</v>
      </c>
      <c r="J958" s="240" t="s">
        <v>2218</v>
      </c>
      <c r="K958" s="241"/>
      <c r="L958" s="239">
        <v>1</v>
      </c>
      <c r="M958" s="242">
        <v>0</v>
      </c>
      <c r="N958" s="243">
        <v>0</v>
      </c>
      <c r="O958" s="244" t="s">
        <v>706</v>
      </c>
    </row>
    <row r="959" spans="1:15" s="244" customFormat="1">
      <c r="A959" s="68"/>
      <c r="B959" s="239">
        <v>40122</v>
      </c>
      <c r="C959" s="239" t="s">
        <v>2268</v>
      </c>
      <c r="D959" s="239">
        <v>14</v>
      </c>
      <c r="E959" s="239">
        <v>2</v>
      </c>
      <c r="F959" s="239">
        <v>20</v>
      </c>
      <c r="G959" s="239" t="s">
        <v>176</v>
      </c>
      <c r="H959" s="239" t="s">
        <v>2197</v>
      </c>
      <c r="I959" s="239">
        <v>1</v>
      </c>
      <c r="J959" s="240" t="s">
        <v>2218</v>
      </c>
      <c r="K959" s="241"/>
      <c r="L959" s="239">
        <v>1</v>
      </c>
      <c r="M959" s="242">
        <v>0</v>
      </c>
      <c r="N959" s="243">
        <v>0</v>
      </c>
      <c r="O959" s="244" t="s">
        <v>706</v>
      </c>
    </row>
    <row r="960" spans="1:15" s="244" customFormat="1">
      <c r="A960" s="68"/>
      <c r="B960" s="239">
        <v>40123</v>
      </c>
      <c r="C960" s="239" t="s">
        <v>2371</v>
      </c>
      <c r="D960" s="239">
        <v>14</v>
      </c>
      <c r="E960" s="239">
        <v>2</v>
      </c>
      <c r="F960" s="239">
        <v>20</v>
      </c>
      <c r="G960" s="239" t="s">
        <v>176</v>
      </c>
      <c r="H960" s="239" t="s">
        <v>2198</v>
      </c>
      <c r="I960" s="239">
        <v>1</v>
      </c>
      <c r="J960" s="240" t="s">
        <v>2218</v>
      </c>
      <c r="K960" s="241"/>
      <c r="L960" s="239">
        <v>1</v>
      </c>
      <c r="M960" s="242">
        <v>0</v>
      </c>
      <c r="N960" s="243">
        <v>0</v>
      </c>
      <c r="O960" s="244" t="s">
        <v>706</v>
      </c>
    </row>
    <row r="961" spans="1:15" s="244" customFormat="1">
      <c r="A961" s="68"/>
      <c r="B961" s="239">
        <v>40124</v>
      </c>
      <c r="C961" s="239" t="s">
        <v>2267</v>
      </c>
      <c r="D961" s="239">
        <v>14</v>
      </c>
      <c r="E961" s="239">
        <v>2</v>
      </c>
      <c r="F961" s="239">
        <v>20</v>
      </c>
      <c r="G961" s="239" t="s">
        <v>176</v>
      </c>
      <c r="H961" s="239" t="s">
        <v>2199</v>
      </c>
      <c r="I961" s="239">
        <v>1</v>
      </c>
      <c r="J961" s="240" t="s">
        <v>2218</v>
      </c>
      <c r="K961" s="241"/>
      <c r="L961" s="239">
        <v>1</v>
      </c>
      <c r="M961" s="242">
        <v>0</v>
      </c>
      <c r="N961" s="243">
        <v>0</v>
      </c>
      <c r="O961" s="244" t="s">
        <v>706</v>
      </c>
    </row>
    <row r="962" spans="1:15" s="244" customFormat="1">
      <c r="A962" s="68"/>
      <c r="B962" s="239">
        <v>40125</v>
      </c>
      <c r="C962" s="239" t="s">
        <v>2392</v>
      </c>
      <c r="D962" s="239">
        <v>14</v>
      </c>
      <c r="E962" s="239">
        <v>2</v>
      </c>
      <c r="F962" s="239">
        <v>20</v>
      </c>
      <c r="G962" s="239" t="s">
        <v>176</v>
      </c>
      <c r="H962" s="239" t="s">
        <v>2200</v>
      </c>
      <c r="I962" s="239">
        <v>1</v>
      </c>
      <c r="J962" s="240" t="s">
        <v>2218</v>
      </c>
      <c r="K962" s="241"/>
      <c r="L962" s="239">
        <v>1</v>
      </c>
      <c r="M962" s="242">
        <v>0</v>
      </c>
      <c r="N962" s="243">
        <v>0</v>
      </c>
      <c r="O962" s="244" t="s">
        <v>706</v>
      </c>
    </row>
    <row r="963" spans="1:15" s="244" customFormat="1">
      <c r="A963" s="68"/>
      <c r="B963" s="239">
        <v>40126</v>
      </c>
      <c r="C963" s="239" t="s">
        <v>2385</v>
      </c>
      <c r="D963" s="239">
        <v>14</v>
      </c>
      <c r="E963" s="239">
        <v>2</v>
      </c>
      <c r="F963" s="239">
        <v>20</v>
      </c>
      <c r="G963" s="239" t="s">
        <v>176</v>
      </c>
      <c r="H963" s="239" t="s">
        <v>2201</v>
      </c>
      <c r="I963" s="239">
        <v>1</v>
      </c>
      <c r="J963" s="240" t="s">
        <v>2218</v>
      </c>
      <c r="K963" s="241"/>
      <c r="L963" s="239">
        <v>1</v>
      </c>
      <c r="M963" s="242">
        <v>0</v>
      </c>
      <c r="N963" s="243">
        <v>0</v>
      </c>
      <c r="O963" s="244" t="s">
        <v>706</v>
      </c>
    </row>
    <row r="964" spans="1:15" s="244" customFormat="1">
      <c r="A964" s="68"/>
      <c r="B964" s="239">
        <v>40127</v>
      </c>
      <c r="C964" s="239" t="s">
        <v>2465</v>
      </c>
      <c r="D964" s="239">
        <v>14</v>
      </c>
      <c r="E964" s="239">
        <v>2</v>
      </c>
      <c r="F964" s="239">
        <v>3</v>
      </c>
      <c r="G964" s="239" t="s">
        <v>176</v>
      </c>
      <c r="H964" s="239" t="s">
        <v>2202</v>
      </c>
      <c r="I964" s="239">
        <v>1</v>
      </c>
      <c r="J964" s="240" t="s">
        <v>2219</v>
      </c>
      <c r="K964" s="241"/>
      <c r="L964" s="239">
        <v>1</v>
      </c>
      <c r="M964" s="242">
        <v>0</v>
      </c>
      <c r="N964" s="243">
        <v>0</v>
      </c>
      <c r="O964" s="244" t="s">
        <v>706</v>
      </c>
    </row>
    <row r="965" spans="1:15" s="244" customFormat="1">
      <c r="A965" s="68"/>
      <c r="B965" s="239">
        <v>40128</v>
      </c>
      <c r="C965" s="239" t="s">
        <v>2466</v>
      </c>
      <c r="D965" s="239">
        <v>14</v>
      </c>
      <c r="E965" s="239">
        <v>2</v>
      </c>
      <c r="F965" s="239">
        <v>3</v>
      </c>
      <c r="G965" s="239" t="s">
        <v>176</v>
      </c>
      <c r="H965" s="239" t="s">
        <v>2203</v>
      </c>
      <c r="I965" s="239">
        <v>1</v>
      </c>
      <c r="J965" s="240" t="s">
        <v>2219</v>
      </c>
      <c r="K965" s="241"/>
      <c r="L965" s="239">
        <v>1</v>
      </c>
      <c r="M965" s="242">
        <v>0</v>
      </c>
      <c r="N965" s="243">
        <v>0</v>
      </c>
      <c r="O965" s="244" t="s">
        <v>706</v>
      </c>
    </row>
    <row r="966" spans="1:15" s="244" customFormat="1">
      <c r="A966" s="68"/>
      <c r="B966" s="239">
        <v>40129</v>
      </c>
      <c r="C966" s="239" t="s">
        <v>2393</v>
      </c>
      <c r="D966" s="239">
        <v>14</v>
      </c>
      <c r="E966" s="239">
        <v>2</v>
      </c>
      <c r="F966" s="239">
        <v>3</v>
      </c>
      <c r="G966" s="239" t="s">
        <v>176</v>
      </c>
      <c r="H966" s="239" t="s">
        <v>2204</v>
      </c>
      <c r="I966" s="239">
        <v>1</v>
      </c>
      <c r="J966" s="240" t="s">
        <v>2219</v>
      </c>
      <c r="K966" s="241"/>
      <c r="L966" s="239">
        <v>1</v>
      </c>
      <c r="M966" s="242">
        <v>0</v>
      </c>
      <c r="N966" s="243">
        <v>0</v>
      </c>
      <c r="O966" s="244" t="s">
        <v>706</v>
      </c>
    </row>
    <row r="967" spans="1:15" s="244" customFormat="1">
      <c r="A967" s="68"/>
      <c r="B967" s="239">
        <v>40130</v>
      </c>
      <c r="C967" s="239" t="s">
        <v>2368</v>
      </c>
      <c r="D967" s="239">
        <v>14</v>
      </c>
      <c r="E967" s="239">
        <v>2</v>
      </c>
      <c r="F967" s="239">
        <v>3</v>
      </c>
      <c r="G967" s="239" t="s">
        <v>176</v>
      </c>
      <c r="H967" s="239" t="s">
        <v>2205</v>
      </c>
      <c r="I967" s="239">
        <v>1</v>
      </c>
      <c r="J967" s="240" t="s">
        <v>2219</v>
      </c>
      <c r="K967" s="241"/>
      <c r="L967" s="239">
        <v>1</v>
      </c>
      <c r="M967" s="242">
        <v>0</v>
      </c>
      <c r="N967" s="243">
        <v>0</v>
      </c>
      <c r="O967" s="244" t="s">
        <v>706</v>
      </c>
    </row>
    <row r="968" spans="1:15" s="244" customFormat="1">
      <c r="A968" s="68"/>
      <c r="B968" s="239">
        <v>40131</v>
      </c>
      <c r="C968" s="239" t="s">
        <v>2291</v>
      </c>
      <c r="D968" s="239">
        <v>14</v>
      </c>
      <c r="E968" s="239">
        <v>2</v>
      </c>
      <c r="F968" s="239">
        <v>3</v>
      </c>
      <c r="G968" s="239" t="s">
        <v>176</v>
      </c>
      <c r="H968" s="239" t="s">
        <v>2206</v>
      </c>
      <c r="I968" s="239">
        <v>1</v>
      </c>
      <c r="J968" s="240" t="s">
        <v>2219</v>
      </c>
      <c r="K968" s="241"/>
      <c r="L968" s="239">
        <v>1</v>
      </c>
      <c r="M968" s="242">
        <v>0</v>
      </c>
      <c r="N968" s="243">
        <v>0</v>
      </c>
      <c r="O968" s="244" t="s">
        <v>706</v>
      </c>
    </row>
    <row r="969" spans="1:15" s="244" customFormat="1">
      <c r="A969" s="68"/>
      <c r="B969" s="239">
        <v>40132</v>
      </c>
      <c r="C969" s="239" t="s">
        <v>2292</v>
      </c>
      <c r="D969" s="239">
        <v>14</v>
      </c>
      <c r="E969" s="239">
        <v>2</v>
      </c>
      <c r="F969" s="239">
        <v>3</v>
      </c>
      <c r="G969" s="239" t="s">
        <v>176</v>
      </c>
      <c r="H969" s="239" t="s">
        <v>2207</v>
      </c>
      <c r="I969" s="239">
        <v>1</v>
      </c>
      <c r="J969" s="240" t="s">
        <v>2219</v>
      </c>
      <c r="K969" s="241"/>
      <c r="L969" s="239">
        <v>1</v>
      </c>
      <c r="M969" s="242">
        <v>0</v>
      </c>
      <c r="N969" s="243">
        <v>0</v>
      </c>
      <c r="O969" s="244" t="s">
        <v>706</v>
      </c>
    </row>
    <row r="970" spans="1:15" s="244" customFormat="1">
      <c r="A970" s="68"/>
      <c r="B970" s="239">
        <v>40133</v>
      </c>
      <c r="C970" s="239" t="s">
        <v>2394</v>
      </c>
      <c r="D970" s="239">
        <v>14</v>
      </c>
      <c r="E970" s="239">
        <v>2</v>
      </c>
      <c r="F970" s="239">
        <v>3</v>
      </c>
      <c r="G970" s="239" t="s">
        <v>176</v>
      </c>
      <c r="H970" s="239" t="s">
        <v>2208</v>
      </c>
      <c r="I970" s="239">
        <v>1</v>
      </c>
      <c r="J970" s="240" t="s">
        <v>2219</v>
      </c>
      <c r="K970" s="241"/>
      <c r="L970" s="239">
        <v>1</v>
      </c>
      <c r="M970" s="242">
        <v>0</v>
      </c>
      <c r="N970" s="243">
        <v>0</v>
      </c>
      <c r="O970" s="244" t="s">
        <v>706</v>
      </c>
    </row>
    <row r="971" spans="1:15" s="244" customFormat="1">
      <c r="A971" s="68"/>
      <c r="B971" s="239">
        <v>40134</v>
      </c>
      <c r="C971" s="239" t="s">
        <v>2277</v>
      </c>
      <c r="D971" s="239">
        <v>14</v>
      </c>
      <c r="E971" s="239">
        <v>2</v>
      </c>
      <c r="F971" s="239">
        <v>3</v>
      </c>
      <c r="G971" s="239" t="s">
        <v>176</v>
      </c>
      <c r="H971" s="239" t="s">
        <v>2209</v>
      </c>
      <c r="I971" s="239">
        <v>1</v>
      </c>
      <c r="J971" s="240" t="s">
        <v>2219</v>
      </c>
      <c r="K971" s="241"/>
      <c r="L971" s="239">
        <v>1</v>
      </c>
      <c r="M971" s="242">
        <v>0</v>
      </c>
      <c r="N971" s="243">
        <v>0</v>
      </c>
      <c r="O971" s="244" t="s">
        <v>706</v>
      </c>
    </row>
    <row r="972" spans="1:15" s="244" customFormat="1">
      <c r="A972" s="68"/>
      <c r="B972" s="239">
        <v>40135</v>
      </c>
      <c r="C972" s="239" t="s">
        <v>2278</v>
      </c>
      <c r="D972" s="239">
        <v>14</v>
      </c>
      <c r="E972" s="239">
        <v>2</v>
      </c>
      <c r="F972" s="239">
        <v>3</v>
      </c>
      <c r="G972" s="239" t="s">
        <v>176</v>
      </c>
      <c r="H972" s="239" t="s">
        <v>2210</v>
      </c>
      <c r="I972" s="239">
        <v>1</v>
      </c>
      <c r="J972" s="240" t="s">
        <v>2219</v>
      </c>
      <c r="K972" s="241"/>
      <c r="L972" s="239">
        <v>1</v>
      </c>
      <c r="M972" s="242">
        <v>0</v>
      </c>
      <c r="N972" s="243">
        <v>0</v>
      </c>
      <c r="O972" s="244" t="s">
        <v>706</v>
      </c>
    </row>
    <row r="973" spans="1:15" s="244" customFormat="1">
      <c r="A973" s="68"/>
      <c r="B973" s="239">
        <v>40136</v>
      </c>
      <c r="C973" s="239" t="s">
        <v>2467</v>
      </c>
      <c r="D973" s="239">
        <v>14</v>
      </c>
      <c r="E973" s="239">
        <v>2</v>
      </c>
      <c r="F973" s="239">
        <v>3</v>
      </c>
      <c r="G973" s="239" t="s">
        <v>176</v>
      </c>
      <c r="H973" s="239" t="s">
        <v>2211</v>
      </c>
      <c r="I973" s="239">
        <v>1</v>
      </c>
      <c r="J973" s="240" t="s">
        <v>2219</v>
      </c>
      <c r="K973" s="241"/>
      <c r="L973" s="239">
        <v>1</v>
      </c>
      <c r="M973" s="242">
        <v>0</v>
      </c>
      <c r="N973" s="243">
        <v>0</v>
      </c>
      <c r="O973" s="244" t="s">
        <v>706</v>
      </c>
    </row>
    <row r="974" spans="1:15" s="244" customFormat="1">
      <c r="A974" s="68"/>
      <c r="B974" s="239">
        <v>40137</v>
      </c>
      <c r="C974" s="239" t="s">
        <v>2279</v>
      </c>
      <c r="D974" s="239">
        <v>14</v>
      </c>
      <c r="E974" s="239">
        <v>2</v>
      </c>
      <c r="F974" s="239">
        <v>3</v>
      </c>
      <c r="G974" s="239" t="s">
        <v>176</v>
      </c>
      <c r="H974" s="239" t="s">
        <v>2212</v>
      </c>
      <c r="I974" s="239">
        <v>1</v>
      </c>
      <c r="J974" s="240" t="s">
        <v>2219</v>
      </c>
      <c r="K974" s="241"/>
      <c r="L974" s="239">
        <v>1</v>
      </c>
      <c r="M974" s="242">
        <v>0</v>
      </c>
      <c r="N974" s="243">
        <v>0</v>
      </c>
      <c r="O974" s="244" t="s">
        <v>706</v>
      </c>
    </row>
    <row r="975" spans="1:15" s="244" customFormat="1">
      <c r="A975" s="68"/>
      <c r="B975" s="239">
        <v>40138</v>
      </c>
      <c r="C975" s="239" t="s">
        <v>2280</v>
      </c>
      <c r="D975" s="239">
        <v>14</v>
      </c>
      <c r="E975" s="239">
        <v>2</v>
      </c>
      <c r="F975" s="239">
        <v>3</v>
      </c>
      <c r="G975" s="239" t="s">
        <v>176</v>
      </c>
      <c r="H975" s="239" t="s">
        <v>2213</v>
      </c>
      <c r="I975" s="239">
        <v>1</v>
      </c>
      <c r="J975" s="240" t="s">
        <v>2219</v>
      </c>
      <c r="K975" s="241"/>
      <c r="L975" s="239">
        <v>1</v>
      </c>
      <c r="M975" s="242">
        <v>0</v>
      </c>
      <c r="N975" s="243">
        <v>0</v>
      </c>
      <c r="O975" s="244" t="s">
        <v>706</v>
      </c>
    </row>
    <row r="976" spans="1:15" s="244" customFormat="1">
      <c r="A976" s="68"/>
      <c r="B976" s="239">
        <v>40139</v>
      </c>
      <c r="C976" s="239" t="s">
        <v>2281</v>
      </c>
      <c r="D976" s="239">
        <v>14</v>
      </c>
      <c r="E976" s="239">
        <v>2</v>
      </c>
      <c r="F976" s="239">
        <v>3</v>
      </c>
      <c r="G976" s="239" t="s">
        <v>176</v>
      </c>
      <c r="H976" s="239" t="s">
        <v>2214</v>
      </c>
      <c r="I976" s="239">
        <v>1</v>
      </c>
      <c r="J976" s="240" t="s">
        <v>2219</v>
      </c>
      <c r="K976" s="241"/>
      <c r="L976" s="239">
        <v>1</v>
      </c>
      <c r="M976" s="242">
        <v>0</v>
      </c>
      <c r="N976" s="243">
        <v>0</v>
      </c>
      <c r="O976" s="244" t="s">
        <v>706</v>
      </c>
    </row>
    <row r="977" spans="1:15" s="244" customFormat="1">
      <c r="A977" s="68"/>
      <c r="B977" s="239">
        <v>40140</v>
      </c>
      <c r="C977" s="239" t="s">
        <v>2282</v>
      </c>
      <c r="D977" s="239">
        <v>14</v>
      </c>
      <c r="E977" s="239">
        <v>2</v>
      </c>
      <c r="F977" s="239">
        <v>3</v>
      </c>
      <c r="G977" s="239" t="s">
        <v>176</v>
      </c>
      <c r="H977" s="239" t="s">
        <v>2215</v>
      </c>
      <c r="I977" s="239">
        <v>1</v>
      </c>
      <c r="J977" s="240" t="s">
        <v>2219</v>
      </c>
      <c r="K977" s="241"/>
      <c r="L977" s="239">
        <v>1</v>
      </c>
      <c r="M977" s="242">
        <v>0</v>
      </c>
      <c r="N977" s="243">
        <v>0</v>
      </c>
      <c r="O977" s="244" t="s">
        <v>706</v>
      </c>
    </row>
    <row r="978" spans="1:15" s="244" customFormat="1">
      <c r="A978" s="68"/>
      <c r="B978" s="239">
        <v>40141</v>
      </c>
      <c r="C978" s="239" t="s">
        <v>2283</v>
      </c>
      <c r="D978" s="239">
        <v>14</v>
      </c>
      <c r="E978" s="239">
        <v>2</v>
      </c>
      <c r="F978" s="239">
        <v>3</v>
      </c>
      <c r="G978" s="239" t="s">
        <v>176</v>
      </c>
      <c r="H978" s="239" t="s">
        <v>2216</v>
      </c>
      <c r="I978" s="239">
        <v>1</v>
      </c>
      <c r="J978" s="240" t="s">
        <v>2219</v>
      </c>
      <c r="K978" s="241"/>
      <c r="L978" s="239">
        <v>1</v>
      </c>
      <c r="M978" s="242">
        <v>0</v>
      </c>
      <c r="N978" s="243">
        <v>0</v>
      </c>
      <c r="O978" s="244" t="s">
        <v>706</v>
      </c>
    </row>
    <row r="979" spans="1:15" s="244" customFormat="1">
      <c r="A979" s="68"/>
      <c r="B979" s="239">
        <v>40142</v>
      </c>
      <c r="C979" s="239" t="s">
        <v>2365</v>
      </c>
      <c r="D979" s="239">
        <v>14</v>
      </c>
      <c r="E979" s="239">
        <v>2</v>
      </c>
      <c r="F979" s="239">
        <v>100</v>
      </c>
      <c r="G979" s="239" t="s">
        <v>176</v>
      </c>
      <c r="H979" s="239" t="s">
        <v>2171</v>
      </c>
      <c r="I979" s="239">
        <v>1</v>
      </c>
      <c r="J979" s="240" t="s">
        <v>2541</v>
      </c>
      <c r="K979" s="241"/>
      <c r="L979" s="239">
        <v>1</v>
      </c>
      <c r="M979" s="254">
        <v>1</v>
      </c>
      <c r="N979" s="254">
        <v>8</v>
      </c>
      <c r="O979" s="244" t="s">
        <v>706</v>
      </c>
    </row>
    <row r="980" spans="1:15" s="244" customFormat="1">
      <c r="A980" s="68"/>
      <c r="B980" s="239">
        <v>40143</v>
      </c>
      <c r="C980" s="239" t="s">
        <v>2289</v>
      </c>
      <c r="D980" s="239">
        <v>14</v>
      </c>
      <c r="E980" s="239">
        <v>2</v>
      </c>
      <c r="F980" s="239">
        <v>100</v>
      </c>
      <c r="G980" s="239" t="s">
        <v>176</v>
      </c>
      <c r="H980" s="239" t="s">
        <v>2172</v>
      </c>
      <c r="I980" s="239">
        <v>1</v>
      </c>
      <c r="J980" s="240" t="s">
        <v>2541</v>
      </c>
      <c r="K980" s="241"/>
      <c r="L980" s="239">
        <v>1</v>
      </c>
      <c r="M980" s="254">
        <v>1</v>
      </c>
      <c r="N980" s="254">
        <v>8</v>
      </c>
      <c r="O980" s="244" t="s">
        <v>706</v>
      </c>
    </row>
    <row r="981" spans="1:15" s="244" customFormat="1">
      <c r="A981" s="68"/>
      <c r="B981" s="239">
        <v>40144</v>
      </c>
      <c r="C981" s="239" t="s">
        <v>2366</v>
      </c>
      <c r="D981" s="239">
        <v>14</v>
      </c>
      <c r="E981" s="239">
        <v>2</v>
      </c>
      <c r="F981" s="239">
        <v>100</v>
      </c>
      <c r="G981" s="239" t="s">
        <v>176</v>
      </c>
      <c r="H981" s="239" t="s">
        <v>2173</v>
      </c>
      <c r="I981" s="239">
        <v>1</v>
      </c>
      <c r="J981" s="240" t="s">
        <v>2541</v>
      </c>
      <c r="K981" s="241"/>
      <c r="L981" s="239">
        <v>1</v>
      </c>
      <c r="M981" s="254">
        <v>1</v>
      </c>
      <c r="N981" s="254">
        <v>8</v>
      </c>
      <c r="O981" s="244" t="s">
        <v>706</v>
      </c>
    </row>
    <row r="982" spans="1:15" s="244" customFormat="1">
      <c r="A982" s="68"/>
      <c r="B982" s="239">
        <v>40145</v>
      </c>
      <c r="C982" s="239" t="s">
        <v>2535</v>
      </c>
      <c r="D982" s="239">
        <v>14</v>
      </c>
      <c r="E982" s="239">
        <v>2</v>
      </c>
      <c r="F982" s="239">
        <v>100</v>
      </c>
      <c r="G982" s="239" t="s">
        <v>176</v>
      </c>
      <c r="H982" s="239" t="s">
        <v>2174</v>
      </c>
      <c r="I982" s="239">
        <v>1</v>
      </c>
      <c r="J982" s="240" t="s">
        <v>2541</v>
      </c>
      <c r="K982" s="241"/>
      <c r="L982" s="239">
        <v>1</v>
      </c>
      <c r="M982" s="254">
        <v>1</v>
      </c>
      <c r="N982" s="254">
        <v>8</v>
      </c>
      <c r="O982" s="244" t="s">
        <v>706</v>
      </c>
    </row>
    <row r="983" spans="1:15" s="244" customFormat="1">
      <c r="A983" s="68"/>
      <c r="B983" s="239">
        <v>40146</v>
      </c>
      <c r="C983" s="239" t="s">
        <v>2448</v>
      </c>
      <c r="D983" s="239">
        <v>14</v>
      </c>
      <c r="E983" s="239">
        <v>2</v>
      </c>
      <c r="F983" s="239">
        <v>100</v>
      </c>
      <c r="G983" s="239" t="s">
        <v>176</v>
      </c>
      <c r="H983" s="239" t="s">
        <v>2175</v>
      </c>
      <c r="I983" s="239">
        <v>1</v>
      </c>
      <c r="J983" s="240" t="s">
        <v>2541</v>
      </c>
      <c r="K983" s="241"/>
      <c r="L983" s="239">
        <v>1</v>
      </c>
      <c r="M983" s="254">
        <v>1</v>
      </c>
      <c r="N983" s="254">
        <v>8</v>
      </c>
      <c r="O983" s="244" t="s">
        <v>706</v>
      </c>
    </row>
    <row r="984" spans="1:15" s="244" customFormat="1">
      <c r="A984" s="68"/>
      <c r="B984" s="239">
        <v>40147</v>
      </c>
      <c r="C984" s="239" t="s">
        <v>2270</v>
      </c>
      <c r="D984" s="239">
        <v>14</v>
      </c>
      <c r="E984" s="239">
        <v>2</v>
      </c>
      <c r="F984" s="239">
        <v>100</v>
      </c>
      <c r="G984" s="239" t="s">
        <v>176</v>
      </c>
      <c r="H984" s="239" t="s">
        <v>2176</v>
      </c>
      <c r="I984" s="239">
        <v>1</v>
      </c>
      <c r="J984" s="240" t="s">
        <v>2541</v>
      </c>
      <c r="K984" s="241"/>
      <c r="L984" s="239">
        <v>1</v>
      </c>
      <c r="M984" s="254">
        <v>1</v>
      </c>
      <c r="N984" s="254">
        <v>8</v>
      </c>
      <c r="O984" s="244" t="s">
        <v>706</v>
      </c>
    </row>
    <row r="985" spans="1:15" s="244" customFormat="1">
      <c r="A985" s="68"/>
      <c r="B985" s="239">
        <v>40148</v>
      </c>
      <c r="C985" s="239" t="s">
        <v>2449</v>
      </c>
      <c r="D985" s="239">
        <v>14</v>
      </c>
      <c r="E985" s="239">
        <v>2</v>
      </c>
      <c r="F985" s="239">
        <v>100</v>
      </c>
      <c r="G985" s="239" t="s">
        <v>176</v>
      </c>
      <c r="H985" s="239" t="s">
        <v>2177</v>
      </c>
      <c r="I985" s="239">
        <v>1</v>
      </c>
      <c r="J985" s="240" t="s">
        <v>2541</v>
      </c>
      <c r="K985" s="241"/>
      <c r="L985" s="239">
        <v>1</v>
      </c>
      <c r="M985" s="254">
        <v>1</v>
      </c>
      <c r="N985" s="254">
        <v>8</v>
      </c>
      <c r="O985" s="244" t="s">
        <v>706</v>
      </c>
    </row>
    <row r="986" spans="1:15" s="244" customFormat="1">
      <c r="A986" s="68"/>
      <c r="B986" s="239">
        <v>40149</v>
      </c>
      <c r="C986" s="239" t="s">
        <v>2271</v>
      </c>
      <c r="D986" s="239">
        <v>14</v>
      </c>
      <c r="E986" s="239">
        <v>2</v>
      </c>
      <c r="F986" s="239">
        <v>100</v>
      </c>
      <c r="G986" s="239" t="s">
        <v>176</v>
      </c>
      <c r="H986" s="239" t="s">
        <v>2178</v>
      </c>
      <c r="I986" s="239">
        <v>1</v>
      </c>
      <c r="J986" s="240" t="s">
        <v>2541</v>
      </c>
      <c r="K986" s="241"/>
      <c r="L986" s="239">
        <v>1</v>
      </c>
      <c r="M986" s="254">
        <v>1</v>
      </c>
      <c r="N986" s="254">
        <v>8</v>
      </c>
      <c r="O986" s="244" t="s">
        <v>706</v>
      </c>
    </row>
    <row r="987" spans="1:15" s="244" customFormat="1">
      <c r="A987" s="68"/>
      <c r="B987" s="239">
        <v>40150</v>
      </c>
      <c r="C987" s="239" t="s">
        <v>2389</v>
      </c>
      <c r="D987" s="239">
        <v>14</v>
      </c>
      <c r="E987" s="239">
        <v>2</v>
      </c>
      <c r="F987" s="239">
        <v>20</v>
      </c>
      <c r="G987" s="239" t="s">
        <v>176</v>
      </c>
      <c r="H987" s="239" t="s">
        <v>2179</v>
      </c>
      <c r="I987" s="239">
        <v>1</v>
      </c>
      <c r="J987" s="240" t="s">
        <v>632</v>
      </c>
      <c r="K987" s="241"/>
      <c r="L987" s="239">
        <v>1</v>
      </c>
      <c r="M987" s="254">
        <v>1</v>
      </c>
      <c r="N987" s="254">
        <v>8</v>
      </c>
      <c r="O987" s="244" t="s">
        <v>706</v>
      </c>
    </row>
    <row r="988" spans="1:15" s="244" customFormat="1">
      <c r="A988" s="68"/>
      <c r="B988" s="239">
        <v>40151</v>
      </c>
      <c r="C988" s="239" t="s">
        <v>2276</v>
      </c>
      <c r="D988" s="239">
        <v>14</v>
      </c>
      <c r="E988" s="239">
        <v>2</v>
      </c>
      <c r="F988" s="239">
        <v>20</v>
      </c>
      <c r="G988" s="239" t="s">
        <v>176</v>
      </c>
      <c r="H988" s="239" t="s">
        <v>2180</v>
      </c>
      <c r="I988" s="239">
        <v>1</v>
      </c>
      <c r="J988" s="240" t="s">
        <v>632</v>
      </c>
      <c r="K988" s="241"/>
      <c r="L988" s="239">
        <v>1</v>
      </c>
      <c r="M988" s="254">
        <v>1</v>
      </c>
      <c r="N988" s="254">
        <v>8</v>
      </c>
      <c r="O988" s="244" t="s">
        <v>706</v>
      </c>
    </row>
    <row r="989" spans="1:15" s="244" customFormat="1">
      <c r="A989" s="68"/>
      <c r="B989" s="239">
        <v>40152</v>
      </c>
      <c r="C989" s="239" t="s">
        <v>2272</v>
      </c>
      <c r="D989" s="239">
        <v>14</v>
      </c>
      <c r="E989" s="239">
        <v>2</v>
      </c>
      <c r="F989" s="239">
        <v>20</v>
      </c>
      <c r="G989" s="239" t="s">
        <v>176</v>
      </c>
      <c r="H989" s="239" t="s">
        <v>2181</v>
      </c>
      <c r="I989" s="239">
        <v>1</v>
      </c>
      <c r="J989" s="240" t="s">
        <v>632</v>
      </c>
      <c r="K989" s="241"/>
      <c r="L989" s="239">
        <v>1</v>
      </c>
      <c r="M989" s="254">
        <v>1</v>
      </c>
      <c r="N989" s="254">
        <v>8</v>
      </c>
      <c r="O989" s="244" t="s">
        <v>706</v>
      </c>
    </row>
    <row r="990" spans="1:15" s="244" customFormat="1">
      <c r="A990" s="68"/>
      <c r="B990" s="239">
        <v>40153</v>
      </c>
      <c r="C990" s="239" t="s">
        <v>2273</v>
      </c>
      <c r="D990" s="239">
        <v>14</v>
      </c>
      <c r="E990" s="239">
        <v>2</v>
      </c>
      <c r="F990" s="239">
        <v>20</v>
      </c>
      <c r="G990" s="239" t="s">
        <v>176</v>
      </c>
      <c r="H990" s="239" t="s">
        <v>2182</v>
      </c>
      <c r="I990" s="239">
        <v>1</v>
      </c>
      <c r="J990" s="240" t="s">
        <v>632</v>
      </c>
      <c r="K990" s="241"/>
      <c r="L990" s="239">
        <v>1</v>
      </c>
      <c r="M990" s="254">
        <v>1</v>
      </c>
      <c r="N990" s="254">
        <v>8</v>
      </c>
      <c r="O990" s="244" t="s">
        <v>706</v>
      </c>
    </row>
    <row r="991" spans="1:15" s="244" customFormat="1">
      <c r="A991" s="68"/>
      <c r="B991" s="239">
        <v>40154</v>
      </c>
      <c r="C991" s="239" t="s">
        <v>2390</v>
      </c>
      <c r="D991" s="239">
        <v>14</v>
      </c>
      <c r="E991" s="239">
        <v>2</v>
      </c>
      <c r="F991" s="239">
        <v>20</v>
      </c>
      <c r="G991" s="239" t="s">
        <v>176</v>
      </c>
      <c r="H991" s="239" t="s">
        <v>2183</v>
      </c>
      <c r="I991" s="239">
        <v>1</v>
      </c>
      <c r="J991" s="240" t="s">
        <v>632</v>
      </c>
      <c r="K991" s="241"/>
      <c r="L991" s="239">
        <v>1</v>
      </c>
      <c r="M991" s="254">
        <v>1</v>
      </c>
      <c r="N991" s="254">
        <v>8</v>
      </c>
      <c r="O991" s="244" t="s">
        <v>706</v>
      </c>
    </row>
    <row r="992" spans="1:15" s="244" customFormat="1">
      <c r="A992" s="68"/>
      <c r="B992" s="239">
        <v>40155</v>
      </c>
      <c r="C992" s="239" t="s">
        <v>2391</v>
      </c>
      <c r="D992" s="239">
        <v>14</v>
      </c>
      <c r="E992" s="239">
        <v>2</v>
      </c>
      <c r="F992" s="239">
        <v>20</v>
      </c>
      <c r="G992" s="239" t="s">
        <v>176</v>
      </c>
      <c r="H992" s="239" t="s">
        <v>2184</v>
      </c>
      <c r="I992" s="239">
        <v>1</v>
      </c>
      <c r="J992" s="240" t="s">
        <v>632</v>
      </c>
      <c r="K992" s="241"/>
      <c r="L992" s="239">
        <v>1</v>
      </c>
      <c r="M992" s="254">
        <v>1</v>
      </c>
      <c r="N992" s="254">
        <v>8</v>
      </c>
      <c r="O992" s="244" t="s">
        <v>706</v>
      </c>
    </row>
    <row r="993" spans="1:15" s="244" customFormat="1">
      <c r="A993" s="68"/>
      <c r="B993" s="239">
        <v>40156</v>
      </c>
      <c r="C993" s="239" t="s">
        <v>2290</v>
      </c>
      <c r="D993" s="239">
        <v>14</v>
      </c>
      <c r="E993" s="239">
        <v>2</v>
      </c>
      <c r="F993" s="239">
        <v>20</v>
      </c>
      <c r="G993" s="239" t="s">
        <v>176</v>
      </c>
      <c r="H993" s="239" t="s">
        <v>2185</v>
      </c>
      <c r="I993" s="239">
        <v>1</v>
      </c>
      <c r="J993" s="240" t="s">
        <v>632</v>
      </c>
      <c r="K993" s="241"/>
      <c r="L993" s="239">
        <v>1</v>
      </c>
      <c r="M993" s="254">
        <v>1</v>
      </c>
      <c r="N993" s="254">
        <v>8</v>
      </c>
      <c r="O993" s="244" t="s">
        <v>706</v>
      </c>
    </row>
    <row r="994" spans="1:15" s="244" customFormat="1">
      <c r="A994" s="68"/>
      <c r="B994" s="239">
        <v>40157</v>
      </c>
      <c r="C994" s="239" t="s">
        <v>2275</v>
      </c>
      <c r="D994" s="239">
        <v>14</v>
      </c>
      <c r="E994" s="239">
        <v>2</v>
      </c>
      <c r="F994" s="239">
        <v>20</v>
      </c>
      <c r="G994" s="239" t="s">
        <v>176</v>
      </c>
      <c r="H994" s="239" t="s">
        <v>2079</v>
      </c>
      <c r="I994" s="239">
        <v>1</v>
      </c>
      <c r="J994" s="240" t="s">
        <v>632</v>
      </c>
      <c r="K994" s="241"/>
      <c r="L994" s="239">
        <v>1</v>
      </c>
      <c r="M994" s="254">
        <v>1</v>
      </c>
      <c r="N994" s="254">
        <v>8</v>
      </c>
      <c r="O994" s="244" t="s">
        <v>706</v>
      </c>
    </row>
    <row r="995" spans="1:15" s="244" customFormat="1">
      <c r="A995" s="68"/>
      <c r="B995" s="239">
        <v>40158</v>
      </c>
      <c r="C995" s="239" t="s">
        <v>2379</v>
      </c>
      <c r="D995" s="239">
        <v>14</v>
      </c>
      <c r="E995" s="239">
        <v>2</v>
      </c>
      <c r="F995" s="239">
        <v>20</v>
      </c>
      <c r="G995" s="239" t="s">
        <v>176</v>
      </c>
      <c r="H995" s="239" t="s">
        <v>2186</v>
      </c>
      <c r="I995" s="239">
        <v>1</v>
      </c>
      <c r="J995" s="240" t="s">
        <v>632</v>
      </c>
      <c r="K995" s="241"/>
      <c r="L995" s="239">
        <v>1</v>
      </c>
      <c r="M995" s="254">
        <v>1</v>
      </c>
      <c r="N995" s="254">
        <v>8</v>
      </c>
      <c r="O995" s="244" t="s">
        <v>706</v>
      </c>
    </row>
    <row r="996" spans="1:15" s="244" customFormat="1">
      <c r="A996" s="68"/>
      <c r="B996" s="239">
        <v>40159</v>
      </c>
      <c r="C996" s="239" t="s">
        <v>2377</v>
      </c>
      <c r="D996" s="239">
        <v>14</v>
      </c>
      <c r="E996" s="239">
        <v>2</v>
      </c>
      <c r="F996" s="239">
        <v>20</v>
      </c>
      <c r="G996" s="239" t="s">
        <v>176</v>
      </c>
      <c r="H996" s="239" t="s">
        <v>2187</v>
      </c>
      <c r="I996" s="239">
        <v>1</v>
      </c>
      <c r="J996" s="240" t="s">
        <v>632</v>
      </c>
      <c r="K996" s="241"/>
      <c r="L996" s="239">
        <v>1</v>
      </c>
      <c r="M996" s="254">
        <v>1</v>
      </c>
      <c r="N996" s="254">
        <v>8</v>
      </c>
      <c r="O996" s="244" t="s">
        <v>706</v>
      </c>
    </row>
    <row r="997" spans="1:15" s="244" customFormat="1">
      <c r="A997" s="68"/>
      <c r="B997" s="239">
        <v>40160</v>
      </c>
      <c r="C997" s="239" t="s">
        <v>2274</v>
      </c>
      <c r="D997" s="239">
        <v>14</v>
      </c>
      <c r="E997" s="239">
        <v>2</v>
      </c>
      <c r="F997" s="239">
        <v>20</v>
      </c>
      <c r="G997" s="239" t="s">
        <v>176</v>
      </c>
      <c r="H997" s="239" t="s">
        <v>2188</v>
      </c>
      <c r="I997" s="239">
        <v>1</v>
      </c>
      <c r="J997" s="240" t="s">
        <v>632</v>
      </c>
      <c r="K997" s="241"/>
      <c r="L997" s="239">
        <v>1</v>
      </c>
      <c r="M997" s="254">
        <v>1</v>
      </c>
      <c r="N997" s="254">
        <v>8</v>
      </c>
      <c r="O997" s="244" t="s">
        <v>706</v>
      </c>
    </row>
    <row r="998" spans="1:15" s="244" customFormat="1">
      <c r="A998" s="68"/>
      <c r="B998" s="239">
        <v>40161</v>
      </c>
      <c r="C998" s="239" t="s">
        <v>2382</v>
      </c>
      <c r="D998" s="239">
        <v>14</v>
      </c>
      <c r="E998" s="239">
        <v>2</v>
      </c>
      <c r="F998" s="239">
        <v>20</v>
      </c>
      <c r="G998" s="239" t="s">
        <v>176</v>
      </c>
      <c r="H998" s="239" t="s">
        <v>2189</v>
      </c>
      <c r="I998" s="239">
        <v>1</v>
      </c>
      <c r="J998" s="240" t="s">
        <v>632</v>
      </c>
      <c r="K998" s="241"/>
      <c r="L998" s="239">
        <v>1</v>
      </c>
      <c r="M998" s="254">
        <v>1</v>
      </c>
      <c r="N998" s="254">
        <v>8</v>
      </c>
      <c r="O998" s="244" t="s">
        <v>706</v>
      </c>
    </row>
    <row r="999" spans="1:15" s="244" customFormat="1">
      <c r="A999" s="68"/>
      <c r="B999" s="239">
        <v>40162</v>
      </c>
      <c r="C999" s="239" t="s">
        <v>2375</v>
      </c>
      <c r="D999" s="239">
        <v>14</v>
      </c>
      <c r="E999" s="239">
        <v>2</v>
      </c>
      <c r="F999" s="239">
        <v>20</v>
      </c>
      <c r="G999" s="239" t="s">
        <v>176</v>
      </c>
      <c r="H999" s="239" t="s">
        <v>2190</v>
      </c>
      <c r="I999" s="239">
        <v>1</v>
      </c>
      <c r="J999" s="240" t="s">
        <v>632</v>
      </c>
      <c r="K999" s="241"/>
      <c r="L999" s="239">
        <v>1</v>
      </c>
      <c r="M999" s="254">
        <v>1</v>
      </c>
      <c r="N999" s="254">
        <v>8</v>
      </c>
      <c r="O999" s="244" t="s">
        <v>706</v>
      </c>
    </row>
    <row r="1000" spans="1:15" s="244" customFormat="1">
      <c r="A1000" s="68"/>
      <c r="B1000" s="239">
        <v>40163</v>
      </c>
      <c r="C1000" s="239" t="s">
        <v>2463</v>
      </c>
      <c r="D1000" s="239">
        <v>14</v>
      </c>
      <c r="E1000" s="239">
        <v>2</v>
      </c>
      <c r="F1000" s="239">
        <v>20</v>
      </c>
      <c r="G1000" s="239" t="s">
        <v>176</v>
      </c>
      <c r="H1000" s="239" t="s">
        <v>2191</v>
      </c>
      <c r="I1000" s="239">
        <v>1</v>
      </c>
      <c r="J1000" s="240" t="s">
        <v>632</v>
      </c>
      <c r="K1000" s="241"/>
      <c r="L1000" s="239">
        <v>1</v>
      </c>
      <c r="M1000" s="254">
        <v>1</v>
      </c>
      <c r="N1000" s="254">
        <v>8</v>
      </c>
      <c r="O1000" s="244" t="s">
        <v>706</v>
      </c>
    </row>
    <row r="1001" spans="1:15" s="244" customFormat="1">
      <c r="A1001" s="68"/>
      <c r="B1001" s="239">
        <v>40164</v>
      </c>
      <c r="C1001" s="239" t="s">
        <v>2269</v>
      </c>
      <c r="D1001" s="239">
        <v>14</v>
      </c>
      <c r="E1001" s="239">
        <v>2</v>
      </c>
      <c r="F1001" s="239">
        <v>20</v>
      </c>
      <c r="G1001" s="239" t="s">
        <v>176</v>
      </c>
      <c r="H1001" s="239" t="s">
        <v>2192</v>
      </c>
      <c r="I1001" s="239">
        <v>1</v>
      </c>
      <c r="J1001" s="240" t="s">
        <v>632</v>
      </c>
      <c r="K1001" s="241"/>
      <c r="L1001" s="239">
        <v>1</v>
      </c>
      <c r="M1001" s="254">
        <v>1</v>
      </c>
      <c r="N1001" s="254">
        <v>8</v>
      </c>
      <c r="O1001" s="244" t="s">
        <v>706</v>
      </c>
    </row>
    <row r="1002" spans="1:15" s="244" customFormat="1">
      <c r="A1002" s="68"/>
      <c r="B1002" s="239">
        <v>40165</v>
      </c>
      <c r="C1002" s="239" t="s">
        <v>2372</v>
      </c>
      <c r="D1002" s="239">
        <v>14</v>
      </c>
      <c r="E1002" s="239">
        <v>2</v>
      </c>
      <c r="F1002" s="239">
        <v>20</v>
      </c>
      <c r="G1002" s="239" t="s">
        <v>176</v>
      </c>
      <c r="H1002" s="239" t="s">
        <v>2193</v>
      </c>
      <c r="I1002" s="239">
        <v>1</v>
      </c>
      <c r="J1002" s="240" t="s">
        <v>632</v>
      </c>
      <c r="K1002" s="241"/>
      <c r="L1002" s="239">
        <v>1</v>
      </c>
      <c r="M1002" s="254">
        <v>1</v>
      </c>
      <c r="N1002" s="254">
        <v>8</v>
      </c>
      <c r="O1002" s="244" t="s">
        <v>706</v>
      </c>
    </row>
    <row r="1003" spans="1:15" s="244" customFormat="1">
      <c r="A1003" s="68"/>
      <c r="B1003" s="239">
        <v>40166</v>
      </c>
      <c r="C1003" s="239" t="s">
        <v>2387</v>
      </c>
      <c r="D1003" s="239">
        <v>14</v>
      </c>
      <c r="E1003" s="239">
        <v>2</v>
      </c>
      <c r="F1003" s="239">
        <v>20</v>
      </c>
      <c r="G1003" s="239" t="s">
        <v>176</v>
      </c>
      <c r="H1003" s="239" t="s">
        <v>2194</v>
      </c>
      <c r="I1003" s="239">
        <v>1</v>
      </c>
      <c r="J1003" s="240" t="s">
        <v>632</v>
      </c>
      <c r="K1003" s="241"/>
      <c r="L1003" s="239">
        <v>1</v>
      </c>
      <c r="M1003" s="254">
        <v>1</v>
      </c>
      <c r="N1003" s="254">
        <v>8</v>
      </c>
      <c r="O1003" s="244" t="s">
        <v>706</v>
      </c>
    </row>
    <row r="1004" spans="1:15" s="244" customFormat="1">
      <c r="A1004" s="68"/>
      <c r="B1004" s="239">
        <v>40167</v>
      </c>
      <c r="C1004" s="239" t="s">
        <v>2464</v>
      </c>
      <c r="D1004" s="239">
        <v>14</v>
      </c>
      <c r="E1004" s="239">
        <v>2</v>
      </c>
      <c r="F1004" s="239">
        <v>20</v>
      </c>
      <c r="G1004" s="239" t="s">
        <v>176</v>
      </c>
      <c r="H1004" s="239" t="s">
        <v>2195</v>
      </c>
      <c r="I1004" s="239">
        <v>1</v>
      </c>
      <c r="J1004" s="240" t="s">
        <v>632</v>
      </c>
      <c r="K1004" s="241"/>
      <c r="L1004" s="239">
        <v>1</v>
      </c>
      <c r="M1004" s="254">
        <v>1</v>
      </c>
      <c r="N1004" s="254">
        <v>8</v>
      </c>
      <c r="O1004" s="244" t="s">
        <v>706</v>
      </c>
    </row>
    <row r="1005" spans="1:15" s="244" customFormat="1">
      <c r="A1005" s="68"/>
      <c r="B1005" s="239">
        <v>40168</v>
      </c>
      <c r="C1005" s="239" t="s">
        <v>2537</v>
      </c>
      <c r="D1005" s="239">
        <v>14</v>
      </c>
      <c r="E1005" s="239">
        <v>2</v>
      </c>
      <c r="F1005" s="239">
        <v>20</v>
      </c>
      <c r="G1005" s="239" t="s">
        <v>176</v>
      </c>
      <c r="H1005" s="239" t="s">
        <v>2196</v>
      </c>
      <c r="I1005" s="239">
        <v>1</v>
      </c>
      <c r="J1005" s="240" t="s">
        <v>632</v>
      </c>
      <c r="K1005" s="241"/>
      <c r="L1005" s="239">
        <v>1</v>
      </c>
      <c r="M1005" s="254">
        <v>1</v>
      </c>
      <c r="N1005" s="254">
        <v>8</v>
      </c>
      <c r="O1005" s="244" t="s">
        <v>706</v>
      </c>
    </row>
    <row r="1006" spans="1:15" s="244" customFormat="1">
      <c r="A1006" s="68"/>
      <c r="B1006" s="239">
        <v>40169</v>
      </c>
      <c r="C1006" s="239" t="s">
        <v>2268</v>
      </c>
      <c r="D1006" s="239">
        <v>14</v>
      </c>
      <c r="E1006" s="239">
        <v>2</v>
      </c>
      <c r="F1006" s="239">
        <v>20</v>
      </c>
      <c r="G1006" s="239" t="s">
        <v>176</v>
      </c>
      <c r="H1006" s="239" t="s">
        <v>2197</v>
      </c>
      <c r="I1006" s="239">
        <v>1</v>
      </c>
      <c r="J1006" s="240" t="s">
        <v>632</v>
      </c>
      <c r="K1006" s="241"/>
      <c r="L1006" s="239">
        <v>1</v>
      </c>
      <c r="M1006" s="254">
        <v>1</v>
      </c>
      <c r="N1006" s="254">
        <v>8</v>
      </c>
      <c r="O1006" s="244" t="s">
        <v>706</v>
      </c>
    </row>
    <row r="1007" spans="1:15" s="244" customFormat="1">
      <c r="A1007" s="68"/>
      <c r="B1007" s="239">
        <v>40170</v>
      </c>
      <c r="C1007" s="239" t="s">
        <v>2371</v>
      </c>
      <c r="D1007" s="239">
        <v>14</v>
      </c>
      <c r="E1007" s="239">
        <v>2</v>
      </c>
      <c r="F1007" s="239">
        <v>20</v>
      </c>
      <c r="G1007" s="239" t="s">
        <v>176</v>
      </c>
      <c r="H1007" s="239" t="s">
        <v>2198</v>
      </c>
      <c r="I1007" s="239">
        <v>1</v>
      </c>
      <c r="J1007" s="240" t="s">
        <v>632</v>
      </c>
      <c r="K1007" s="241"/>
      <c r="L1007" s="239">
        <v>1</v>
      </c>
      <c r="M1007" s="254">
        <v>1</v>
      </c>
      <c r="N1007" s="254">
        <v>8</v>
      </c>
      <c r="O1007" s="244" t="s">
        <v>706</v>
      </c>
    </row>
    <row r="1008" spans="1:15" s="244" customFormat="1">
      <c r="A1008" s="68"/>
      <c r="B1008" s="239">
        <v>40171</v>
      </c>
      <c r="C1008" s="239" t="s">
        <v>2267</v>
      </c>
      <c r="D1008" s="239">
        <v>14</v>
      </c>
      <c r="E1008" s="239">
        <v>2</v>
      </c>
      <c r="F1008" s="239">
        <v>20</v>
      </c>
      <c r="G1008" s="239" t="s">
        <v>176</v>
      </c>
      <c r="H1008" s="239" t="s">
        <v>2199</v>
      </c>
      <c r="I1008" s="239">
        <v>1</v>
      </c>
      <c r="J1008" s="240" t="s">
        <v>632</v>
      </c>
      <c r="K1008" s="241"/>
      <c r="L1008" s="239">
        <v>1</v>
      </c>
      <c r="M1008" s="254">
        <v>1</v>
      </c>
      <c r="N1008" s="254">
        <v>8</v>
      </c>
      <c r="O1008" s="244" t="s">
        <v>706</v>
      </c>
    </row>
    <row r="1009" spans="1:15" s="244" customFormat="1">
      <c r="A1009" s="68"/>
      <c r="B1009" s="239">
        <v>40172</v>
      </c>
      <c r="C1009" s="239" t="s">
        <v>2392</v>
      </c>
      <c r="D1009" s="239">
        <v>14</v>
      </c>
      <c r="E1009" s="239">
        <v>2</v>
      </c>
      <c r="F1009" s="239">
        <v>20</v>
      </c>
      <c r="G1009" s="239" t="s">
        <v>176</v>
      </c>
      <c r="H1009" s="239" t="s">
        <v>2200</v>
      </c>
      <c r="I1009" s="239">
        <v>1</v>
      </c>
      <c r="J1009" s="240" t="s">
        <v>632</v>
      </c>
      <c r="K1009" s="241"/>
      <c r="L1009" s="239">
        <v>1</v>
      </c>
      <c r="M1009" s="254">
        <v>1</v>
      </c>
      <c r="N1009" s="254">
        <v>8</v>
      </c>
      <c r="O1009" s="244" t="s">
        <v>706</v>
      </c>
    </row>
    <row r="1010" spans="1:15" s="244" customFormat="1">
      <c r="A1010" s="68"/>
      <c r="B1010" s="239">
        <v>40173</v>
      </c>
      <c r="C1010" s="239" t="s">
        <v>2385</v>
      </c>
      <c r="D1010" s="239">
        <v>14</v>
      </c>
      <c r="E1010" s="239">
        <v>2</v>
      </c>
      <c r="F1010" s="239">
        <v>20</v>
      </c>
      <c r="G1010" s="239" t="s">
        <v>176</v>
      </c>
      <c r="H1010" s="239" t="s">
        <v>2201</v>
      </c>
      <c r="I1010" s="239">
        <v>1</v>
      </c>
      <c r="J1010" s="240" t="s">
        <v>632</v>
      </c>
      <c r="K1010" s="241"/>
      <c r="L1010" s="239">
        <v>1</v>
      </c>
      <c r="M1010" s="254">
        <v>1</v>
      </c>
      <c r="N1010" s="254">
        <v>8</v>
      </c>
      <c r="O1010" s="244" t="s">
        <v>706</v>
      </c>
    </row>
    <row r="1011" spans="1:15" s="244" customFormat="1">
      <c r="A1011" s="68"/>
      <c r="B1011" s="239">
        <v>40174</v>
      </c>
      <c r="C1011" s="239" t="s">
        <v>2465</v>
      </c>
      <c r="D1011" s="239">
        <v>14</v>
      </c>
      <c r="E1011" s="239">
        <v>2</v>
      </c>
      <c r="F1011" s="239">
        <v>2</v>
      </c>
      <c r="G1011" s="239" t="s">
        <v>176</v>
      </c>
      <c r="H1011" s="239" t="s">
        <v>2202</v>
      </c>
      <c r="I1011" s="239">
        <v>1</v>
      </c>
      <c r="J1011" s="240" t="s">
        <v>2542</v>
      </c>
      <c r="K1011" s="241"/>
      <c r="L1011" s="239">
        <v>1</v>
      </c>
      <c r="M1011" s="254">
        <v>1</v>
      </c>
      <c r="N1011" s="254">
        <v>8</v>
      </c>
      <c r="O1011" s="244" t="s">
        <v>706</v>
      </c>
    </row>
    <row r="1012" spans="1:15" s="244" customFormat="1">
      <c r="A1012" s="68"/>
      <c r="B1012" s="239">
        <v>40175</v>
      </c>
      <c r="C1012" s="239" t="s">
        <v>2466</v>
      </c>
      <c r="D1012" s="239">
        <v>14</v>
      </c>
      <c r="E1012" s="239">
        <v>2</v>
      </c>
      <c r="F1012" s="239">
        <v>2</v>
      </c>
      <c r="G1012" s="239" t="s">
        <v>176</v>
      </c>
      <c r="H1012" s="239" t="s">
        <v>2203</v>
      </c>
      <c r="I1012" s="239">
        <v>1</v>
      </c>
      <c r="J1012" s="240" t="s">
        <v>2542</v>
      </c>
      <c r="K1012" s="241"/>
      <c r="L1012" s="239">
        <v>1</v>
      </c>
      <c r="M1012" s="254">
        <v>1</v>
      </c>
      <c r="N1012" s="254">
        <v>8</v>
      </c>
      <c r="O1012" s="244" t="s">
        <v>706</v>
      </c>
    </row>
    <row r="1013" spans="1:15" s="244" customFormat="1">
      <c r="A1013" s="68"/>
      <c r="B1013" s="239">
        <v>40176</v>
      </c>
      <c r="C1013" s="239" t="s">
        <v>2393</v>
      </c>
      <c r="D1013" s="239">
        <v>14</v>
      </c>
      <c r="E1013" s="239">
        <v>2</v>
      </c>
      <c r="F1013" s="239">
        <v>2</v>
      </c>
      <c r="G1013" s="239" t="s">
        <v>176</v>
      </c>
      <c r="H1013" s="239" t="s">
        <v>2204</v>
      </c>
      <c r="I1013" s="239">
        <v>1</v>
      </c>
      <c r="J1013" s="240" t="s">
        <v>2542</v>
      </c>
      <c r="K1013" s="241"/>
      <c r="L1013" s="239">
        <v>1</v>
      </c>
      <c r="M1013" s="254">
        <v>1</v>
      </c>
      <c r="N1013" s="254">
        <v>8</v>
      </c>
      <c r="O1013" s="244" t="s">
        <v>706</v>
      </c>
    </row>
    <row r="1014" spans="1:15" s="244" customFormat="1">
      <c r="A1014" s="68"/>
      <c r="B1014" s="239">
        <v>40177</v>
      </c>
      <c r="C1014" s="239" t="s">
        <v>2368</v>
      </c>
      <c r="D1014" s="239">
        <v>14</v>
      </c>
      <c r="E1014" s="239">
        <v>2</v>
      </c>
      <c r="F1014" s="239">
        <v>2</v>
      </c>
      <c r="G1014" s="239" t="s">
        <v>176</v>
      </c>
      <c r="H1014" s="239" t="s">
        <v>2205</v>
      </c>
      <c r="I1014" s="239">
        <v>1</v>
      </c>
      <c r="J1014" s="240" t="s">
        <v>2542</v>
      </c>
      <c r="K1014" s="241"/>
      <c r="L1014" s="239">
        <v>1</v>
      </c>
      <c r="M1014" s="254">
        <v>1</v>
      </c>
      <c r="N1014" s="254">
        <v>8</v>
      </c>
      <c r="O1014" s="244" t="s">
        <v>706</v>
      </c>
    </row>
    <row r="1015" spans="1:15" s="244" customFormat="1">
      <c r="A1015" s="68"/>
      <c r="B1015" s="239">
        <v>40178</v>
      </c>
      <c r="C1015" s="239" t="s">
        <v>2291</v>
      </c>
      <c r="D1015" s="239">
        <v>14</v>
      </c>
      <c r="E1015" s="239">
        <v>2</v>
      </c>
      <c r="F1015" s="239">
        <v>2</v>
      </c>
      <c r="G1015" s="239" t="s">
        <v>176</v>
      </c>
      <c r="H1015" s="239" t="s">
        <v>2206</v>
      </c>
      <c r="I1015" s="239">
        <v>1</v>
      </c>
      <c r="J1015" s="240" t="s">
        <v>2542</v>
      </c>
      <c r="K1015" s="241"/>
      <c r="L1015" s="239">
        <v>1</v>
      </c>
      <c r="M1015" s="254">
        <v>1</v>
      </c>
      <c r="N1015" s="254">
        <v>8</v>
      </c>
      <c r="O1015" s="244" t="s">
        <v>706</v>
      </c>
    </row>
    <row r="1016" spans="1:15" s="244" customFormat="1">
      <c r="A1016" s="68"/>
      <c r="B1016" s="239">
        <v>40179</v>
      </c>
      <c r="C1016" s="239" t="s">
        <v>2292</v>
      </c>
      <c r="D1016" s="239">
        <v>14</v>
      </c>
      <c r="E1016" s="239">
        <v>2</v>
      </c>
      <c r="F1016" s="239">
        <v>2</v>
      </c>
      <c r="G1016" s="239" t="s">
        <v>176</v>
      </c>
      <c r="H1016" s="239" t="s">
        <v>2207</v>
      </c>
      <c r="I1016" s="239">
        <v>1</v>
      </c>
      <c r="J1016" s="240" t="s">
        <v>2542</v>
      </c>
      <c r="K1016" s="241"/>
      <c r="L1016" s="239">
        <v>1</v>
      </c>
      <c r="M1016" s="254">
        <v>1</v>
      </c>
      <c r="N1016" s="254">
        <v>8</v>
      </c>
      <c r="O1016" s="244" t="s">
        <v>706</v>
      </c>
    </row>
    <row r="1017" spans="1:15" s="244" customFormat="1">
      <c r="A1017" s="68"/>
      <c r="B1017" s="239">
        <v>40180</v>
      </c>
      <c r="C1017" s="239" t="s">
        <v>2394</v>
      </c>
      <c r="D1017" s="239">
        <v>14</v>
      </c>
      <c r="E1017" s="239">
        <v>2</v>
      </c>
      <c r="F1017" s="239">
        <v>2</v>
      </c>
      <c r="G1017" s="239" t="s">
        <v>176</v>
      </c>
      <c r="H1017" s="239" t="s">
        <v>2208</v>
      </c>
      <c r="I1017" s="239">
        <v>1</v>
      </c>
      <c r="J1017" s="240" t="s">
        <v>2542</v>
      </c>
      <c r="K1017" s="241"/>
      <c r="L1017" s="239">
        <v>1</v>
      </c>
      <c r="M1017" s="254">
        <v>1</v>
      </c>
      <c r="N1017" s="254">
        <v>8</v>
      </c>
      <c r="O1017" s="244" t="s">
        <v>706</v>
      </c>
    </row>
    <row r="1018" spans="1:15" s="244" customFormat="1">
      <c r="A1018" s="68"/>
      <c r="B1018" s="239">
        <v>40181</v>
      </c>
      <c r="C1018" s="239" t="s">
        <v>2277</v>
      </c>
      <c r="D1018" s="239">
        <v>14</v>
      </c>
      <c r="E1018" s="239">
        <v>2</v>
      </c>
      <c r="F1018" s="239">
        <v>2</v>
      </c>
      <c r="G1018" s="239" t="s">
        <v>176</v>
      </c>
      <c r="H1018" s="239" t="s">
        <v>2209</v>
      </c>
      <c r="I1018" s="239">
        <v>1</v>
      </c>
      <c r="J1018" s="240" t="s">
        <v>2542</v>
      </c>
      <c r="K1018" s="241"/>
      <c r="L1018" s="239">
        <v>1</v>
      </c>
      <c r="M1018" s="254">
        <v>1</v>
      </c>
      <c r="N1018" s="254">
        <v>8</v>
      </c>
      <c r="O1018" s="244" t="s">
        <v>706</v>
      </c>
    </row>
    <row r="1019" spans="1:15" s="244" customFormat="1">
      <c r="A1019" s="68"/>
      <c r="B1019" s="239">
        <v>40182</v>
      </c>
      <c r="C1019" s="239" t="s">
        <v>2278</v>
      </c>
      <c r="D1019" s="239">
        <v>14</v>
      </c>
      <c r="E1019" s="239">
        <v>2</v>
      </c>
      <c r="F1019" s="239">
        <v>2</v>
      </c>
      <c r="G1019" s="239" t="s">
        <v>176</v>
      </c>
      <c r="H1019" s="239" t="s">
        <v>2210</v>
      </c>
      <c r="I1019" s="239">
        <v>1</v>
      </c>
      <c r="J1019" s="240" t="s">
        <v>2542</v>
      </c>
      <c r="K1019" s="241"/>
      <c r="L1019" s="239">
        <v>1</v>
      </c>
      <c r="M1019" s="254">
        <v>1</v>
      </c>
      <c r="N1019" s="254">
        <v>8</v>
      </c>
      <c r="O1019" s="244" t="s">
        <v>706</v>
      </c>
    </row>
    <row r="1020" spans="1:15" s="244" customFormat="1">
      <c r="A1020" s="68"/>
      <c r="B1020" s="239">
        <v>40183</v>
      </c>
      <c r="C1020" s="239" t="s">
        <v>2467</v>
      </c>
      <c r="D1020" s="239">
        <v>14</v>
      </c>
      <c r="E1020" s="239">
        <v>2</v>
      </c>
      <c r="F1020" s="239">
        <v>2</v>
      </c>
      <c r="G1020" s="239" t="s">
        <v>176</v>
      </c>
      <c r="H1020" s="239" t="s">
        <v>2211</v>
      </c>
      <c r="I1020" s="239">
        <v>1</v>
      </c>
      <c r="J1020" s="240" t="s">
        <v>2542</v>
      </c>
      <c r="K1020" s="241"/>
      <c r="L1020" s="239">
        <v>1</v>
      </c>
      <c r="M1020" s="254">
        <v>1</v>
      </c>
      <c r="N1020" s="254">
        <v>8</v>
      </c>
      <c r="O1020" s="244" t="s">
        <v>706</v>
      </c>
    </row>
    <row r="1021" spans="1:15" s="244" customFormat="1">
      <c r="A1021" s="68"/>
      <c r="B1021" s="239">
        <v>40184</v>
      </c>
      <c r="C1021" s="239" t="s">
        <v>2279</v>
      </c>
      <c r="D1021" s="239">
        <v>14</v>
      </c>
      <c r="E1021" s="239">
        <v>2</v>
      </c>
      <c r="F1021" s="239">
        <v>2</v>
      </c>
      <c r="G1021" s="239" t="s">
        <v>176</v>
      </c>
      <c r="H1021" s="239" t="s">
        <v>2212</v>
      </c>
      <c r="I1021" s="239">
        <v>1</v>
      </c>
      <c r="J1021" s="240" t="s">
        <v>2542</v>
      </c>
      <c r="K1021" s="241"/>
      <c r="L1021" s="239">
        <v>1</v>
      </c>
      <c r="M1021" s="254">
        <v>1</v>
      </c>
      <c r="N1021" s="254">
        <v>8</v>
      </c>
      <c r="O1021" s="244" t="s">
        <v>706</v>
      </c>
    </row>
    <row r="1022" spans="1:15" s="244" customFormat="1">
      <c r="A1022" s="68"/>
      <c r="B1022" s="239">
        <v>40185</v>
      </c>
      <c r="C1022" s="239" t="s">
        <v>2280</v>
      </c>
      <c r="D1022" s="239">
        <v>14</v>
      </c>
      <c r="E1022" s="239">
        <v>2</v>
      </c>
      <c r="F1022" s="239">
        <v>2</v>
      </c>
      <c r="G1022" s="239" t="s">
        <v>176</v>
      </c>
      <c r="H1022" s="239" t="s">
        <v>2213</v>
      </c>
      <c r="I1022" s="239">
        <v>1</v>
      </c>
      <c r="J1022" s="240" t="s">
        <v>2542</v>
      </c>
      <c r="K1022" s="241"/>
      <c r="L1022" s="239">
        <v>1</v>
      </c>
      <c r="M1022" s="254">
        <v>1</v>
      </c>
      <c r="N1022" s="254">
        <v>8</v>
      </c>
      <c r="O1022" s="244" t="s">
        <v>706</v>
      </c>
    </row>
    <row r="1023" spans="1:15" s="244" customFormat="1">
      <c r="A1023" s="68"/>
      <c r="B1023" s="239">
        <v>40186</v>
      </c>
      <c r="C1023" s="239" t="s">
        <v>2281</v>
      </c>
      <c r="D1023" s="239">
        <v>14</v>
      </c>
      <c r="E1023" s="239">
        <v>2</v>
      </c>
      <c r="F1023" s="239">
        <v>2</v>
      </c>
      <c r="G1023" s="239" t="s">
        <v>176</v>
      </c>
      <c r="H1023" s="239" t="s">
        <v>2214</v>
      </c>
      <c r="I1023" s="239">
        <v>1</v>
      </c>
      <c r="J1023" s="240" t="s">
        <v>2542</v>
      </c>
      <c r="K1023" s="241"/>
      <c r="L1023" s="239">
        <v>1</v>
      </c>
      <c r="M1023" s="254">
        <v>1</v>
      </c>
      <c r="N1023" s="254">
        <v>8</v>
      </c>
      <c r="O1023" s="244" t="s">
        <v>706</v>
      </c>
    </row>
    <row r="1024" spans="1:15" s="244" customFormat="1">
      <c r="A1024" s="68"/>
      <c r="B1024" s="239">
        <v>40187</v>
      </c>
      <c r="C1024" s="239" t="s">
        <v>2282</v>
      </c>
      <c r="D1024" s="239">
        <v>14</v>
      </c>
      <c r="E1024" s="239">
        <v>2</v>
      </c>
      <c r="F1024" s="239">
        <v>2</v>
      </c>
      <c r="G1024" s="239" t="s">
        <v>176</v>
      </c>
      <c r="H1024" s="239" t="s">
        <v>2215</v>
      </c>
      <c r="I1024" s="239">
        <v>1</v>
      </c>
      <c r="J1024" s="240" t="s">
        <v>2542</v>
      </c>
      <c r="K1024" s="241"/>
      <c r="L1024" s="239">
        <v>1</v>
      </c>
      <c r="M1024" s="254">
        <v>1</v>
      </c>
      <c r="N1024" s="254">
        <v>8</v>
      </c>
      <c r="O1024" s="244" t="s">
        <v>706</v>
      </c>
    </row>
    <row r="1025" spans="1:15" s="244" customFormat="1">
      <c r="A1025" s="68"/>
      <c r="B1025" s="239">
        <v>40188</v>
      </c>
      <c r="C1025" s="239" t="s">
        <v>2283</v>
      </c>
      <c r="D1025" s="239">
        <v>14</v>
      </c>
      <c r="E1025" s="239">
        <v>2</v>
      </c>
      <c r="F1025" s="239">
        <v>2</v>
      </c>
      <c r="G1025" s="239" t="s">
        <v>176</v>
      </c>
      <c r="H1025" s="239" t="s">
        <v>2216</v>
      </c>
      <c r="I1025" s="239">
        <v>1</v>
      </c>
      <c r="J1025" s="240" t="s">
        <v>2542</v>
      </c>
      <c r="K1025" s="241"/>
      <c r="L1025" s="239">
        <v>1</v>
      </c>
      <c r="M1025" s="254">
        <v>1</v>
      </c>
      <c r="N1025" s="254">
        <v>8</v>
      </c>
      <c r="O1025" s="244" t="s">
        <v>706</v>
      </c>
    </row>
    <row r="1026" spans="1:15" s="244" customFormat="1">
      <c r="A1026" s="68"/>
      <c r="B1026" s="239">
        <v>40189</v>
      </c>
      <c r="C1026" s="239" t="s">
        <v>2365</v>
      </c>
      <c r="D1026" s="239">
        <v>14</v>
      </c>
      <c r="E1026" s="239">
        <v>3</v>
      </c>
      <c r="F1026" s="239">
        <v>100</v>
      </c>
      <c r="G1026" s="239" t="s">
        <v>176</v>
      </c>
      <c r="H1026" s="239" t="s">
        <v>2171</v>
      </c>
      <c r="I1026" s="239">
        <v>1</v>
      </c>
      <c r="J1026" s="240" t="s">
        <v>2217</v>
      </c>
      <c r="K1026" s="241"/>
      <c r="L1026" s="239">
        <v>1</v>
      </c>
      <c r="M1026" s="242">
        <v>0</v>
      </c>
      <c r="N1026" s="243">
        <v>0</v>
      </c>
      <c r="O1026" s="244" t="s">
        <v>706</v>
      </c>
    </row>
    <row r="1027" spans="1:15" s="244" customFormat="1">
      <c r="A1027" s="68"/>
      <c r="B1027" s="239">
        <v>40190</v>
      </c>
      <c r="C1027" s="239" t="s">
        <v>2289</v>
      </c>
      <c r="D1027" s="239">
        <v>14</v>
      </c>
      <c r="E1027" s="239">
        <v>3</v>
      </c>
      <c r="F1027" s="239">
        <v>100</v>
      </c>
      <c r="G1027" s="239" t="s">
        <v>176</v>
      </c>
      <c r="H1027" s="239" t="s">
        <v>2172</v>
      </c>
      <c r="I1027" s="239">
        <v>1</v>
      </c>
      <c r="J1027" s="240" t="s">
        <v>2217</v>
      </c>
      <c r="K1027" s="241"/>
      <c r="L1027" s="239">
        <v>1</v>
      </c>
      <c r="M1027" s="242">
        <v>0</v>
      </c>
      <c r="N1027" s="243">
        <v>0</v>
      </c>
      <c r="O1027" s="244" t="s">
        <v>706</v>
      </c>
    </row>
    <row r="1028" spans="1:15" s="244" customFormat="1">
      <c r="A1028" s="68"/>
      <c r="B1028" s="239">
        <v>40191</v>
      </c>
      <c r="C1028" s="239" t="s">
        <v>2366</v>
      </c>
      <c r="D1028" s="239">
        <v>14</v>
      </c>
      <c r="E1028" s="239">
        <v>3</v>
      </c>
      <c r="F1028" s="239">
        <v>100</v>
      </c>
      <c r="G1028" s="239" t="s">
        <v>176</v>
      </c>
      <c r="H1028" s="239" t="s">
        <v>2173</v>
      </c>
      <c r="I1028" s="239">
        <v>1</v>
      </c>
      <c r="J1028" s="240" t="s">
        <v>2217</v>
      </c>
      <c r="K1028" s="241"/>
      <c r="L1028" s="239">
        <v>1</v>
      </c>
      <c r="M1028" s="242">
        <v>0</v>
      </c>
      <c r="N1028" s="243">
        <v>0</v>
      </c>
      <c r="O1028" s="244" t="s">
        <v>706</v>
      </c>
    </row>
    <row r="1029" spans="1:15" s="244" customFormat="1">
      <c r="A1029" s="68"/>
      <c r="B1029" s="239">
        <v>40192</v>
      </c>
      <c r="C1029" s="239" t="s">
        <v>2535</v>
      </c>
      <c r="D1029" s="239">
        <v>14</v>
      </c>
      <c r="E1029" s="239">
        <v>3</v>
      </c>
      <c r="F1029" s="239">
        <v>100</v>
      </c>
      <c r="G1029" s="239" t="s">
        <v>176</v>
      </c>
      <c r="H1029" s="239" t="s">
        <v>2174</v>
      </c>
      <c r="I1029" s="239">
        <v>1</v>
      </c>
      <c r="J1029" s="240" t="s">
        <v>2217</v>
      </c>
      <c r="K1029" s="241"/>
      <c r="L1029" s="239">
        <v>1</v>
      </c>
      <c r="M1029" s="242">
        <v>0</v>
      </c>
      <c r="N1029" s="243">
        <v>0</v>
      </c>
      <c r="O1029" s="244" t="s">
        <v>706</v>
      </c>
    </row>
    <row r="1030" spans="1:15" s="244" customFormat="1">
      <c r="A1030" s="68"/>
      <c r="B1030" s="239">
        <v>40193</v>
      </c>
      <c r="C1030" s="239" t="s">
        <v>2448</v>
      </c>
      <c r="D1030" s="239">
        <v>14</v>
      </c>
      <c r="E1030" s="239">
        <v>3</v>
      </c>
      <c r="F1030" s="239">
        <v>100</v>
      </c>
      <c r="G1030" s="239" t="s">
        <v>176</v>
      </c>
      <c r="H1030" s="239" t="s">
        <v>2175</v>
      </c>
      <c r="I1030" s="239">
        <v>1</v>
      </c>
      <c r="J1030" s="240" t="s">
        <v>2217</v>
      </c>
      <c r="K1030" s="241"/>
      <c r="L1030" s="239">
        <v>1</v>
      </c>
      <c r="M1030" s="242">
        <v>0</v>
      </c>
      <c r="N1030" s="243">
        <v>0</v>
      </c>
      <c r="O1030" s="244" t="s">
        <v>706</v>
      </c>
    </row>
    <row r="1031" spans="1:15" s="244" customFormat="1">
      <c r="A1031" s="68"/>
      <c r="B1031" s="239">
        <v>40194</v>
      </c>
      <c r="C1031" s="239" t="s">
        <v>2270</v>
      </c>
      <c r="D1031" s="239">
        <v>14</v>
      </c>
      <c r="E1031" s="239">
        <v>3</v>
      </c>
      <c r="F1031" s="239">
        <v>100</v>
      </c>
      <c r="G1031" s="239" t="s">
        <v>176</v>
      </c>
      <c r="H1031" s="239" t="s">
        <v>2176</v>
      </c>
      <c r="I1031" s="239">
        <v>1</v>
      </c>
      <c r="J1031" s="240" t="s">
        <v>2217</v>
      </c>
      <c r="K1031" s="241"/>
      <c r="L1031" s="239">
        <v>1</v>
      </c>
      <c r="M1031" s="242">
        <v>0</v>
      </c>
      <c r="N1031" s="243">
        <v>0</v>
      </c>
      <c r="O1031" s="244" t="s">
        <v>706</v>
      </c>
    </row>
    <row r="1032" spans="1:15" s="244" customFormat="1">
      <c r="A1032" s="68"/>
      <c r="B1032" s="239">
        <v>40195</v>
      </c>
      <c r="C1032" s="239" t="s">
        <v>2449</v>
      </c>
      <c r="D1032" s="239">
        <v>14</v>
      </c>
      <c r="E1032" s="239">
        <v>3</v>
      </c>
      <c r="F1032" s="239">
        <v>100</v>
      </c>
      <c r="G1032" s="239" t="s">
        <v>176</v>
      </c>
      <c r="H1032" s="239" t="s">
        <v>2177</v>
      </c>
      <c r="I1032" s="239">
        <v>1</v>
      </c>
      <c r="J1032" s="240" t="s">
        <v>2217</v>
      </c>
      <c r="K1032" s="241"/>
      <c r="L1032" s="239">
        <v>1</v>
      </c>
      <c r="M1032" s="242">
        <v>0</v>
      </c>
      <c r="N1032" s="243">
        <v>0</v>
      </c>
      <c r="O1032" s="244" t="s">
        <v>706</v>
      </c>
    </row>
    <row r="1033" spans="1:15" s="244" customFormat="1">
      <c r="A1033" s="68"/>
      <c r="B1033" s="239">
        <v>40196</v>
      </c>
      <c r="C1033" s="239" t="s">
        <v>2271</v>
      </c>
      <c r="D1033" s="239">
        <v>14</v>
      </c>
      <c r="E1033" s="239">
        <v>3</v>
      </c>
      <c r="F1033" s="239">
        <v>100</v>
      </c>
      <c r="G1033" s="239" t="s">
        <v>176</v>
      </c>
      <c r="H1033" s="239" t="s">
        <v>2178</v>
      </c>
      <c r="I1033" s="239">
        <v>1</v>
      </c>
      <c r="J1033" s="240" t="s">
        <v>2217</v>
      </c>
      <c r="K1033" s="241"/>
      <c r="L1033" s="239">
        <v>1</v>
      </c>
      <c r="M1033" s="242">
        <v>0</v>
      </c>
      <c r="N1033" s="243">
        <v>0</v>
      </c>
      <c r="O1033" s="244" t="s">
        <v>706</v>
      </c>
    </row>
    <row r="1034" spans="1:15" s="244" customFormat="1">
      <c r="A1034" s="68"/>
      <c r="B1034" s="239">
        <v>40197</v>
      </c>
      <c r="C1034" s="239" t="s">
        <v>2389</v>
      </c>
      <c r="D1034" s="239">
        <v>14</v>
      </c>
      <c r="E1034" s="239">
        <v>3</v>
      </c>
      <c r="F1034" s="239">
        <v>20</v>
      </c>
      <c r="G1034" s="239" t="s">
        <v>176</v>
      </c>
      <c r="H1034" s="239" t="s">
        <v>2179</v>
      </c>
      <c r="I1034" s="239">
        <v>1</v>
      </c>
      <c r="J1034" s="240" t="s">
        <v>2218</v>
      </c>
      <c r="K1034" s="241"/>
      <c r="L1034" s="239">
        <v>1</v>
      </c>
      <c r="M1034" s="242">
        <v>0</v>
      </c>
      <c r="N1034" s="243">
        <v>0</v>
      </c>
      <c r="O1034" s="244" t="s">
        <v>706</v>
      </c>
    </row>
    <row r="1035" spans="1:15" s="244" customFormat="1">
      <c r="A1035" s="68"/>
      <c r="B1035" s="239">
        <v>40198</v>
      </c>
      <c r="C1035" s="239" t="s">
        <v>2276</v>
      </c>
      <c r="D1035" s="239">
        <v>14</v>
      </c>
      <c r="E1035" s="239">
        <v>3</v>
      </c>
      <c r="F1035" s="239">
        <v>20</v>
      </c>
      <c r="G1035" s="239" t="s">
        <v>176</v>
      </c>
      <c r="H1035" s="239" t="s">
        <v>2180</v>
      </c>
      <c r="I1035" s="239">
        <v>1</v>
      </c>
      <c r="J1035" s="240" t="s">
        <v>2218</v>
      </c>
      <c r="K1035" s="241"/>
      <c r="L1035" s="239">
        <v>1</v>
      </c>
      <c r="M1035" s="242">
        <v>0</v>
      </c>
      <c r="N1035" s="243">
        <v>0</v>
      </c>
      <c r="O1035" s="244" t="s">
        <v>706</v>
      </c>
    </row>
    <row r="1036" spans="1:15" s="244" customFormat="1">
      <c r="A1036" s="68"/>
      <c r="B1036" s="239">
        <v>40199</v>
      </c>
      <c r="C1036" s="239" t="s">
        <v>2272</v>
      </c>
      <c r="D1036" s="239">
        <v>14</v>
      </c>
      <c r="E1036" s="239">
        <v>3</v>
      </c>
      <c r="F1036" s="239">
        <v>20</v>
      </c>
      <c r="G1036" s="239" t="s">
        <v>176</v>
      </c>
      <c r="H1036" s="239" t="s">
        <v>2181</v>
      </c>
      <c r="I1036" s="239">
        <v>1</v>
      </c>
      <c r="J1036" s="240" t="s">
        <v>2218</v>
      </c>
      <c r="K1036" s="241"/>
      <c r="L1036" s="239">
        <v>1</v>
      </c>
      <c r="M1036" s="242">
        <v>0</v>
      </c>
      <c r="N1036" s="243">
        <v>0</v>
      </c>
      <c r="O1036" s="244" t="s">
        <v>706</v>
      </c>
    </row>
    <row r="1037" spans="1:15" s="244" customFormat="1">
      <c r="A1037" s="68"/>
      <c r="B1037" s="239">
        <v>40200</v>
      </c>
      <c r="C1037" s="239" t="s">
        <v>2273</v>
      </c>
      <c r="D1037" s="239">
        <v>14</v>
      </c>
      <c r="E1037" s="239">
        <v>3</v>
      </c>
      <c r="F1037" s="239">
        <v>20</v>
      </c>
      <c r="G1037" s="239" t="s">
        <v>176</v>
      </c>
      <c r="H1037" s="239" t="s">
        <v>2182</v>
      </c>
      <c r="I1037" s="239">
        <v>1</v>
      </c>
      <c r="J1037" s="240" t="s">
        <v>2218</v>
      </c>
      <c r="K1037" s="241"/>
      <c r="L1037" s="239">
        <v>1</v>
      </c>
      <c r="M1037" s="242">
        <v>0</v>
      </c>
      <c r="N1037" s="243">
        <v>0</v>
      </c>
      <c r="O1037" s="244" t="s">
        <v>706</v>
      </c>
    </row>
    <row r="1038" spans="1:15" s="244" customFormat="1">
      <c r="A1038" s="68"/>
      <c r="B1038" s="239">
        <v>40201</v>
      </c>
      <c r="C1038" s="239" t="s">
        <v>2390</v>
      </c>
      <c r="D1038" s="239">
        <v>14</v>
      </c>
      <c r="E1038" s="239">
        <v>3</v>
      </c>
      <c r="F1038" s="239">
        <v>20</v>
      </c>
      <c r="G1038" s="239" t="s">
        <v>176</v>
      </c>
      <c r="H1038" s="239" t="s">
        <v>2183</v>
      </c>
      <c r="I1038" s="239">
        <v>1</v>
      </c>
      <c r="J1038" s="240" t="s">
        <v>2218</v>
      </c>
      <c r="K1038" s="241"/>
      <c r="L1038" s="239">
        <v>1</v>
      </c>
      <c r="M1038" s="242">
        <v>0</v>
      </c>
      <c r="N1038" s="243">
        <v>0</v>
      </c>
      <c r="O1038" s="244" t="s">
        <v>706</v>
      </c>
    </row>
    <row r="1039" spans="1:15" s="244" customFormat="1">
      <c r="A1039" s="68"/>
      <c r="B1039" s="239">
        <v>40202</v>
      </c>
      <c r="C1039" s="239" t="s">
        <v>2391</v>
      </c>
      <c r="D1039" s="239">
        <v>14</v>
      </c>
      <c r="E1039" s="239">
        <v>3</v>
      </c>
      <c r="F1039" s="239">
        <v>20</v>
      </c>
      <c r="G1039" s="239" t="s">
        <v>176</v>
      </c>
      <c r="H1039" s="239" t="s">
        <v>2184</v>
      </c>
      <c r="I1039" s="239">
        <v>1</v>
      </c>
      <c r="J1039" s="240" t="s">
        <v>2218</v>
      </c>
      <c r="K1039" s="241"/>
      <c r="L1039" s="239">
        <v>1</v>
      </c>
      <c r="M1039" s="242">
        <v>0</v>
      </c>
      <c r="N1039" s="243">
        <v>0</v>
      </c>
      <c r="O1039" s="244" t="s">
        <v>706</v>
      </c>
    </row>
    <row r="1040" spans="1:15" s="244" customFormat="1">
      <c r="A1040" s="68"/>
      <c r="B1040" s="239">
        <v>40203</v>
      </c>
      <c r="C1040" s="239" t="s">
        <v>2290</v>
      </c>
      <c r="D1040" s="239">
        <v>14</v>
      </c>
      <c r="E1040" s="239">
        <v>3</v>
      </c>
      <c r="F1040" s="239">
        <v>20</v>
      </c>
      <c r="G1040" s="239" t="s">
        <v>176</v>
      </c>
      <c r="H1040" s="239" t="s">
        <v>2185</v>
      </c>
      <c r="I1040" s="239">
        <v>1</v>
      </c>
      <c r="J1040" s="240" t="s">
        <v>2218</v>
      </c>
      <c r="K1040" s="241"/>
      <c r="L1040" s="239">
        <v>1</v>
      </c>
      <c r="M1040" s="242">
        <v>0</v>
      </c>
      <c r="N1040" s="243">
        <v>0</v>
      </c>
      <c r="O1040" s="244" t="s">
        <v>706</v>
      </c>
    </row>
    <row r="1041" spans="1:15" s="244" customFormat="1">
      <c r="A1041" s="68"/>
      <c r="B1041" s="239">
        <v>40204</v>
      </c>
      <c r="C1041" s="239" t="s">
        <v>2275</v>
      </c>
      <c r="D1041" s="239">
        <v>14</v>
      </c>
      <c r="E1041" s="239">
        <v>3</v>
      </c>
      <c r="F1041" s="239">
        <v>20</v>
      </c>
      <c r="G1041" s="239" t="s">
        <v>176</v>
      </c>
      <c r="H1041" s="239" t="s">
        <v>2079</v>
      </c>
      <c r="I1041" s="239">
        <v>1</v>
      </c>
      <c r="J1041" s="240" t="s">
        <v>2218</v>
      </c>
      <c r="K1041" s="241"/>
      <c r="L1041" s="239">
        <v>1</v>
      </c>
      <c r="M1041" s="242">
        <v>0</v>
      </c>
      <c r="N1041" s="243">
        <v>0</v>
      </c>
      <c r="O1041" s="244" t="s">
        <v>706</v>
      </c>
    </row>
    <row r="1042" spans="1:15" s="244" customFormat="1">
      <c r="A1042" s="68"/>
      <c r="B1042" s="239">
        <v>40205</v>
      </c>
      <c r="C1042" s="239" t="s">
        <v>2379</v>
      </c>
      <c r="D1042" s="239">
        <v>14</v>
      </c>
      <c r="E1042" s="239">
        <v>3</v>
      </c>
      <c r="F1042" s="239">
        <v>20</v>
      </c>
      <c r="G1042" s="239" t="s">
        <v>176</v>
      </c>
      <c r="H1042" s="239" t="s">
        <v>2186</v>
      </c>
      <c r="I1042" s="239">
        <v>1</v>
      </c>
      <c r="J1042" s="240" t="s">
        <v>2218</v>
      </c>
      <c r="K1042" s="241"/>
      <c r="L1042" s="239">
        <v>1</v>
      </c>
      <c r="M1042" s="242">
        <v>0</v>
      </c>
      <c r="N1042" s="243">
        <v>0</v>
      </c>
      <c r="O1042" s="244" t="s">
        <v>706</v>
      </c>
    </row>
    <row r="1043" spans="1:15" s="244" customFormat="1">
      <c r="A1043" s="68"/>
      <c r="B1043" s="239">
        <v>40206</v>
      </c>
      <c r="C1043" s="239" t="s">
        <v>2377</v>
      </c>
      <c r="D1043" s="239">
        <v>14</v>
      </c>
      <c r="E1043" s="239">
        <v>3</v>
      </c>
      <c r="F1043" s="239">
        <v>20</v>
      </c>
      <c r="G1043" s="239" t="s">
        <v>176</v>
      </c>
      <c r="H1043" s="239" t="s">
        <v>2187</v>
      </c>
      <c r="I1043" s="239">
        <v>1</v>
      </c>
      <c r="J1043" s="240" t="s">
        <v>2218</v>
      </c>
      <c r="K1043" s="241"/>
      <c r="L1043" s="239">
        <v>1</v>
      </c>
      <c r="M1043" s="242">
        <v>0</v>
      </c>
      <c r="N1043" s="243">
        <v>0</v>
      </c>
      <c r="O1043" s="244" t="s">
        <v>706</v>
      </c>
    </row>
    <row r="1044" spans="1:15" s="244" customFormat="1">
      <c r="A1044" s="68"/>
      <c r="B1044" s="239">
        <v>40207</v>
      </c>
      <c r="C1044" s="239" t="s">
        <v>2274</v>
      </c>
      <c r="D1044" s="239">
        <v>14</v>
      </c>
      <c r="E1044" s="239">
        <v>3</v>
      </c>
      <c r="F1044" s="239">
        <v>20</v>
      </c>
      <c r="G1044" s="239" t="s">
        <v>176</v>
      </c>
      <c r="H1044" s="239" t="s">
        <v>2188</v>
      </c>
      <c r="I1044" s="239">
        <v>1</v>
      </c>
      <c r="J1044" s="240" t="s">
        <v>2218</v>
      </c>
      <c r="K1044" s="241"/>
      <c r="L1044" s="239">
        <v>1</v>
      </c>
      <c r="M1044" s="242">
        <v>0</v>
      </c>
      <c r="N1044" s="243">
        <v>0</v>
      </c>
      <c r="O1044" s="244" t="s">
        <v>706</v>
      </c>
    </row>
    <row r="1045" spans="1:15" s="244" customFormat="1">
      <c r="A1045" s="68"/>
      <c r="B1045" s="239">
        <v>40208</v>
      </c>
      <c r="C1045" s="239" t="s">
        <v>2382</v>
      </c>
      <c r="D1045" s="239">
        <v>14</v>
      </c>
      <c r="E1045" s="239">
        <v>3</v>
      </c>
      <c r="F1045" s="239">
        <v>20</v>
      </c>
      <c r="G1045" s="239" t="s">
        <v>176</v>
      </c>
      <c r="H1045" s="239" t="s">
        <v>2189</v>
      </c>
      <c r="I1045" s="239">
        <v>1</v>
      </c>
      <c r="J1045" s="240" t="s">
        <v>2218</v>
      </c>
      <c r="K1045" s="241"/>
      <c r="L1045" s="239">
        <v>1</v>
      </c>
      <c r="M1045" s="242">
        <v>0</v>
      </c>
      <c r="N1045" s="243">
        <v>0</v>
      </c>
      <c r="O1045" s="244" t="s">
        <v>706</v>
      </c>
    </row>
    <row r="1046" spans="1:15" s="244" customFormat="1">
      <c r="A1046" s="68"/>
      <c r="B1046" s="239">
        <v>40209</v>
      </c>
      <c r="C1046" s="239" t="s">
        <v>2375</v>
      </c>
      <c r="D1046" s="239">
        <v>14</v>
      </c>
      <c r="E1046" s="239">
        <v>3</v>
      </c>
      <c r="F1046" s="239">
        <v>20</v>
      </c>
      <c r="G1046" s="239" t="s">
        <v>176</v>
      </c>
      <c r="H1046" s="239" t="s">
        <v>2190</v>
      </c>
      <c r="I1046" s="239">
        <v>1</v>
      </c>
      <c r="J1046" s="240" t="s">
        <v>2218</v>
      </c>
      <c r="K1046" s="241"/>
      <c r="L1046" s="239">
        <v>1</v>
      </c>
      <c r="M1046" s="242">
        <v>0</v>
      </c>
      <c r="N1046" s="243">
        <v>0</v>
      </c>
      <c r="O1046" s="244" t="s">
        <v>706</v>
      </c>
    </row>
    <row r="1047" spans="1:15" s="244" customFormat="1">
      <c r="A1047" s="68"/>
      <c r="B1047" s="239">
        <v>40210</v>
      </c>
      <c r="C1047" s="239" t="s">
        <v>2463</v>
      </c>
      <c r="D1047" s="239">
        <v>14</v>
      </c>
      <c r="E1047" s="239">
        <v>3</v>
      </c>
      <c r="F1047" s="239">
        <v>20</v>
      </c>
      <c r="G1047" s="239" t="s">
        <v>176</v>
      </c>
      <c r="H1047" s="239" t="s">
        <v>2191</v>
      </c>
      <c r="I1047" s="239">
        <v>1</v>
      </c>
      <c r="J1047" s="240" t="s">
        <v>2218</v>
      </c>
      <c r="K1047" s="241"/>
      <c r="L1047" s="239">
        <v>1</v>
      </c>
      <c r="M1047" s="242">
        <v>0</v>
      </c>
      <c r="N1047" s="243">
        <v>0</v>
      </c>
      <c r="O1047" s="244" t="s">
        <v>706</v>
      </c>
    </row>
    <row r="1048" spans="1:15" s="244" customFormat="1">
      <c r="A1048" s="68"/>
      <c r="B1048" s="239">
        <v>40211</v>
      </c>
      <c r="C1048" s="239" t="s">
        <v>2269</v>
      </c>
      <c r="D1048" s="239">
        <v>14</v>
      </c>
      <c r="E1048" s="239">
        <v>3</v>
      </c>
      <c r="F1048" s="239">
        <v>20</v>
      </c>
      <c r="G1048" s="239" t="s">
        <v>176</v>
      </c>
      <c r="H1048" s="239" t="s">
        <v>2192</v>
      </c>
      <c r="I1048" s="239">
        <v>1</v>
      </c>
      <c r="J1048" s="240" t="s">
        <v>2218</v>
      </c>
      <c r="K1048" s="241"/>
      <c r="L1048" s="239">
        <v>1</v>
      </c>
      <c r="M1048" s="242">
        <v>0</v>
      </c>
      <c r="N1048" s="243">
        <v>0</v>
      </c>
      <c r="O1048" s="244" t="s">
        <v>706</v>
      </c>
    </row>
    <row r="1049" spans="1:15" s="244" customFormat="1">
      <c r="A1049" s="68"/>
      <c r="B1049" s="239">
        <v>40212</v>
      </c>
      <c r="C1049" s="239" t="s">
        <v>2372</v>
      </c>
      <c r="D1049" s="239">
        <v>14</v>
      </c>
      <c r="E1049" s="239">
        <v>3</v>
      </c>
      <c r="F1049" s="239">
        <v>20</v>
      </c>
      <c r="G1049" s="239" t="s">
        <v>176</v>
      </c>
      <c r="H1049" s="239" t="s">
        <v>2193</v>
      </c>
      <c r="I1049" s="239">
        <v>1</v>
      </c>
      <c r="J1049" s="240" t="s">
        <v>2218</v>
      </c>
      <c r="K1049" s="241"/>
      <c r="L1049" s="239">
        <v>1</v>
      </c>
      <c r="M1049" s="242">
        <v>0</v>
      </c>
      <c r="N1049" s="243">
        <v>0</v>
      </c>
      <c r="O1049" s="244" t="s">
        <v>706</v>
      </c>
    </row>
    <row r="1050" spans="1:15" s="244" customFormat="1">
      <c r="A1050" s="68"/>
      <c r="B1050" s="239">
        <v>40213</v>
      </c>
      <c r="C1050" s="239" t="s">
        <v>2387</v>
      </c>
      <c r="D1050" s="239">
        <v>14</v>
      </c>
      <c r="E1050" s="239">
        <v>3</v>
      </c>
      <c r="F1050" s="239">
        <v>20</v>
      </c>
      <c r="G1050" s="239" t="s">
        <v>176</v>
      </c>
      <c r="H1050" s="239" t="s">
        <v>2194</v>
      </c>
      <c r="I1050" s="239">
        <v>1</v>
      </c>
      <c r="J1050" s="240" t="s">
        <v>2218</v>
      </c>
      <c r="K1050" s="241"/>
      <c r="L1050" s="239">
        <v>1</v>
      </c>
      <c r="M1050" s="242">
        <v>0</v>
      </c>
      <c r="N1050" s="243">
        <v>0</v>
      </c>
      <c r="O1050" s="244" t="s">
        <v>706</v>
      </c>
    </row>
    <row r="1051" spans="1:15" s="244" customFormat="1">
      <c r="A1051" s="68"/>
      <c r="B1051" s="239">
        <v>40214</v>
      </c>
      <c r="C1051" s="239" t="s">
        <v>2464</v>
      </c>
      <c r="D1051" s="239">
        <v>14</v>
      </c>
      <c r="E1051" s="239">
        <v>3</v>
      </c>
      <c r="F1051" s="239">
        <v>20</v>
      </c>
      <c r="G1051" s="239" t="s">
        <v>176</v>
      </c>
      <c r="H1051" s="239" t="s">
        <v>2195</v>
      </c>
      <c r="I1051" s="239">
        <v>1</v>
      </c>
      <c r="J1051" s="240" t="s">
        <v>2218</v>
      </c>
      <c r="K1051" s="241"/>
      <c r="L1051" s="239">
        <v>1</v>
      </c>
      <c r="M1051" s="242">
        <v>0</v>
      </c>
      <c r="N1051" s="243">
        <v>0</v>
      </c>
      <c r="O1051" s="244" t="s">
        <v>706</v>
      </c>
    </row>
    <row r="1052" spans="1:15" s="244" customFormat="1">
      <c r="A1052" s="68"/>
      <c r="B1052" s="239">
        <v>40215</v>
      </c>
      <c r="C1052" s="239" t="s">
        <v>2537</v>
      </c>
      <c r="D1052" s="239">
        <v>14</v>
      </c>
      <c r="E1052" s="239">
        <v>3</v>
      </c>
      <c r="F1052" s="239">
        <v>20</v>
      </c>
      <c r="G1052" s="239" t="s">
        <v>176</v>
      </c>
      <c r="H1052" s="239" t="s">
        <v>2196</v>
      </c>
      <c r="I1052" s="239">
        <v>1</v>
      </c>
      <c r="J1052" s="240" t="s">
        <v>2218</v>
      </c>
      <c r="K1052" s="241"/>
      <c r="L1052" s="239">
        <v>1</v>
      </c>
      <c r="M1052" s="242">
        <v>0</v>
      </c>
      <c r="N1052" s="243">
        <v>0</v>
      </c>
      <c r="O1052" s="244" t="s">
        <v>706</v>
      </c>
    </row>
    <row r="1053" spans="1:15" s="244" customFormat="1">
      <c r="A1053" s="68"/>
      <c r="B1053" s="239">
        <v>40216</v>
      </c>
      <c r="C1053" s="239" t="s">
        <v>2268</v>
      </c>
      <c r="D1053" s="239">
        <v>14</v>
      </c>
      <c r="E1053" s="239">
        <v>3</v>
      </c>
      <c r="F1053" s="239">
        <v>20</v>
      </c>
      <c r="G1053" s="239" t="s">
        <v>176</v>
      </c>
      <c r="H1053" s="239" t="s">
        <v>2197</v>
      </c>
      <c r="I1053" s="239">
        <v>1</v>
      </c>
      <c r="J1053" s="240" t="s">
        <v>2218</v>
      </c>
      <c r="K1053" s="241"/>
      <c r="L1053" s="239">
        <v>1</v>
      </c>
      <c r="M1053" s="242">
        <v>0</v>
      </c>
      <c r="N1053" s="243">
        <v>0</v>
      </c>
      <c r="O1053" s="244" t="s">
        <v>706</v>
      </c>
    </row>
    <row r="1054" spans="1:15" s="244" customFormat="1">
      <c r="A1054" s="68"/>
      <c r="B1054" s="239">
        <v>40217</v>
      </c>
      <c r="C1054" s="239" t="s">
        <v>2371</v>
      </c>
      <c r="D1054" s="239">
        <v>14</v>
      </c>
      <c r="E1054" s="239">
        <v>3</v>
      </c>
      <c r="F1054" s="239">
        <v>20</v>
      </c>
      <c r="G1054" s="239" t="s">
        <v>176</v>
      </c>
      <c r="H1054" s="239" t="s">
        <v>2198</v>
      </c>
      <c r="I1054" s="239">
        <v>1</v>
      </c>
      <c r="J1054" s="240" t="s">
        <v>2218</v>
      </c>
      <c r="K1054" s="241"/>
      <c r="L1054" s="239">
        <v>1</v>
      </c>
      <c r="M1054" s="242">
        <v>0</v>
      </c>
      <c r="N1054" s="243">
        <v>0</v>
      </c>
      <c r="O1054" s="244" t="s">
        <v>706</v>
      </c>
    </row>
    <row r="1055" spans="1:15" s="244" customFormat="1">
      <c r="A1055" s="68"/>
      <c r="B1055" s="239">
        <v>40218</v>
      </c>
      <c r="C1055" s="239" t="s">
        <v>2267</v>
      </c>
      <c r="D1055" s="239">
        <v>14</v>
      </c>
      <c r="E1055" s="239">
        <v>3</v>
      </c>
      <c r="F1055" s="239">
        <v>20</v>
      </c>
      <c r="G1055" s="239" t="s">
        <v>176</v>
      </c>
      <c r="H1055" s="239" t="s">
        <v>2199</v>
      </c>
      <c r="I1055" s="239">
        <v>1</v>
      </c>
      <c r="J1055" s="240" t="s">
        <v>2218</v>
      </c>
      <c r="K1055" s="241"/>
      <c r="L1055" s="239">
        <v>1</v>
      </c>
      <c r="M1055" s="242">
        <v>0</v>
      </c>
      <c r="N1055" s="243">
        <v>0</v>
      </c>
      <c r="O1055" s="244" t="s">
        <v>706</v>
      </c>
    </row>
    <row r="1056" spans="1:15" s="244" customFormat="1">
      <c r="A1056" s="68"/>
      <c r="B1056" s="239">
        <v>40219</v>
      </c>
      <c r="C1056" s="239" t="s">
        <v>2392</v>
      </c>
      <c r="D1056" s="239">
        <v>14</v>
      </c>
      <c r="E1056" s="239">
        <v>3</v>
      </c>
      <c r="F1056" s="239">
        <v>20</v>
      </c>
      <c r="G1056" s="239" t="s">
        <v>176</v>
      </c>
      <c r="H1056" s="239" t="s">
        <v>2200</v>
      </c>
      <c r="I1056" s="239">
        <v>1</v>
      </c>
      <c r="J1056" s="240" t="s">
        <v>2218</v>
      </c>
      <c r="K1056" s="241"/>
      <c r="L1056" s="239">
        <v>1</v>
      </c>
      <c r="M1056" s="242">
        <v>0</v>
      </c>
      <c r="N1056" s="243">
        <v>0</v>
      </c>
      <c r="O1056" s="244" t="s">
        <v>706</v>
      </c>
    </row>
    <row r="1057" spans="1:15" s="244" customFormat="1">
      <c r="A1057" s="68"/>
      <c r="B1057" s="239">
        <v>40220</v>
      </c>
      <c r="C1057" s="239" t="s">
        <v>2385</v>
      </c>
      <c r="D1057" s="239">
        <v>14</v>
      </c>
      <c r="E1057" s="239">
        <v>3</v>
      </c>
      <c r="F1057" s="239">
        <v>20</v>
      </c>
      <c r="G1057" s="239" t="s">
        <v>176</v>
      </c>
      <c r="H1057" s="239" t="s">
        <v>2201</v>
      </c>
      <c r="I1057" s="239">
        <v>1</v>
      </c>
      <c r="J1057" s="240" t="s">
        <v>2218</v>
      </c>
      <c r="K1057" s="241"/>
      <c r="L1057" s="239">
        <v>1</v>
      </c>
      <c r="M1057" s="242">
        <v>0</v>
      </c>
      <c r="N1057" s="243">
        <v>0</v>
      </c>
      <c r="O1057" s="244" t="s">
        <v>706</v>
      </c>
    </row>
    <row r="1058" spans="1:15" s="244" customFormat="1">
      <c r="A1058" s="68"/>
      <c r="B1058" s="239">
        <v>40221</v>
      </c>
      <c r="C1058" s="239" t="s">
        <v>2465</v>
      </c>
      <c r="D1058" s="239">
        <v>14</v>
      </c>
      <c r="E1058" s="239">
        <v>3</v>
      </c>
      <c r="F1058" s="239">
        <v>3</v>
      </c>
      <c r="G1058" s="239" t="s">
        <v>176</v>
      </c>
      <c r="H1058" s="239" t="s">
        <v>2202</v>
      </c>
      <c r="I1058" s="239">
        <v>1</v>
      </c>
      <c r="J1058" s="240" t="s">
        <v>2219</v>
      </c>
      <c r="K1058" s="241"/>
      <c r="L1058" s="239">
        <v>1</v>
      </c>
      <c r="M1058" s="242">
        <v>0</v>
      </c>
      <c r="N1058" s="243">
        <v>0</v>
      </c>
      <c r="O1058" s="244" t="s">
        <v>706</v>
      </c>
    </row>
    <row r="1059" spans="1:15" s="244" customFormat="1">
      <c r="A1059" s="68"/>
      <c r="B1059" s="239">
        <v>40222</v>
      </c>
      <c r="C1059" s="239" t="s">
        <v>2466</v>
      </c>
      <c r="D1059" s="239">
        <v>14</v>
      </c>
      <c r="E1059" s="239">
        <v>3</v>
      </c>
      <c r="F1059" s="239">
        <v>3</v>
      </c>
      <c r="G1059" s="239" t="s">
        <v>176</v>
      </c>
      <c r="H1059" s="239" t="s">
        <v>2203</v>
      </c>
      <c r="I1059" s="239">
        <v>1</v>
      </c>
      <c r="J1059" s="240" t="s">
        <v>2219</v>
      </c>
      <c r="K1059" s="241"/>
      <c r="L1059" s="239">
        <v>1</v>
      </c>
      <c r="M1059" s="242">
        <v>0</v>
      </c>
      <c r="N1059" s="243">
        <v>0</v>
      </c>
      <c r="O1059" s="244" t="s">
        <v>706</v>
      </c>
    </row>
    <row r="1060" spans="1:15" s="244" customFormat="1">
      <c r="A1060" s="68"/>
      <c r="B1060" s="239">
        <v>40223</v>
      </c>
      <c r="C1060" s="239" t="s">
        <v>2393</v>
      </c>
      <c r="D1060" s="239">
        <v>14</v>
      </c>
      <c r="E1060" s="239">
        <v>3</v>
      </c>
      <c r="F1060" s="239">
        <v>3</v>
      </c>
      <c r="G1060" s="239" t="s">
        <v>176</v>
      </c>
      <c r="H1060" s="239" t="s">
        <v>2204</v>
      </c>
      <c r="I1060" s="239">
        <v>1</v>
      </c>
      <c r="J1060" s="240" t="s">
        <v>2219</v>
      </c>
      <c r="K1060" s="241"/>
      <c r="L1060" s="239">
        <v>1</v>
      </c>
      <c r="M1060" s="242">
        <v>0</v>
      </c>
      <c r="N1060" s="243">
        <v>0</v>
      </c>
      <c r="O1060" s="244" t="s">
        <v>706</v>
      </c>
    </row>
    <row r="1061" spans="1:15" s="244" customFormat="1">
      <c r="A1061" s="68"/>
      <c r="B1061" s="239">
        <v>40224</v>
      </c>
      <c r="C1061" s="239" t="s">
        <v>2368</v>
      </c>
      <c r="D1061" s="239">
        <v>14</v>
      </c>
      <c r="E1061" s="239">
        <v>3</v>
      </c>
      <c r="F1061" s="239">
        <v>3</v>
      </c>
      <c r="G1061" s="239" t="s">
        <v>176</v>
      </c>
      <c r="H1061" s="239" t="s">
        <v>2205</v>
      </c>
      <c r="I1061" s="239">
        <v>1</v>
      </c>
      <c r="J1061" s="240" t="s">
        <v>2219</v>
      </c>
      <c r="K1061" s="241"/>
      <c r="L1061" s="239">
        <v>1</v>
      </c>
      <c r="M1061" s="242">
        <v>0</v>
      </c>
      <c r="N1061" s="243">
        <v>0</v>
      </c>
      <c r="O1061" s="244" t="s">
        <v>706</v>
      </c>
    </row>
    <row r="1062" spans="1:15" s="244" customFormat="1">
      <c r="A1062" s="68"/>
      <c r="B1062" s="239">
        <v>40225</v>
      </c>
      <c r="C1062" s="239" t="s">
        <v>2291</v>
      </c>
      <c r="D1062" s="239">
        <v>14</v>
      </c>
      <c r="E1062" s="239">
        <v>3</v>
      </c>
      <c r="F1062" s="239">
        <v>3</v>
      </c>
      <c r="G1062" s="239" t="s">
        <v>176</v>
      </c>
      <c r="H1062" s="239" t="s">
        <v>2206</v>
      </c>
      <c r="I1062" s="239">
        <v>1</v>
      </c>
      <c r="J1062" s="240" t="s">
        <v>2219</v>
      </c>
      <c r="K1062" s="241"/>
      <c r="L1062" s="239">
        <v>1</v>
      </c>
      <c r="M1062" s="242">
        <v>0</v>
      </c>
      <c r="N1062" s="243">
        <v>0</v>
      </c>
      <c r="O1062" s="244" t="s">
        <v>706</v>
      </c>
    </row>
    <row r="1063" spans="1:15" s="244" customFormat="1">
      <c r="A1063" s="68"/>
      <c r="B1063" s="239">
        <v>40226</v>
      </c>
      <c r="C1063" s="239" t="s">
        <v>2292</v>
      </c>
      <c r="D1063" s="239">
        <v>14</v>
      </c>
      <c r="E1063" s="239">
        <v>3</v>
      </c>
      <c r="F1063" s="239">
        <v>3</v>
      </c>
      <c r="G1063" s="239" t="s">
        <v>176</v>
      </c>
      <c r="H1063" s="239" t="s">
        <v>2207</v>
      </c>
      <c r="I1063" s="239">
        <v>1</v>
      </c>
      <c r="J1063" s="240" t="s">
        <v>2219</v>
      </c>
      <c r="K1063" s="241"/>
      <c r="L1063" s="239">
        <v>1</v>
      </c>
      <c r="M1063" s="242">
        <v>0</v>
      </c>
      <c r="N1063" s="243">
        <v>0</v>
      </c>
      <c r="O1063" s="244" t="s">
        <v>706</v>
      </c>
    </row>
    <row r="1064" spans="1:15" s="244" customFormat="1">
      <c r="A1064" s="68"/>
      <c r="B1064" s="239">
        <v>40227</v>
      </c>
      <c r="C1064" s="239" t="s">
        <v>2394</v>
      </c>
      <c r="D1064" s="239">
        <v>14</v>
      </c>
      <c r="E1064" s="239">
        <v>3</v>
      </c>
      <c r="F1064" s="239">
        <v>3</v>
      </c>
      <c r="G1064" s="239" t="s">
        <v>176</v>
      </c>
      <c r="H1064" s="239" t="s">
        <v>2208</v>
      </c>
      <c r="I1064" s="239">
        <v>1</v>
      </c>
      <c r="J1064" s="240" t="s">
        <v>2219</v>
      </c>
      <c r="K1064" s="241"/>
      <c r="L1064" s="239">
        <v>1</v>
      </c>
      <c r="M1064" s="242">
        <v>0</v>
      </c>
      <c r="N1064" s="243">
        <v>0</v>
      </c>
      <c r="O1064" s="244" t="s">
        <v>706</v>
      </c>
    </row>
    <row r="1065" spans="1:15" s="244" customFormat="1">
      <c r="A1065" s="68"/>
      <c r="B1065" s="239">
        <v>40228</v>
      </c>
      <c r="C1065" s="239" t="s">
        <v>2277</v>
      </c>
      <c r="D1065" s="239">
        <v>14</v>
      </c>
      <c r="E1065" s="239">
        <v>3</v>
      </c>
      <c r="F1065" s="239">
        <v>3</v>
      </c>
      <c r="G1065" s="239" t="s">
        <v>176</v>
      </c>
      <c r="H1065" s="239" t="s">
        <v>2209</v>
      </c>
      <c r="I1065" s="239">
        <v>1</v>
      </c>
      <c r="J1065" s="240" t="s">
        <v>2219</v>
      </c>
      <c r="K1065" s="241"/>
      <c r="L1065" s="239">
        <v>1</v>
      </c>
      <c r="M1065" s="242">
        <v>0</v>
      </c>
      <c r="N1065" s="243">
        <v>0</v>
      </c>
      <c r="O1065" s="244" t="s">
        <v>706</v>
      </c>
    </row>
    <row r="1066" spans="1:15" s="244" customFormat="1">
      <c r="A1066" s="68"/>
      <c r="B1066" s="239">
        <v>40229</v>
      </c>
      <c r="C1066" s="239" t="s">
        <v>2278</v>
      </c>
      <c r="D1066" s="239">
        <v>14</v>
      </c>
      <c r="E1066" s="239">
        <v>3</v>
      </c>
      <c r="F1066" s="239">
        <v>3</v>
      </c>
      <c r="G1066" s="239" t="s">
        <v>176</v>
      </c>
      <c r="H1066" s="239" t="s">
        <v>2210</v>
      </c>
      <c r="I1066" s="239">
        <v>1</v>
      </c>
      <c r="J1066" s="240" t="s">
        <v>2219</v>
      </c>
      <c r="K1066" s="241"/>
      <c r="L1066" s="239">
        <v>1</v>
      </c>
      <c r="M1066" s="242">
        <v>0</v>
      </c>
      <c r="N1066" s="243">
        <v>0</v>
      </c>
      <c r="O1066" s="244" t="s">
        <v>706</v>
      </c>
    </row>
    <row r="1067" spans="1:15" s="244" customFormat="1">
      <c r="A1067" s="68"/>
      <c r="B1067" s="239">
        <v>40230</v>
      </c>
      <c r="C1067" s="239" t="s">
        <v>2467</v>
      </c>
      <c r="D1067" s="239">
        <v>14</v>
      </c>
      <c r="E1067" s="239">
        <v>3</v>
      </c>
      <c r="F1067" s="239">
        <v>3</v>
      </c>
      <c r="G1067" s="239" t="s">
        <v>176</v>
      </c>
      <c r="H1067" s="239" t="s">
        <v>2211</v>
      </c>
      <c r="I1067" s="239">
        <v>1</v>
      </c>
      <c r="J1067" s="240" t="s">
        <v>2219</v>
      </c>
      <c r="K1067" s="241"/>
      <c r="L1067" s="239">
        <v>1</v>
      </c>
      <c r="M1067" s="242">
        <v>0</v>
      </c>
      <c r="N1067" s="243">
        <v>0</v>
      </c>
      <c r="O1067" s="244" t="s">
        <v>706</v>
      </c>
    </row>
    <row r="1068" spans="1:15" s="244" customFormat="1">
      <c r="A1068" s="68"/>
      <c r="B1068" s="239">
        <v>40231</v>
      </c>
      <c r="C1068" s="239" t="s">
        <v>2279</v>
      </c>
      <c r="D1068" s="239">
        <v>14</v>
      </c>
      <c r="E1068" s="239">
        <v>3</v>
      </c>
      <c r="F1068" s="239">
        <v>3</v>
      </c>
      <c r="G1068" s="239" t="s">
        <v>176</v>
      </c>
      <c r="H1068" s="239" t="s">
        <v>2212</v>
      </c>
      <c r="I1068" s="239">
        <v>1</v>
      </c>
      <c r="J1068" s="240" t="s">
        <v>2219</v>
      </c>
      <c r="K1068" s="241"/>
      <c r="L1068" s="239">
        <v>1</v>
      </c>
      <c r="M1068" s="242">
        <v>0</v>
      </c>
      <c r="N1068" s="243">
        <v>0</v>
      </c>
      <c r="O1068" s="244" t="s">
        <v>706</v>
      </c>
    </row>
    <row r="1069" spans="1:15" s="244" customFormat="1">
      <c r="A1069" s="68"/>
      <c r="B1069" s="239">
        <v>40232</v>
      </c>
      <c r="C1069" s="239" t="s">
        <v>2280</v>
      </c>
      <c r="D1069" s="239">
        <v>14</v>
      </c>
      <c r="E1069" s="239">
        <v>3</v>
      </c>
      <c r="F1069" s="239">
        <v>3</v>
      </c>
      <c r="G1069" s="239" t="s">
        <v>176</v>
      </c>
      <c r="H1069" s="239" t="s">
        <v>2213</v>
      </c>
      <c r="I1069" s="239">
        <v>1</v>
      </c>
      <c r="J1069" s="240" t="s">
        <v>2219</v>
      </c>
      <c r="K1069" s="241"/>
      <c r="L1069" s="239">
        <v>1</v>
      </c>
      <c r="M1069" s="242">
        <v>0</v>
      </c>
      <c r="N1069" s="243">
        <v>0</v>
      </c>
      <c r="O1069" s="244" t="s">
        <v>706</v>
      </c>
    </row>
    <row r="1070" spans="1:15" s="244" customFormat="1">
      <c r="A1070" s="68"/>
      <c r="B1070" s="239">
        <v>40233</v>
      </c>
      <c r="C1070" s="239" t="s">
        <v>2281</v>
      </c>
      <c r="D1070" s="239">
        <v>14</v>
      </c>
      <c r="E1070" s="239">
        <v>3</v>
      </c>
      <c r="F1070" s="239">
        <v>3</v>
      </c>
      <c r="G1070" s="239" t="s">
        <v>176</v>
      </c>
      <c r="H1070" s="239" t="s">
        <v>2214</v>
      </c>
      <c r="I1070" s="239">
        <v>1</v>
      </c>
      <c r="J1070" s="240" t="s">
        <v>2219</v>
      </c>
      <c r="K1070" s="241"/>
      <c r="L1070" s="239">
        <v>1</v>
      </c>
      <c r="M1070" s="242">
        <v>0</v>
      </c>
      <c r="N1070" s="243">
        <v>0</v>
      </c>
      <c r="O1070" s="244" t="s">
        <v>706</v>
      </c>
    </row>
    <row r="1071" spans="1:15" s="244" customFormat="1">
      <c r="A1071" s="68"/>
      <c r="B1071" s="239">
        <v>40234</v>
      </c>
      <c r="C1071" s="239" t="s">
        <v>2282</v>
      </c>
      <c r="D1071" s="239">
        <v>14</v>
      </c>
      <c r="E1071" s="239">
        <v>3</v>
      </c>
      <c r="F1071" s="239">
        <v>3</v>
      </c>
      <c r="G1071" s="239" t="s">
        <v>176</v>
      </c>
      <c r="H1071" s="239" t="s">
        <v>2215</v>
      </c>
      <c r="I1071" s="239">
        <v>1</v>
      </c>
      <c r="J1071" s="240" t="s">
        <v>2219</v>
      </c>
      <c r="K1071" s="241"/>
      <c r="L1071" s="239">
        <v>1</v>
      </c>
      <c r="M1071" s="242">
        <v>0</v>
      </c>
      <c r="N1071" s="243">
        <v>0</v>
      </c>
      <c r="O1071" s="244" t="s">
        <v>706</v>
      </c>
    </row>
    <row r="1072" spans="1:15" s="244" customFormat="1">
      <c r="A1072" s="68"/>
      <c r="B1072" s="239">
        <v>40235</v>
      </c>
      <c r="C1072" s="239" t="s">
        <v>2283</v>
      </c>
      <c r="D1072" s="239">
        <v>14</v>
      </c>
      <c r="E1072" s="239">
        <v>3</v>
      </c>
      <c r="F1072" s="239">
        <v>3</v>
      </c>
      <c r="G1072" s="239" t="s">
        <v>176</v>
      </c>
      <c r="H1072" s="239" t="s">
        <v>2216</v>
      </c>
      <c r="I1072" s="239">
        <v>1</v>
      </c>
      <c r="J1072" s="240" t="s">
        <v>2219</v>
      </c>
      <c r="K1072" s="241"/>
      <c r="L1072" s="239">
        <v>1</v>
      </c>
      <c r="M1072" s="242">
        <v>0</v>
      </c>
      <c r="N1072" s="243">
        <v>0</v>
      </c>
      <c r="O1072" s="244" t="s">
        <v>706</v>
      </c>
    </row>
    <row r="1073" spans="1:15" s="244" customFormat="1">
      <c r="A1073" s="68"/>
      <c r="B1073" s="239">
        <v>40236</v>
      </c>
      <c r="C1073" s="239" t="s">
        <v>2365</v>
      </c>
      <c r="D1073" s="239">
        <v>14</v>
      </c>
      <c r="E1073" s="239">
        <v>3</v>
      </c>
      <c r="F1073" s="239">
        <v>100</v>
      </c>
      <c r="G1073" s="239" t="s">
        <v>176</v>
      </c>
      <c r="H1073" s="239" t="s">
        <v>2171</v>
      </c>
      <c r="I1073" s="239">
        <v>1</v>
      </c>
      <c r="J1073" s="240" t="s">
        <v>2541</v>
      </c>
      <c r="K1073" s="241"/>
      <c r="L1073" s="239">
        <v>1</v>
      </c>
      <c r="M1073" s="254">
        <v>1</v>
      </c>
      <c r="N1073" s="254">
        <v>8</v>
      </c>
      <c r="O1073" s="244" t="s">
        <v>706</v>
      </c>
    </row>
    <row r="1074" spans="1:15" s="244" customFormat="1">
      <c r="A1074" s="68"/>
      <c r="B1074" s="239">
        <v>40237</v>
      </c>
      <c r="C1074" s="239" t="s">
        <v>2289</v>
      </c>
      <c r="D1074" s="239">
        <v>14</v>
      </c>
      <c r="E1074" s="239">
        <v>3</v>
      </c>
      <c r="F1074" s="239">
        <v>100</v>
      </c>
      <c r="G1074" s="239" t="s">
        <v>176</v>
      </c>
      <c r="H1074" s="239" t="s">
        <v>2172</v>
      </c>
      <c r="I1074" s="239">
        <v>1</v>
      </c>
      <c r="J1074" s="240" t="s">
        <v>2541</v>
      </c>
      <c r="K1074" s="241"/>
      <c r="L1074" s="239">
        <v>1</v>
      </c>
      <c r="M1074" s="254">
        <v>1</v>
      </c>
      <c r="N1074" s="254">
        <v>8</v>
      </c>
      <c r="O1074" s="244" t="s">
        <v>706</v>
      </c>
    </row>
    <row r="1075" spans="1:15" s="244" customFormat="1">
      <c r="A1075" s="68"/>
      <c r="B1075" s="239">
        <v>40238</v>
      </c>
      <c r="C1075" s="239" t="s">
        <v>2366</v>
      </c>
      <c r="D1075" s="239">
        <v>14</v>
      </c>
      <c r="E1075" s="239">
        <v>3</v>
      </c>
      <c r="F1075" s="239">
        <v>100</v>
      </c>
      <c r="G1075" s="239" t="s">
        <v>176</v>
      </c>
      <c r="H1075" s="239" t="s">
        <v>2173</v>
      </c>
      <c r="I1075" s="239">
        <v>1</v>
      </c>
      <c r="J1075" s="240" t="s">
        <v>2541</v>
      </c>
      <c r="K1075" s="241"/>
      <c r="L1075" s="239">
        <v>1</v>
      </c>
      <c r="M1075" s="254">
        <v>1</v>
      </c>
      <c r="N1075" s="254">
        <v>8</v>
      </c>
      <c r="O1075" s="244" t="s">
        <v>706</v>
      </c>
    </row>
    <row r="1076" spans="1:15" s="244" customFormat="1">
      <c r="A1076" s="68"/>
      <c r="B1076" s="239">
        <v>40239</v>
      </c>
      <c r="C1076" s="239" t="s">
        <v>2535</v>
      </c>
      <c r="D1076" s="239">
        <v>14</v>
      </c>
      <c r="E1076" s="239">
        <v>3</v>
      </c>
      <c r="F1076" s="239">
        <v>100</v>
      </c>
      <c r="G1076" s="239" t="s">
        <v>176</v>
      </c>
      <c r="H1076" s="239" t="s">
        <v>2174</v>
      </c>
      <c r="I1076" s="239">
        <v>1</v>
      </c>
      <c r="J1076" s="240" t="s">
        <v>2541</v>
      </c>
      <c r="K1076" s="241"/>
      <c r="L1076" s="239">
        <v>1</v>
      </c>
      <c r="M1076" s="254">
        <v>1</v>
      </c>
      <c r="N1076" s="254">
        <v>8</v>
      </c>
      <c r="O1076" s="244" t="s">
        <v>706</v>
      </c>
    </row>
    <row r="1077" spans="1:15" s="244" customFormat="1">
      <c r="A1077" s="68"/>
      <c r="B1077" s="239">
        <v>40240</v>
      </c>
      <c r="C1077" s="239" t="s">
        <v>2448</v>
      </c>
      <c r="D1077" s="239">
        <v>14</v>
      </c>
      <c r="E1077" s="239">
        <v>3</v>
      </c>
      <c r="F1077" s="239">
        <v>100</v>
      </c>
      <c r="G1077" s="239" t="s">
        <v>176</v>
      </c>
      <c r="H1077" s="239" t="s">
        <v>2175</v>
      </c>
      <c r="I1077" s="239">
        <v>1</v>
      </c>
      <c r="J1077" s="240" t="s">
        <v>2541</v>
      </c>
      <c r="K1077" s="241"/>
      <c r="L1077" s="239">
        <v>1</v>
      </c>
      <c r="M1077" s="254">
        <v>1</v>
      </c>
      <c r="N1077" s="254">
        <v>8</v>
      </c>
      <c r="O1077" s="244" t="s">
        <v>706</v>
      </c>
    </row>
    <row r="1078" spans="1:15" s="244" customFormat="1">
      <c r="A1078" s="68"/>
      <c r="B1078" s="239">
        <v>40241</v>
      </c>
      <c r="C1078" s="239" t="s">
        <v>2270</v>
      </c>
      <c r="D1078" s="239">
        <v>14</v>
      </c>
      <c r="E1078" s="239">
        <v>3</v>
      </c>
      <c r="F1078" s="239">
        <v>100</v>
      </c>
      <c r="G1078" s="239" t="s">
        <v>176</v>
      </c>
      <c r="H1078" s="239" t="s">
        <v>2176</v>
      </c>
      <c r="I1078" s="239">
        <v>1</v>
      </c>
      <c r="J1078" s="240" t="s">
        <v>2541</v>
      </c>
      <c r="K1078" s="241"/>
      <c r="L1078" s="239">
        <v>1</v>
      </c>
      <c r="M1078" s="254">
        <v>1</v>
      </c>
      <c r="N1078" s="254">
        <v>8</v>
      </c>
      <c r="O1078" s="244" t="s">
        <v>706</v>
      </c>
    </row>
    <row r="1079" spans="1:15" s="244" customFormat="1">
      <c r="A1079" s="68"/>
      <c r="B1079" s="239">
        <v>40242</v>
      </c>
      <c r="C1079" s="239" t="s">
        <v>2449</v>
      </c>
      <c r="D1079" s="239">
        <v>14</v>
      </c>
      <c r="E1079" s="239">
        <v>3</v>
      </c>
      <c r="F1079" s="239">
        <v>100</v>
      </c>
      <c r="G1079" s="239" t="s">
        <v>176</v>
      </c>
      <c r="H1079" s="239" t="s">
        <v>2177</v>
      </c>
      <c r="I1079" s="239">
        <v>1</v>
      </c>
      <c r="J1079" s="240" t="s">
        <v>2541</v>
      </c>
      <c r="K1079" s="241"/>
      <c r="L1079" s="239">
        <v>1</v>
      </c>
      <c r="M1079" s="254">
        <v>1</v>
      </c>
      <c r="N1079" s="254">
        <v>8</v>
      </c>
      <c r="O1079" s="244" t="s">
        <v>706</v>
      </c>
    </row>
    <row r="1080" spans="1:15" s="244" customFormat="1">
      <c r="A1080" s="68"/>
      <c r="B1080" s="239">
        <v>40243</v>
      </c>
      <c r="C1080" s="239" t="s">
        <v>2271</v>
      </c>
      <c r="D1080" s="239">
        <v>14</v>
      </c>
      <c r="E1080" s="239">
        <v>3</v>
      </c>
      <c r="F1080" s="239">
        <v>100</v>
      </c>
      <c r="G1080" s="239" t="s">
        <v>176</v>
      </c>
      <c r="H1080" s="239" t="s">
        <v>2178</v>
      </c>
      <c r="I1080" s="239">
        <v>1</v>
      </c>
      <c r="J1080" s="240" t="s">
        <v>2541</v>
      </c>
      <c r="K1080" s="241"/>
      <c r="L1080" s="239">
        <v>1</v>
      </c>
      <c r="M1080" s="254">
        <v>1</v>
      </c>
      <c r="N1080" s="254">
        <v>8</v>
      </c>
      <c r="O1080" s="244" t="s">
        <v>706</v>
      </c>
    </row>
    <row r="1081" spans="1:15" s="244" customFormat="1">
      <c r="A1081" s="68"/>
      <c r="B1081" s="239">
        <v>40244</v>
      </c>
      <c r="C1081" s="239" t="s">
        <v>2389</v>
      </c>
      <c r="D1081" s="239">
        <v>14</v>
      </c>
      <c r="E1081" s="239">
        <v>3</v>
      </c>
      <c r="F1081" s="239">
        <v>20</v>
      </c>
      <c r="G1081" s="239" t="s">
        <v>176</v>
      </c>
      <c r="H1081" s="239" t="s">
        <v>2179</v>
      </c>
      <c r="I1081" s="239">
        <v>1</v>
      </c>
      <c r="J1081" s="240" t="s">
        <v>632</v>
      </c>
      <c r="K1081" s="241"/>
      <c r="L1081" s="239">
        <v>1</v>
      </c>
      <c r="M1081" s="254">
        <v>1</v>
      </c>
      <c r="N1081" s="254">
        <v>8</v>
      </c>
      <c r="O1081" s="244" t="s">
        <v>706</v>
      </c>
    </row>
    <row r="1082" spans="1:15" s="244" customFormat="1">
      <c r="A1082" s="68"/>
      <c r="B1082" s="239">
        <v>40245</v>
      </c>
      <c r="C1082" s="239" t="s">
        <v>2276</v>
      </c>
      <c r="D1082" s="239">
        <v>14</v>
      </c>
      <c r="E1082" s="239">
        <v>3</v>
      </c>
      <c r="F1082" s="239">
        <v>20</v>
      </c>
      <c r="G1082" s="239" t="s">
        <v>176</v>
      </c>
      <c r="H1082" s="239" t="s">
        <v>2180</v>
      </c>
      <c r="I1082" s="239">
        <v>1</v>
      </c>
      <c r="J1082" s="240" t="s">
        <v>632</v>
      </c>
      <c r="K1082" s="241"/>
      <c r="L1082" s="239">
        <v>1</v>
      </c>
      <c r="M1082" s="254">
        <v>1</v>
      </c>
      <c r="N1082" s="254">
        <v>8</v>
      </c>
      <c r="O1082" s="244" t="s">
        <v>706</v>
      </c>
    </row>
    <row r="1083" spans="1:15" s="244" customFormat="1">
      <c r="A1083" s="68"/>
      <c r="B1083" s="239">
        <v>40246</v>
      </c>
      <c r="C1083" s="239" t="s">
        <v>2272</v>
      </c>
      <c r="D1083" s="239">
        <v>14</v>
      </c>
      <c r="E1083" s="239">
        <v>3</v>
      </c>
      <c r="F1083" s="239">
        <v>20</v>
      </c>
      <c r="G1083" s="239" t="s">
        <v>176</v>
      </c>
      <c r="H1083" s="239" t="s">
        <v>2181</v>
      </c>
      <c r="I1083" s="239">
        <v>1</v>
      </c>
      <c r="J1083" s="240" t="s">
        <v>632</v>
      </c>
      <c r="K1083" s="241"/>
      <c r="L1083" s="239">
        <v>1</v>
      </c>
      <c r="M1083" s="254">
        <v>1</v>
      </c>
      <c r="N1083" s="254">
        <v>8</v>
      </c>
      <c r="O1083" s="244" t="s">
        <v>706</v>
      </c>
    </row>
    <row r="1084" spans="1:15" s="244" customFormat="1">
      <c r="A1084" s="68"/>
      <c r="B1084" s="239">
        <v>40247</v>
      </c>
      <c r="C1084" s="239" t="s">
        <v>2273</v>
      </c>
      <c r="D1084" s="239">
        <v>14</v>
      </c>
      <c r="E1084" s="239">
        <v>3</v>
      </c>
      <c r="F1084" s="239">
        <v>20</v>
      </c>
      <c r="G1084" s="239" t="s">
        <v>176</v>
      </c>
      <c r="H1084" s="239" t="s">
        <v>2182</v>
      </c>
      <c r="I1084" s="239">
        <v>1</v>
      </c>
      <c r="J1084" s="240" t="s">
        <v>632</v>
      </c>
      <c r="K1084" s="241"/>
      <c r="L1084" s="239">
        <v>1</v>
      </c>
      <c r="M1084" s="254">
        <v>1</v>
      </c>
      <c r="N1084" s="254">
        <v>8</v>
      </c>
      <c r="O1084" s="244" t="s">
        <v>706</v>
      </c>
    </row>
    <row r="1085" spans="1:15" s="244" customFormat="1">
      <c r="A1085" s="68"/>
      <c r="B1085" s="239">
        <v>40248</v>
      </c>
      <c r="C1085" s="239" t="s">
        <v>2390</v>
      </c>
      <c r="D1085" s="239">
        <v>14</v>
      </c>
      <c r="E1085" s="239">
        <v>3</v>
      </c>
      <c r="F1085" s="239">
        <v>20</v>
      </c>
      <c r="G1085" s="239" t="s">
        <v>176</v>
      </c>
      <c r="H1085" s="239" t="s">
        <v>2183</v>
      </c>
      <c r="I1085" s="239">
        <v>1</v>
      </c>
      <c r="J1085" s="240" t="s">
        <v>632</v>
      </c>
      <c r="K1085" s="241"/>
      <c r="L1085" s="239">
        <v>1</v>
      </c>
      <c r="M1085" s="254">
        <v>1</v>
      </c>
      <c r="N1085" s="254">
        <v>8</v>
      </c>
      <c r="O1085" s="244" t="s">
        <v>706</v>
      </c>
    </row>
    <row r="1086" spans="1:15" s="244" customFormat="1">
      <c r="A1086" s="68"/>
      <c r="B1086" s="239">
        <v>40249</v>
      </c>
      <c r="C1086" s="239" t="s">
        <v>2391</v>
      </c>
      <c r="D1086" s="239">
        <v>14</v>
      </c>
      <c r="E1086" s="239">
        <v>3</v>
      </c>
      <c r="F1086" s="239">
        <v>20</v>
      </c>
      <c r="G1086" s="239" t="s">
        <v>176</v>
      </c>
      <c r="H1086" s="239" t="s">
        <v>2184</v>
      </c>
      <c r="I1086" s="239">
        <v>1</v>
      </c>
      <c r="J1086" s="240" t="s">
        <v>632</v>
      </c>
      <c r="K1086" s="241"/>
      <c r="L1086" s="239">
        <v>1</v>
      </c>
      <c r="M1086" s="254">
        <v>1</v>
      </c>
      <c r="N1086" s="254">
        <v>8</v>
      </c>
      <c r="O1086" s="244" t="s">
        <v>706</v>
      </c>
    </row>
    <row r="1087" spans="1:15" s="244" customFormat="1">
      <c r="A1087" s="68"/>
      <c r="B1087" s="239">
        <v>40250</v>
      </c>
      <c r="C1087" s="239" t="s">
        <v>2290</v>
      </c>
      <c r="D1087" s="239">
        <v>14</v>
      </c>
      <c r="E1087" s="239">
        <v>3</v>
      </c>
      <c r="F1087" s="239">
        <v>20</v>
      </c>
      <c r="G1087" s="239" t="s">
        <v>176</v>
      </c>
      <c r="H1087" s="239" t="s">
        <v>2185</v>
      </c>
      <c r="I1087" s="239">
        <v>1</v>
      </c>
      <c r="J1087" s="240" t="s">
        <v>632</v>
      </c>
      <c r="K1087" s="241"/>
      <c r="L1087" s="239">
        <v>1</v>
      </c>
      <c r="M1087" s="254">
        <v>1</v>
      </c>
      <c r="N1087" s="254">
        <v>8</v>
      </c>
      <c r="O1087" s="244" t="s">
        <v>706</v>
      </c>
    </row>
    <row r="1088" spans="1:15" s="244" customFormat="1">
      <c r="A1088" s="68"/>
      <c r="B1088" s="239">
        <v>40251</v>
      </c>
      <c r="C1088" s="239" t="s">
        <v>2275</v>
      </c>
      <c r="D1088" s="239">
        <v>14</v>
      </c>
      <c r="E1088" s="239">
        <v>3</v>
      </c>
      <c r="F1088" s="239">
        <v>20</v>
      </c>
      <c r="G1088" s="239" t="s">
        <v>176</v>
      </c>
      <c r="H1088" s="239" t="s">
        <v>2079</v>
      </c>
      <c r="I1088" s="239">
        <v>1</v>
      </c>
      <c r="J1088" s="240" t="s">
        <v>632</v>
      </c>
      <c r="K1088" s="241"/>
      <c r="L1088" s="239">
        <v>1</v>
      </c>
      <c r="M1088" s="254">
        <v>1</v>
      </c>
      <c r="N1088" s="254">
        <v>8</v>
      </c>
      <c r="O1088" s="244" t="s">
        <v>706</v>
      </c>
    </row>
    <row r="1089" spans="1:15" s="244" customFormat="1">
      <c r="A1089" s="68"/>
      <c r="B1089" s="239">
        <v>40252</v>
      </c>
      <c r="C1089" s="239" t="s">
        <v>2379</v>
      </c>
      <c r="D1089" s="239">
        <v>14</v>
      </c>
      <c r="E1089" s="239">
        <v>3</v>
      </c>
      <c r="F1089" s="239">
        <v>20</v>
      </c>
      <c r="G1089" s="239" t="s">
        <v>176</v>
      </c>
      <c r="H1089" s="239" t="s">
        <v>2186</v>
      </c>
      <c r="I1089" s="239">
        <v>1</v>
      </c>
      <c r="J1089" s="240" t="s">
        <v>632</v>
      </c>
      <c r="K1089" s="241"/>
      <c r="L1089" s="239">
        <v>1</v>
      </c>
      <c r="M1089" s="254">
        <v>1</v>
      </c>
      <c r="N1089" s="254">
        <v>8</v>
      </c>
      <c r="O1089" s="244" t="s">
        <v>706</v>
      </c>
    </row>
    <row r="1090" spans="1:15" s="244" customFormat="1">
      <c r="A1090" s="68"/>
      <c r="B1090" s="239">
        <v>40253</v>
      </c>
      <c r="C1090" s="239" t="s">
        <v>2377</v>
      </c>
      <c r="D1090" s="239">
        <v>14</v>
      </c>
      <c r="E1090" s="239">
        <v>3</v>
      </c>
      <c r="F1090" s="239">
        <v>20</v>
      </c>
      <c r="G1090" s="239" t="s">
        <v>176</v>
      </c>
      <c r="H1090" s="239" t="s">
        <v>2187</v>
      </c>
      <c r="I1090" s="239">
        <v>1</v>
      </c>
      <c r="J1090" s="240" t="s">
        <v>632</v>
      </c>
      <c r="K1090" s="241"/>
      <c r="L1090" s="239">
        <v>1</v>
      </c>
      <c r="M1090" s="254">
        <v>1</v>
      </c>
      <c r="N1090" s="254">
        <v>8</v>
      </c>
      <c r="O1090" s="244" t="s">
        <v>706</v>
      </c>
    </row>
    <row r="1091" spans="1:15" s="244" customFormat="1">
      <c r="A1091" s="68"/>
      <c r="B1091" s="239">
        <v>40254</v>
      </c>
      <c r="C1091" s="239" t="s">
        <v>2274</v>
      </c>
      <c r="D1091" s="239">
        <v>14</v>
      </c>
      <c r="E1091" s="239">
        <v>3</v>
      </c>
      <c r="F1091" s="239">
        <v>20</v>
      </c>
      <c r="G1091" s="239" t="s">
        <v>176</v>
      </c>
      <c r="H1091" s="239" t="s">
        <v>2188</v>
      </c>
      <c r="I1091" s="239">
        <v>1</v>
      </c>
      <c r="J1091" s="240" t="s">
        <v>632</v>
      </c>
      <c r="K1091" s="241"/>
      <c r="L1091" s="239">
        <v>1</v>
      </c>
      <c r="M1091" s="254">
        <v>1</v>
      </c>
      <c r="N1091" s="254">
        <v>8</v>
      </c>
      <c r="O1091" s="244" t="s">
        <v>706</v>
      </c>
    </row>
    <row r="1092" spans="1:15" s="244" customFormat="1">
      <c r="A1092" s="68"/>
      <c r="B1092" s="239">
        <v>40255</v>
      </c>
      <c r="C1092" s="239" t="s">
        <v>2382</v>
      </c>
      <c r="D1092" s="239">
        <v>14</v>
      </c>
      <c r="E1092" s="239">
        <v>3</v>
      </c>
      <c r="F1092" s="239">
        <v>20</v>
      </c>
      <c r="G1092" s="239" t="s">
        <v>176</v>
      </c>
      <c r="H1092" s="239" t="s">
        <v>2189</v>
      </c>
      <c r="I1092" s="239">
        <v>1</v>
      </c>
      <c r="J1092" s="240" t="s">
        <v>632</v>
      </c>
      <c r="K1092" s="241"/>
      <c r="L1092" s="239">
        <v>1</v>
      </c>
      <c r="M1092" s="254">
        <v>1</v>
      </c>
      <c r="N1092" s="254">
        <v>8</v>
      </c>
      <c r="O1092" s="244" t="s">
        <v>706</v>
      </c>
    </row>
    <row r="1093" spans="1:15" s="244" customFormat="1">
      <c r="A1093" s="68"/>
      <c r="B1093" s="239">
        <v>40256</v>
      </c>
      <c r="C1093" s="239" t="s">
        <v>2375</v>
      </c>
      <c r="D1093" s="239">
        <v>14</v>
      </c>
      <c r="E1093" s="239">
        <v>3</v>
      </c>
      <c r="F1093" s="239">
        <v>20</v>
      </c>
      <c r="G1093" s="239" t="s">
        <v>176</v>
      </c>
      <c r="H1093" s="239" t="s">
        <v>2190</v>
      </c>
      <c r="I1093" s="239">
        <v>1</v>
      </c>
      <c r="J1093" s="240" t="s">
        <v>632</v>
      </c>
      <c r="K1093" s="241"/>
      <c r="L1093" s="239">
        <v>1</v>
      </c>
      <c r="M1093" s="254">
        <v>1</v>
      </c>
      <c r="N1093" s="254">
        <v>8</v>
      </c>
      <c r="O1093" s="244" t="s">
        <v>706</v>
      </c>
    </row>
    <row r="1094" spans="1:15" s="244" customFormat="1">
      <c r="A1094" s="68"/>
      <c r="B1094" s="239">
        <v>40257</v>
      </c>
      <c r="C1094" s="239" t="s">
        <v>2463</v>
      </c>
      <c r="D1094" s="239">
        <v>14</v>
      </c>
      <c r="E1094" s="239">
        <v>3</v>
      </c>
      <c r="F1094" s="239">
        <v>20</v>
      </c>
      <c r="G1094" s="239" t="s">
        <v>176</v>
      </c>
      <c r="H1094" s="239" t="s">
        <v>2191</v>
      </c>
      <c r="I1094" s="239">
        <v>1</v>
      </c>
      <c r="J1094" s="240" t="s">
        <v>632</v>
      </c>
      <c r="K1094" s="241"/>
      <c r="L1094" s="239">
        <v>1</v>
      </c>
      <c r="M1094" s="254">
        <v>1</v>
      </c>
      <c r="N1094" s="254">
        <v>8</v>
      </c>
      <c r="O1094" s="244" t="s">
        <v>706</v>
      </c>
    </row>
    <row r="1095" spans="1:15" s="244" customFormat="1">
      <c r="A1095" s="68"/>
      <c r="B1095" s="239">
        <v>40258</v>
      </c>
      <c r="C1095" s="239" t="s">
        <v>2269</v>
      </c>
      <c r="D1095" s="239">
        <v>14</v>
      </c>
      <c r="E1095" s="239">
        <v>3</v>
      </c>
      <c r="F1095" s="239">
        <v>20</v>
      </c>
      <c r="G1095" s="239" t="s">
        <v>176</v>
      </c>
      <c r="H1095" s="239" t="s">
        <v>2192</v>
      </c>
      <c r="I1095" s="239">
        <v>1</v>
      </c>
      <c r="J1095" s="240" t="s">
        <v>632</v>
      </c>
      <c r="K1095" s="241"/>
      <c r="L1095" s="239">
        <v>1</v>
      </c>
      <c r="M1095" s="254">
        <v>1</v>
      </c>
      <c r="N1095" s="254">
        <v>8</v>
      </c>
      <c r="O1095" s="244" t="s">
        <v>706</v>
      </c>
    </row>
    <row r="1096" spans="1:15" s="244" customFormat="1">
      <c r="A1096" s="68"/>
      <c r="B1096" s="239">
        <v>40259</v>
      </c>
      <c r="C1096" s="239" t="s">
        <v>2372</v>
      </c>
      <c r="D1096" s="239">
        <v>14</v>
      </c>
      <c r="E1096" s="239">
        <v>3</v>
      </c>
      <c r="F1096" s="239">
        <v>20</v>
      </c>
      <c r="G1096" s="239" t="s">
        <v>176</v>
      </c>
      <c r="H1096" s="239" t="s">
        <v>2193</v>
      </c>
      <c r="I1096" s="239">
        <v>1</v>
      </c>
      <c r="J1096" s="240" t="s">
        <v>632</v>
      </c>
      <c r="K1096" s="241"/>
      <c r="L1096" s="239">
        <v>1</v>
      </c>
      <c r="M1096" s="254">
        <v>1</v>
      </c>
      <c r="N1096" s="254">
        <v>8</v>
      </c>
      <c r="O1096" s="244" t="s">
        <v>706</v>
      </c>
    </row>
    <row r="1097" spans="1:15" s="244" customFormat="1">
      <c r="A1097" s="68"/>
      <c r="B1097" s="239">
        <v>40260</v>
      </c>
      <c r="C1097" s="239" t="s">
        <v>2387</v>
      </c>
      <c r="D1097" s="239">
        <v>14</v>
      </c>
      <c r="E1097" s="239">
        <v>3</v>
      </c>
      <c r="F1097" s="239">
        <v>20</v>
      </c>
      <c r="G1097" s="239" t="s">
        <v>176</v>
      </c>
      <c r="H1097" s="239" t="s">
        <v>2194</v>
      </c>
      <c r="I1097" s="239">
        <v>1</v>
      </c>
      <c r="J1097" s="240" t="s">
        <v>632</v>
      </c>
      <c r="K1097" s="241"/>
      <c r="L1097" s="239">
        <v>1</v>
      </c>
      <c r="M1097" s="254">
        <v>1</v>
      </c>
      <c r="N1097" s="254">
        <v>8</v>
      </c>
      <c r="O1097" s="244" t="s">
        <v>706</v>
      </c>
    </row>
    <row r="1098" spans="1:15" s="244" customFormat="1">
      <c r="A1098" s="68"/>
      <c r="B1098" s="239">
        <v>40261</v>
      </c>
      <c r="C1098" s="239" t="s">
        <v>2464</v>
      </c>
      <c r="D1098" s="239">
        <v>14</v>
      </c>
      <c r="E1098" s="239">
        <v>3</v>
      </c>
      <c r="F1098" s="239">
        <v>20</v>
      </c>
      <c r="G1098" s="239" t="s">
        <v>176</v>
      </c>
      <c r="H1098" s="239" t="s">
        <v>2195</v>
      </c>
      <c r="I1098" s="239">
        <v>1</v>
      </c>
      <c r="J1098" s="240" t="s">
        <v>632</v>
      </c>
      <c r="K1098" s="241"/>
      <c r="L1098" s="239">
        <v>1</v>
      </c>
      <c r="M1098" s="254">
        <v>1</v>
      </c>
      <c r="N1098" s="254">
        <v>8</v>
      </c>
      <c r="O1098" s="244" t="s">
        <v>706</v>
      </c>
    </row>
    <row r="1099" spans="1:15" s="244" customFormat="1">
      <c r="A1099" s="68"/>
      <c r="B1099" s="239">
        <v>40262</v>
      </c>
      <c r="C1099" s="239" t="s">
        <v>2537</v>
      </c>
      <c r="D1099" s="239">
        <v>14</v>
      </c>
      <c r="E1099" s="239">
        <v>3</v>
      </c>
      <c r="F1099" s="239">
        <v>20</v>
      </c>
      <c r="G1099" s="239" t="s">
        <v>176</v>
      </c>
      <c r="H1099" s="239" t="s">
        <v>2196</v>
      </c>
      <c r="I1099" s="239">
        <v>1</v>
      </c>
      <c r="J1099" s="240" t="s">
        <v>632</v>
      </c>
      <c r="K1099" s="241"/>
      <c r="L1099" s="239">
        <v>1</v>
      </c>
      <c r="M1099" s="254">
        <v>1</v>
      </c>
      <c r="N1099" s="254">
        <v>8</v>
      </c>
      <c r="O1099" s="244" t="s">
        <v>706</v>
      </c>
    </row>
    <row r="1100" spans="1:15" s="244" customFormat="1">
      <c r="A1100" s="68"/>
      <c r="B1100" s="239">
        <v>40263</v>
      </c>
      <c r="C1100" s="239" t="s">
        <v>2268</v>
      </c>
      <c r="D1100" s="239">
        <v>14</v>
      </c>
      <c r="E1100" s="239">
        <v>3</v>
      </c>
      <c r="F1100" s="239">
        <v>20</v>
      </c>
      <c r="G1100" s="239" t="s">
        <v>176</v>
      </c>
      <c r="H1100" s="239" t="s">
        <v>2197</v>
      </c>
      <c r="I1100" s="239">
        <v>1</v>
      </c>
      <c r="J1100" s="240" t="s">
        <v>632</v>
      </c>
      <c r="K1100" s="241"/>
      <c r="L1100" s="239">
        <v>1</v>
      </c>
      <c r="M1100" s="254">
        <v>1</v>
      </c>
      <c r="N1100" s="254">
        <v>8</v>
      </c>
      <c r="O1100" s="244" t="s">
        <v>706</v>
      </c>
    </row>
    <row r="1101" spans="1:15" s="244" customFormat="1">
      <c r="A1101" s="68"/>
      <c r="B1101" s="239">
        <v>40264</v>
      </c>
      <c r="C1101" s="239" t="s">
        <v>2371</v>
      </c>
      <c r="D1101" s="239">
        <v>14</v>
      </c>
      <c r="E1101" s="239">
        <v>3</v>
      </c>
      <c r="F1101" s="239">
        <v>20</v>
      </c>
      <c r="G1101" s="239" t="s">
        <v>176</v>
      </c>
      <c r="H1101" s="239" t="s">
        <v>2198</v>
      </c>
      <c r="I1101" s="239">
        <v>1</v>
      </c>
      <c r="J1101" s="240" t="s">
        <v>632</v>
      </c>
      <c r="K1101" s="241"/>
      <c r="L1101" s="239">
        <v>1</v>
      </c>
      <c r="M1101" s="254">
        <v>1</v>
      </c>
      <c r="N1101" s="254">
        <v>8</v>
      </c>
      <c r="O1101" s="244" t="s">
        <v>706</v>
      </c>
    </row>
    <row r="1102" spans="1:15" s="244" customFormat="1">
      <c r="A1102" s="68"/>
      <c r="B1102" s="239">
        <v>40265</v>
      </c>
      <c r="C1102" s="239" t="s">
        <v>2267</v>
      </c>
      <c r="D1102" s="239">
        <v>14</v>
      </c>
      <c r="E1102" s="239">
        <v>3</v>
      </c>
      <c r="F1102" s="239">
        <v>20</v>
      </c>
      <c r="G1102" s="239" t="s">
        <v>176</v>
      </c>
      <c r="H1102" s="239" t="s">
        <v>2199</v>
      </c>
      <c r="I1102" s="239">
        <v>1</v>
      </c>
      <c r="J1102" s="240" t="s">
        <v>632</v>
      </c>
      <c r="K1102" s="241"/>
      <c r="L1102" s="239">
        <v>1</v>
      </c>
      <c r="M1102" s="254">
        <v>1</v>
      </c>
      <c r="N1102" s="254">
        <v>8</v>
      </c>
      <c r="O1102" s="244" t="s">
        <v>706</v>
      </c>
    </row>
    <row r="1103" spans="1:15" s="244" customFormat="1">
      <c r="A1103" s="68"/>
      <c r="B1103" s="239">
        <v>40266</v>
      </c>
      <c r="C1103" s="239" t="s">
        <v>2392</v>
      </c>
      <c r="D1103" s="239">
        <v>14</v>
      </c>
      <c r="E1103" s="239">
        <v>3</v>
      </c>
      <c r="F1103" s="239">
        <v>20</v>
      </c>
      <c r="G1103" s="239" t="s">
        <v>176</v>
      </c>
      <c r="H1103" s="239" t="s">
        <v>2200</v>
      </c>
      <c r="I1103" s="239">
        <v>1</v>
      </c>
      <c r="J1103" s="240" t="s">
        <v>632</v>
      </c>
      <c r="K1103" s="241"/>
      <c r="L1103" s="239">
        <v>1</v>
      </c>
      <c r="M1103" s="254">
        <v>1</v>
      </c>
      <c r="N1103" s="254">
        <v>8</v>
      </c>
      <c r="O1103" s="244" t="s">
        <v>706</v>
      </c>
    </row>
    <row r="1104" spans="1:15" s="244" customFormat="1">
      <c r="A1104" s="68"/>
      <c r="B1104" s="239">
        <v>40267</v>
      </c>
      <c r="C1104" s="239" t="s">
        <v>2385</v>
      </c>
      <c r="D1104" s="239">
        <v>14</v>
      </c>
      <c r="E1104" s="239">
        <v>3</v>
      </c>
      <c r="F1104" s="239">
        <v>20</v>
      </c>
      <c r="G1104" s="239" t="s">
        <v>176</v>
      </c>
      <c r="H1104" s="239" t="s">
        <v>2201</v>
      </c>
      <c r="I1104" s="239">
        <v>1</v>
      </c>
      <c r="J1104" s="240" t="s">
        <v>632</v>
      </c>
      <c r="K1104" s="241"/>
      <c r="L1104" s="239">
        <v>1</v>
      </c>
      <c r="M1104" s="254">
        <v>1</v>
      </c>
      <c r="N1104" s="254">
        <v>8</v>
      </c>
      <c r="O1104" s="244" t="s">
        <v>706</v>
      </c>
    </row>
    <row r="1105" spans="1:15" s="244" customFormat="1">
      <c r="A1105" s="68"/>
      <c r="B1105" s="239">
        <v>40268</v>
      </c>
      <c r="C1105" s="239" t="s">
        <v>2465</v>
      </c>
      <c r="D1105" s="239">
        <v>14</v>
      </c>
      <c r="E1105" s="239">
        <v>3</v>
      </c>
      <c r="F1105" s="239">
        <v>2</v>
      </c>
      <c r="G1105" s="239" t="s">
        <v>176</v>
      </c>
      <c r="H1105" s="239" t="s">
        <v>2202</v>
      </c>
      <c r="I1105" s="239">
        <v>1</v>
      </c>
      <c r="J1105" s="240" t="s">
        <v>2542</v>
      </c>
      <c r="K1105" s="241"/>
      <c r="L1105" s="239">
        <v>1</v>
      </c>
      <c r="M1105" s="254">
        <v>1</v>
      </c>
      <c r="N1105" s="254">
        <v>8</v>
      </c>
      <c r="O1105" s="244" t="s">
        <v>706</v>
      </c>
    </row>
    <row r="1106" spans="1:15" s="244" customFormat="1">
      <c r="A1106" s="68"/>
      <c r="B1106" s="239">
        <v>40269</v>
      </c>
      <c r="C1106" s="239" t="s">
        <v>2466</v>
      </c>
      <c r="D1106" s="239">
        <v>14</v>
      </c>
      <c r="E1106" s="239">
        <v>3</v>
      </c>
      <c r="F1106" s="239">
        <v>2</v>
      </c>
      <c r="G1106" s="239" t="s">
        <v>176</v>
      </c>
      <c r="H1106" s="239" t="s">
        <v>2203</v>
      </c>
      <c r="I1106" s="239">
        <v>1</v>
      </c>
      <c r="J1106" s="240" t="s">
        <v>2542</v>
      </c>
      <c r="K1106" s="241"/>
      <c r="L1106" s="239">
        <v>1</v>
      </c>
      <c r="M1106" s="254">
        <v>1</v>
      </c>
      <c r="N1106" s="254">
        <v>8</v>
      </c>
      <c r="O1106" s="244" t="s">
        <v>706</v>
      </c>
    </row>
    <row r="1107" spans="1:15" s="244" customFormat="1">
      <c r="A1107" s="68"/>
      <c r="B1107" s="239">
        <v>40270</v>
      </c>
      <c r="C1107" s="239" t="s">
        <v>2393</v>
      </c>
      <c r="D1107" s="239">
        <v>14</v>
      </c>
      <c r="E1107" s="239">
        <v>3</v>
      </c>
      <c r="F1107" s="239">
        <v>2</v>
      </c>
      <c r="G1107" s="239" t="s">
        <v>176</v>
      </c>
      <c r="H1107" s="239" t="s">
        <v>2204</v>
      </c>
      <c r="I1107" s="239">
        <v>1</v>
      </c>
      <c r="J1107" s="240" t="s">
        <v>2542</v>
      </c>
      <c r="K1107" s="241"/>
      <c r="L1107" s="239">
        <v>1</v>
      </c>
      <c r="M1107" s="254">
        <v>1</v>
      </c>
      <c r="N1107" s="254">
        <v>8</v>
      </c>
      <c r="O1107" s="244" t="s">
        <v>706</v>
      </c>
    </row>
    <row r="1108" spans="1:15" s="244" customFormat="1">
      <c r="A1108" s="68"/>
      <c r="B1108" s="239">
        <v>40271</v>
      </c>
      <c r="C1108" s="239" t="s">
        <v>2368</v>
      </c>
      <c r="D1108" s="239">
        <v>14</v>
      </c>
      <c r="E1108" s="239">
        <v>3</v>
      </c>
      <c r="F1108" s="239">
        <v>2</v>
      </c>
      <c r="G1108" s="239" t="s">
        <v>176</v>
      </c>
      <c r="H1108" s="239" t="s">
        <v>2205</v>
      </c>
      <c r="I1108" s="239">
        <v>1</v>
      </c>
      <c r="J1108" s="240" t="s">
        <v>2542</v>
      </c>
      <c r="K1108" s="241"/>
      <c r="L1108" s="239">
        <v>1</v>
      </c>
      <c r="M1108" s="254">
        <v>1</v>
      </c>
      <c r="N1108" s="254">
        <v>8</v>
      </c>
      <c r="O1108" s="244" t="s">
        <v>706</v>
      </c>
    </row>
    <row r="1109" spans="1:15" s="244" customFormat="1">
      <c r="A1109" s="68"/>
      <c r="B1109" s="239">
        <v>40272</v>
      </c>
      <c r="C1109" s="239" t="s">
        <v>2291</v>
      </c>
      <c r="D1109" s="239">
        <v>14</v>
      </c>
      <c r="E1109" s="239">
        <v>3</v>
      </c>
      <c r="F1109" s="239">
        <v>2</v>
      </c>
      <c r="G1109" s="239" t="s">
        <v>176</v>
      </c>
      <c r="H1109" s="239" t="s">
        <v>2206</v>
      </c>
      <c r="I1109" s="239">
        <v>1</v>
      </c>
      <c r="J1109" s="240" t="s">
        <v>2542</v>
      </c>
      <c r="K1109" s="241"/>
      <c r="L1109" s="239">
        <v>1</v>
      </c>
      <c r="M1109" s="254">
        <v>1</v>
      </c>
      <c r="N1109" s="254">
        <v>8</v>
      </c>
      <c r="O1109" s="244" t="s">
        <v>706</v>
      </c>
    </row>
    <row r="1110" spans="1:15" s="244" customFormat="1">
      <c r="A1110" s="68"/>
      <c r="B1110" s="239">
        <v>40273</v>
      </c>
      <c r="C1110" s="239" t="s">
        <v>2292</v>
      </c>
      <c r="D1110" s="239">
        <v>14</v>
      </c>
      <c r="E1110" s="239">
        <v>3</v>
      </c>
      <c r="F1110" s="239">
        <v>2</v>
      </c>
      <c r="G1110" s="239" t="s">
        <v>176</v>
      </c>
      <c r="H1110" s="239" t="s">
        <v>2207</v>
      </c>
      <c r="I1110" s="239">
        <v>1</v>
      </c>
      <c r="J1110" s="240" t="s">
        <v>2542</v>
      </c>
      <c r="K1110" s="241"/>
      <c r="L1110" s="239">
        <v>1</v>
      </c>
      <c r="M1110" s="254">
        <v>1</v>
      </c>
      <c r="N1110" s="254">
        <v>8</v>
      </c>
      <c r="O1110" s="244" t="s">
        <v>706</v>
      </c>
    </row>
    <row r="1111" spans="1:15" s="244" customFormat="1">
      <c r="A1111" s="68"/>
      <c r="B1111" s="239">
        <v>40274</v>
      </c>
      <c r="C1111" s="239" t="s">
        <v>2394</v>
      </c>
      <c r="D1111" s="239">
        <v>14</v>
      </c>
      <c r="E1111" s="239">
        <v>3</v>
      </c>
      <c r="F1111" s="239">
        <v>2</v>
      </c>
      <c r="G1111" s="239" t="s">
        <v>176</v>
      </c>
      <c r="H1111" s="239" t="s">
        <v>2208</v>
      </c>
      <c r="I1111" s="239">
        <v>1</v>
      </c>
      <c r="J1111" s="240" t="s">
        <v>2542</v>
      </c>
      <c r="K1111" s="241"/>
      <c r="L1111" s="239">
        <v>1</v>
      </c>
      <c r="M1111" s="254">
        <v>1</v>
      </c>
      <c r="N1111" s="254">
        <v>8</v>
      </c>
      <c r="O1111" s="244" t="s">
        <v>706</v>
      </c>
    </row>
    <row r="1112" spans="1:15" s="244" customFormat="1">
      <c r="A1112" s="68"/>
      <c r="B1112" s="239">
        <v>40275</v>
      </c>
      <c r="C1112" s="239" t="s">
        <v>2277</v>
      </c>
      <c r="D1112" s="239">
        <v>14</v>
      </c>
      <c r="E1112" s="239">
        <v>3</v>
      </c>
      <c r="F1112" s="239">
        <v>2</v>
      </c>
      <c r="G1112" s="239" t="s">
        <v>176</v>
      </c>
      <c r="H1112" s="239" t="s">
        <v>2209</v>
      </c>
      <c r="I1112" s="239">
        <v>1</v>
      </c>
      <c r="J1112" s="240" t="s">
        <v>2542</v>
      </c>
      <c r="K1112" s="241"/>
      <c r="L1112" s="239">
        <v>1</v>
      </c>
      <c r="M1112" s="254">
        <v>1</v>
      </c>
      <c r="N1112" s="254">
        <v>8</v>
      </c>
      <c r="O1112" s="244" t="s">
        <v>706</v>
      </c>
    </row>
    <row r="1113" spans="1:15" s="244" customFormat="1">
      <c r="A1113" s="68"/>
      <c r="B1113" s="239">
        <v>40276</v>
      </c>
      <c r="C1113" s="239" t="s">
        <v>2278</v>
      </c>
      <c r="D1113" s="239">
        <v>14</v>
      </c>
      <c r="E1113" s="239">
        <v>3</v>
      </c>
      <c r="F1113" s="239">
        <v>2</v>
      </c>
      <c r="G1113" s="239" t="s">
        <v>176</v>
      </c>
      <c r="H1113" s="239" t="s">
        <v>2210</v>
      </c>
      <c r="I1113" s="239">
        <v>1</v>
      </c>
      <c r="J1113" s="240" t="s">
        <v>2542</v>
      </c>
      <c r="K1113" s="241"/>
      <c r="L1113" s="239">
        <v>1</v>
      </c>
      <c r="M1113" s="254">
        <v>1</v>
      </c>
      <c r="N1113" s="254">
        <v>8</v>
      </c>
      <c r="O1113" s="244" t="s">
        <v>706</v>
      </c>
    </row>
    <row r="1114" spans="1:15" s="244" customFormat="1">
      <c r="A1114" s="68"/>
      <c r="B1114" s="239">
        <v>40277</v>
      </c>
      <c r="C1114" s="239" t="s">
        <v>2467</v>
      </c>
      <c r="D1114" s="239">
        <v>14</v>
      </c>
      <c r="E1114" s="239">
        <v>3</v>
      </c>
      <c r="F1114" s="239">
        <v>2</v>
      </c>
      <c r="G1114" s="239" t="s">
        <v>176</v>
      </c>
      <c r="H1114" s="239" t="s">
        <v>2211</v>
      </c>
      <c r="I1114" s="239">
        <v>1</v>
      </c>
      <c r="J1114" s="240" t="s">
        <v>2542</v>
      </c>
      <c r="K1114" s="241"/>
      <c r="L1114" s="239">
        <v>1</v>
      </c>
      <c r="M1114" s="254">
        <v>1</v>
      </c>
      <c r="N1114" s="254">
        <v>8</v>
      </c>
      <c r="O1114" s="244" t="s">
        <v>706</v>
      </c>
    </row>
    <row r="1115" spans="1:15" s="244" customFormat="1">
      <c r="A1115" s="68"/>
      <c r="B1115" s="239">
        <v>40278</v>
      </c>
      <c r="C1115" s="239" t="s">
        <v>2279</v>
      </c>
      <c r="D1115" s="239">
        <v>14</v>
      </c>
      <c r="E1115" s="239">
        <v>3</v>
      </c>
      <c r="F1115" s="239">
        <v>2</v>
      </c>
      <c r="G1115" s="239" t="s">
        <v>176</v>
      </c>
      <c r="H1115" s="239" t="s">
        <v>2212</v>
      </c>
      <c r="I1115" s="239">
        <v>1</v>
      </c>
      <c r="J1115" s="240" t="s">
        <v>2542</v>
      </c>
      <c r="K1115" s="241"/>
      <c r="L1115" s="239">
        <v>1</v>
      </c>
      <c r="M1115" s="254">
        <v>1</v>
      </c>
      <c r="N1115" s="254">
        <v>8</v>
      </c>
      <c r="O1115" s="244" t="s">
        <v>706</v>
      </c>
    </row>
    <row r="1116" spans="1:15" s="244" customFormat="1">
      <c r="A1116" s="68"/>
      <c r="B1116" s="239">
        <v>40279</v>
      </c>
      <c r="C1116" s="239" t="s">
        <v>2280</v>
      </c>
      <c r="D1116" s="239">
        <v>14</v>
      </c>
      <c r="E1116" s="239">
        <v>3</v>
      </c>
      <c r="F1116" s="239">
        <v>2</v>
      </c>
      <c r="G1116" s="239" t="s">
        <v>176</v>
      </c>
      <c r="H1116" s="239" t="s">
        <v>2213</v>
      </c>
      <c r="I1116" s="239">
        <v>1</v>
      </c>
      <c r="J1116" s="240" t="s">
        <v>2542</v>
      </c>
      <c r="K1116" s="241"/>
      <c r="L1116" s="239">
        <v>1</v>
      </c>
      <c r="M1116" s="254">
        <v>1</v>
      </c>
      <c r="N1116" s="254">
        <v>8</v>
      </c>
      <c r="O1116" s="244" t="s">
        <v>706</v>
      </c>
    </row>
    <row r="1117" spans="1:15" s="244" customFormat="1">
      <c r="A1117" s="68"/>
      <c r="B1117" s="239">
        <v>40280</v>
      </c>
      <c r="C1117" s="239" t="s">
        <v>2281</v>
      </c>
      <c r="D1117" s="239">
        <v>14</v>
      </c>
      <c r="E1117" s="239">
        <v>3</v>
      </c>
      <c r="F1117" s="239">
        <v>2</v>
      </c>
      <c r="G1117" s="239" t="s">
        <v>176</v>
      </c>
      <c r="H1117" s="239" t="s">
        <v>2214</v>
      </c>
      <c r="I1117" s="239">
        <v>1</v>
      </c>
      <c r="J1117" s="240" t="s">
        <v>2542</v>
      </c>
      <c r="K1117" s="241"/>
      <c r="L1117" s="239">
        <v>1</v>
      </c>
      <c r="M1117" s="254">
        <v>1</v>
      </c>
      <c r="N1117" s="254">
        <v>8</v>
      </c>
      <c r="O1117" s="244" t="s">
        <v>706</v>
      </c>
    </row>
    <row r="1118" spans="1:15" s="244" customFormat="1">
      <c r="A1118" s="68"/>
      <c r="B1118" s="239">
        <v>40281</v>
      </c>
      <c r="C1118" s="239" t="s">
        <v>2282</v>
      </c>
      <c r="D1118" s="239">
        <v>14</v>
      </c>
      <c r="E1118" s="239">
        <v>3</v>
      </c>
      <c r="F1118" s="239">
        <v>2</v>
      </c>
      <c r="G1118" s="239" t="s">
        <v>176</v>
      </c>
      <c r="H1118" s="239" t="s">
        <v>2215</v>
      </c>
      <c r="I1118" s="239">
        <v>1</v>
      </c>
      <c r="J1118" s="240" t="s">
        <v>2542</v>
      </c>
      <c r="K1118" s="241"/>
      <c r="L1118" s="239">
        <v>1</v>
      </c>
      <c r="M1118" s="254">
        <v>1</v>
      </c>
      <c r="N1118" s="254">
        <v>8</v>
      </c>
      <c r="O1118" s="244" t="s">
        <v>706</v>
      </c>
    </row>
    <row r="1119" spans="1:15" s="244" customFormat="1">
      <c r="A1119" s="68"/>
      <c r="B1119" s="239">
        <v>40282</v>
      </c>
      <c r="C1119" s="239" t="s">
        <v>2283</v>
      </c>
      <c r="D1119" s="239">
        <v>14</v>
      </c>
      <c r="E1119" s="239">
        <v>3</v>
      </c>
      <c r="F1119" s="239">
        <v>2</v>
      </c>
      <c r="G1119" s="239" t="s">
        <v>176</v>
      </c>
      <c r="H1119" s="239" t="s">
        <v>2216</v>
      </c>
      <c r="I1119" s="239">
        <v>1</v>
      </c>
      <c r="J1119" s="240" t="s">
        <v>2542</v>
      </c>
      <c r="K1119" s="241"/>
      <c r="L1119" s="239">
        <v>1</v>
      </c>
      <c r="M1119" s="254">
        <v>1</v>
      </c>
      <c r="N1119" s="254">
        <v>8</v>
      </c>
      <c r="O1119" s="244" t="s">
        <v>706</v>
      </c>
    </row>
    <row r="1120" spans="1:15" s="244" customFormat="1">
      <c r="A1120" s="68"/>
      <c r="B1120" s="239">
        <v>40283</v>
      </c>
      <c r="C1120" s="239" t="s">
        <v>2365</v>
      </c>
      <c r="D1120" s="239">
        <v>14</v>
      </c>
      <c r="E1120" s="239">
        <v>4</v>
      </c>
      <c r="F1120" s="239">
        <v>100</v>
      </c>
      <c r="G1120" s="239" t="s">
        <v>176</v>
      </c>
      <c r="H1120" s="239" t="s">
        <v>2171</v>
      </c>
      <c r="I1120" s="239">
        <v>1</v>
      </c>
      <c r="J1120" s="263" t="s">
        <v>2217</v>
      </c>
      <c r="K1120" s="261"/>
      <c r="L1120" s="262">
        <v>1</v>
      </c>
      <c r="M1120" s="262">
        <v>0</v>
      </c>
      <c r="N1120" s="262">
        <v>0</v>
      </c>
      <c r="O1120" s="244" t="s">
        <v>706</v>
      </c>
    </row>
    <row r="1121" spans="1:15" s="244" customFormat="1">
      <c r="A1121" s="68"/>
      <c r="B1121" s="239">
        <v>40284</v>
      </c>
      <c r="C1121" s="239" t="s">
        <v>2289</v>
      </c>
      <c r="D1121" s="239">
        <v>14</v>
      </c>
      <c r="E1121" s="239">
        <v>4</v>
      </c>
      <c r="F1121" s="239">
        <v>100</v>
      </c>
      <c r="G1121" s="239" t="s">
        <v>176</v>
      </c>
      <c r="H1121" s="239" t="s">
        <v>2172</v>
      </c>
      <c r="I1121" s="239">
        <v>1</v>
      </c>
      <c r="J1121" s="263" t="s">
        <v>2217</v>
      </c>
      <c r="K1121" s="261"/>
      <c r="L1121" s="262">
        <v>1</v>
      </c>
      <c r="M1121" s="262">
        <v>0</v>
      </c>
      <c r="N1121" s="262">
        <v>0</v>
      </c>
      <c r="O1121" s="244" t="s">
        <v>706</v>
      </c>
    </row>
    <row r="1122" spans="1:15" s="244" customFormat="1">
      <c r="A1122" s="68"/>
      <c r="B1122" s="239">
        <v>40285</v>
      </c>
      <c r="C1122" s="239" t="s">
        <v>2366</v>
      </c>
      <c r="D1122" s="239">
        <v>14</v>
      </c>
      <c r="E1122" s="239">
        <v>4</v>
      </c>
      <c r="F1122" s="239">
        <v>100</v>
      </c>
      <c r="G1122" s="239" t="s">
        <v>176</v>
      </c>
      <c r="H1122" s="239" t="s">
        <v>2173</v>
      </c>
      <c r="I1122" s="239">
        <v>1</v>
      </c>
      <c r="J1122" s="263" t="s">
        <v>2217</v>
      </c>
      <c r="K1122" s="261"/>
      <c r="L1122" s="262">
        <v>1</v>
      </c>
      <c r="M1122" s="262">
        <v>0</v>
      </c>
      <c r="N1122" s="262">
        <v>0</v>
      </c>
      <c r="O1122" s="244" t="s">
        <v>706</v>
      </c>
    </row>
    <row r="1123" spans="1:15" s="244" customFormat="1">
      <c r="A1123" s="68"/>
      <c r="B1123" s="239">
        <v>40286</v>
      </c>
      <c r="C1123" s="239" t="s">
        <v>2535</v>
      </c>
      <c r="D1123" s="239">
        <v>14</v>
      </c>
      <c r="E1123" s="239">
        <v>4</v>
      </c>
      <c r="F1123" s="239">
        <v>100</v>
      </c>
      <c r="G1123" s="239" t="s">
        <v>176</v>
      </c>
      <c r="H1123" s="239" t="s">
        <v>2174</v>
      </c>
      <c r="I1123" s="239">
        <v>1</v>
      </c>
      <c r="J1123" s="263" t="s">
        <v>2217</v>
      </c>
      <c r="K1123" s="261"/>
      <c r="L1123" s="262">
        <v>1</v>
      </c>
      <c r="M1123" s="262">
        <v>0</v>
      </c>
      <c r="N1123" s="262">
        <v>0</v>
      </c>
      <c r="O1123" s="244" t="s">
        <v>706</v>
      </c>
    </row>
    <row r="1124" spans="1:15" s="244" customFormat="1">
      <c r="A1124" s="68"/>
      <c r="B1124" s="239">
        <v>40287</v>
      </c>
      <c r="C1124" s="239" t="s">
        <v>2448</v>
      </c>
      <c r="D1124" s="239">
        <v>14</v>
      </c>
      <c r="E1124" s="239">
        <v>4</v>
      </c>
      <c r="F1124" s="239">
        <v>100</v>
      </c>
      <c r="G1124" s="239" t="s">
        <v>176</v>
      </c>
      <c r="H1124" s="239" t="s">
        <v>2175</v>
      </c>
      <c r="I1124" s="239">
        <v>1</v>
      </c>
      <c r="J1124" s="263" t="s">
        <v>2217</v>
      </c>
      <c r="K1124" s="261"/>
      <c r="L1124" s="262">
        <v>1</v>
      </c>
      <c r="M1124" s="262">
        <v>0</v>
      </c>
      <c r="N1124" s="262">
        <v>0</v>
      </c>
      <c r="O1124" s="244" t="s">
        <v>706</v>
      </c>
    </row>
    <row r="1125" spans="1:15" s="244" customFormat="1">
      <c r="A1125" s="68"/>
      <c r="B1125" s="239">
        <v>40288</v>
      </c>
      <c r="C1125" s="239" t="s">
        <v>2270</v>
      </c>
      <c r="D1125" s="239">
        <v>14</v>
      </c>
      <c r="E1125" s="239">
        <v>4</v>
      </c>
      <c r="F1125" s="239">
        <v>100</v>
      </c>
      <c r="G1125" s="239" t="s">
        <v>176</v>
      </c>
      <c r="H1125" s="239" t="s">
        <v>2176</v>
      </c>
      <c r="I1125" s="239">
        <v>1</v>
      </c>
      <c r="J1125" s="263" t="s">
        <v>2217</v>
      </c>
      <c r="K1125" s="261"/>
      <c r="L1125" s="262">
        <v>1</v>
      </c>
      <c r="M1125" s="262">
        <v>0</v>
      </c>
      <c r="N1125" s="262">
        <v>0</v>
      </c>
      <c r="O1125" s="244" t="s">
        <v>706</v>
      </c>
    </row>
    <row r="1126" spans="1:15" s="244" customFormat="1">
      <c r="A1126" s="68"/>
      <c r="B1126" s="239">
        <v>40289</v>
      </c>
      <c r="C1126" s="239" t="s">
        <v>2449</v>
      </c>
      <c r="D1126" s="239">
        <v>14</v>
      </c>
      <c r="E1126" s="239">
        <v>4</v>
      </c>
      <c r="F1126" s="239">
        <v>100</v>
      </c>
      <c r="G1126" s="239" t="s">
        <v>176</v>
      </c>
      <c r="H1126" s="239" t="s">
        <v>2177</v>
      </c>
      <c r="I1126" s="239">
        <v>1</v>
      </c>
      <c r="J1126" s="263" t="s">
        <v>2217</v>
      </c>
      <c r="K1126" s="261"/>
      <c r="L1126" s="262">
        <v>1</v>
      </c>
      <c r="M1126" s="262">
        <v>0</v>
      </c>
      <c r="N1126" s="262">
        <v>0</v>
      </c>
      <c r="O1126" s="244" t="s">
        <v>706</v>
      </c>
    </row>
    <row r="1127" spans="1:15" s="244" customFormat="1">
      <c r="A1127" s="68"/>
      <c r="B1127" s="239">
        <v>40290</v>
      </c>
      <c r="C1127" s="239" t="s">
        <v>2271</v>
      </c>
      <c r="D1127" s="239">
        <v>14</v>
      </c>
      <c r="E1127" s="239">
        <v>4</v>
      </c>
      <c r="F1127" s="239">
        <v>100</v>
      </c>
      <c r="G1127" s="239" t="s">
        <v>176</v>
      </c>
      <c r="H1127" s="239" t="s">
        <v>2178</v>
      </c>
      <c r="I1127" s="239">
        <v>1</v>
      </c>
      <c r="J1127" s="263" t="s">
        <v>2217</v>
      </c>
      <c r="K1127" s="261"/>
      <c r="L1127" s="262">
        <v>1</v>
      </c>
      <c r="M1127" s="262">
        <v>0</v>
      </c>
      <c r="N1127" s="262">
        <v>0</v>
      </c>
      <c r="O1127" s="244" t="s">
        <v>706</v>
      </c>
    </row>
    <row r="1128" spans="1:15" s="244" customFormat="1">
      <c r="A1128" s="68"/>
      <c r="B1128" s="239">
        <v>40291</v>
      </c>
      <c r="C1128" s="239" t="s">
        <v>2389</v>
      </c>
      <c r="D1128" s="239">
        <v>14</v>
      </c>
      <c r="E1128" s="239">
        <v>4</v>
      </c>
      <c r="F1128" s="239">
        <v>20</v>
      </c>
      <c r="G1128" s="239" t="s">
        <v>176</v>
      </c>
      <c r="H1128" s="239" t="s">
        <v>2179</v>
      </c>
      <c r="I1128" s="239">
        <v>1</v>
      </c>
      <c r="J1128" s="263" t="s">
        <v>2218</v>
      </c>
      <c r="K1128" s="261"/>
      <c r="L1128" s="262">
        <v>1</v>
      </c>
      <c r="M1128" s="262">
        <v>0</v>
      </c>
      <c r="N1128" s="262">
        <v>0</v>
      </c>
      <c r="O1128" s="244" t="s">
        <v>706</v>
      </c>
    </row>
    <row r="1129" spans="1:15" s="244" customFormat="1">
      <c r="A1129" s="68"/>
      <c r="B1129" s="239">
        <v>40292</v>
      </c>
      <c r="C1129" s="239" t="s">
        <v>2276</v>
      </c>
      <c r="D1129" s="239">
        <v>14</v>
      </c>
      <c r="E1129" s="239">
        <v>4</v>
      </c>
      <c r="F1129" s="239">
        <v>20</v>
      </c>
      <c r="G1129" s="239" t="s">
        <v>176</v>
      </c>
      <c r="H1129" s="239" t="s">
        <v>2180</v>
      </c>
      <c r="I1129" s="239">
        <v>1</v>
      </c>
      <c r="J1129" s="263" t="s">
        <v>2218</v>
      </c>
      <c r="K1129" s="261"/>
      <c r="L1129" s="262">
        <v>1</v>
      </c>
      <c r="M1129" s="262">
        <v>0</v>
      </c>
      <c r="N1129" s="262">
        <v>0</v>
      </c>
      <c r="O1129" s="244" t="s">
        <v>706</v>
      </c>
    </row>
    <row r="1130" spans="1:15" s="244" customFormat="1">
      <c r="A1130" s="68"/>
      <c r="B1130" s="239">
        <v>40293</v>
      </c>
      <c r="C1130" s="239" t="s">
        <v>2272</v>
      </c>
      <c r="D1130" s="239">
        <v>14</v>
      </c>
      <c r="E1130" s="239">
        <v>4</v>
      </c>
      <c r="F1130" s="239">
        <v>20</v>
      </c>
      <c r="G1130" s="239" t="s">
        <v>176</v>
      </c>
      <c r="H1130" s="239" t="s">
        <v>2181</v>
      </c>
      <c r="I1130" s="239">
        <v>1</v>
      </c>
      <c r="J1130" s="263" t="s">
        <v>2218</v>
      </c>
      <c r="K1130" s="261"/>
      <c r="L1130" s="262">
        <v>1</v>
      </c>
      <c r="M1130" s="262">
        <v>0</v>
      </c>
      <c r="N1130" s="262">
        <v>0</v>
      </c>
      <c r="O1130" s="244" t="s">
        <v>706</v>
      </c>
    </row>
    <row r="1131" spans="1:15" s="244" customFormat="1">
      <c r="A1131" s="68"/>
      <c r="B1131" s="239">
        <v>40294</v>
      </c>
      <c r="C1131" s="239" t="s">
        <v>2273</v>
      </c>
      <c r="D1131" s="239">
        <v>14</v>
      </c>
      <c r="E1131" s="239">
        <v>4</v>
      </c>
      <c r="F1131" s="239">
        <v>20</v>
      </c>
      <c r="G1131" s="239" t="s">
        <v>176</v>
      </c>
      <c r="H1131" s="239" t="s">
        <v>2182</v>
      </c>
      <c r="I1131" s="239">
        <v>1</v>
      </c>
      <c r="J1131" s="263" t="s">
        <v>2218</v>
      </c>
      <c r="K1131" s="261"/>
      <c r="L1131" s="262">
        <v>1</v>
      </c>
      <c r="M1131" s="262">
        <v>0</v>
      </c>
      <c r="N1131" s="262">
        <v>0</v>
      </c>
      <c r="O1131" s="244" t="s">
        <v>706</v>
      </c>
    </row>
    <row r="1132" spans="1:15" s="244" customFormat="1">
      <c r="A1132" s="68"/>
      <c r="B1132" s="239">
        <v>40295</v>
      </c>
      <c r="C1132" s="239" t="s">
        <v>2390</v>
      </c>
      <c r="D1132" s="239">
        <v>14</v>
      </c>
      <c r="E1132" s="239">
        <v>4</v>
      </c>
      <c r="F1132" s="239">
        <v>20</v>
      </c>
      <c r="G1132" s="239" t="s">
        <v>176</v>
      </c>
      <c r="H1132" s="239" t="s">
        <v>2183</v>
      </c>
      <c r="I1132" s="239">
        <v>1</v>
      </c>
      <c r="J1132" s="263" t="s">
        <v>2218</v>
      </c>
      <c r="K1132" s="261"/>
      <c r="L1132" s="262">
        <v>1</v>
      </c>
      <c r="M1132" s="262">
        <v>0</v>
      </c>
      <c r="N1132" s="262">
        <v>0</v>
      </c>
      <c r="O1132" s="244" t="s">
        <v>706</v>
      </c>
    </row>
    <row r="1133" spans="1:15" s="244" customFormat="1">
      <c r="A1133" s="68"/>
      <c r="B1133" s="239">
        <v>40296</v>
      </c>
      <c r="C1133" s="239" t="s">
        <v>2391</v>
      </c>
      <c r="D1133" s="239">
        <v>14</v>
      </c>
      <c r="E1133" s="239">
        <v>4</v>
      </c>
      <c r="F1133" s="239">
        <v>20</v>
      </c>
      <c r="G1133" s="239" t="s">
        <v>176</v>
      </c>
      <c r="H1133" s="239" t="s">
        <v>2184</v>
      </c>
      <c r="I1133" s="239">
        <v>1</v>
      </c>
      <c r="J1133" s="263" t="s">
        <v>2218</v>
      </c>
      <c r="K1133" s="261"/>
      <c r="L1133" s="262">
        <v>1</v>
      </c>
      <c r="M1133" s="262">
        <v>0</v>
      </c>
      <c r="N1133" s="262">
        <v>0</v>
      </c>
      <c r="O1133" s="244" t="s">
        <v>706</v>
      </c>
    </row>
    <row r="1134" spans="1:15" s="244" customFormat="1">
      <c r="A1134" s="68"/>
      <c r="B1134" s="239">
        <v>40297</v>
      </c>
      <c r="C1134" s="239" t="s">
        <v>2290</v>
      </c>
      <c r="D1134" s="239">
        <v>14</v>
      </c>
      <c r="E1134" s="239">
        <v>4</v>
      </c>
      <c r="F1134" s="239">
        <v>20</v>
      </c>
      <c r="G1134" s="239" t="s">
        <v>176</v>
      </c>
      <c r="H1134" s="239" t="s">
        <v>2185</v>
      </c>
      <c r="I1134" s="239">
        <v>1</v>
      </c>
      <c r="J1134" s="263" t="s">
        <v>2218</v>
      </c>
      <c r="K1134" s="261"/>
      <c r="L1134" s="262">
        <v>1</v>
      </c>
      <c r="M1134" s="262">
        <v>0</v>
      </c>
      <c r="N1134" s="262">
        <v>0</v>
      </c>
      <c r="O1134" s="244" t="s">
        <v>706</v>
      </c>
    </row>
    <row r="1135" spans="1:15" s="244" customFormat="1">
      <c r="A1135" s="68"/>
      <c r="B1135" s="239">
        <v>40298</v>
      </c>
      <c r="C1135" s="239" t="s">
        <v>2275</v>
      </c>
      <c r="D1135" s="239">
        <v>14</v>
      </c>
      <c r="E1135" s="239">
        <v>4</v>
      </c>
      <c r="F1135" s="239">
        <v>20</v>
      </c>
      <c r="G1135" s="239" t="s">
        <v>176</v>
      </c>
      <c r="H1135" s="239" t="s">
        <v>2079</v>
      </c>
      <c r="I1135" s="239">
        <v>1</v>
      </c>
      <c r="J1135" s="263" t="s">
        <v>2218</v>
      </c>
      <c r="K1135" s="261"/>
      <c r="L1135" s="262">
        <v>1</v>
      </c>
      <c r="M1135" s="262">
        <v>0</v>
      </c>
      <c r="N1135" s="262">
        <v>0</v>
      </c>
      <c r="O1135" s="244" t="s">
        <v>706</v>
      </c>
    </row>
    <row r="1136" spans="1:15" s="244" customFormat="1">
      <c r="A1136" s="68"/>
      <c r="B1136" s="239">
        <v>40299</v>
      </c>
      <c r="C1136" s="239" t="s">
        <v>2379</v>
      </c>
      <c r="D1136" s="239">
        <v>14</v>
      </c>
      <c r="E1136" s="239">
        <v>4</v>
      </c>
      <c r="F1136" s="239">
        <v>20</v>
      </c>
      <c r="G1136" s="239" t="s">
        <v>176</v>
      </c>
      <c r="H1136" s="239" t="s">
        <v>2186</v>
      </c>
      <c r="I1136" s="239">
        <v>1</v>
      </c>
      <c r="J1136" s="263" t="s">
        <v>2218</v>
      </c>
      <c r="K1136" s="261"/>
      <c r="L1136" s="262">
        <v>1</v>
      </c>
      <c r="M1136" s="262">
        <v>0</v>
      </c>
      <c r="N1136" s="262">
        <v>0</v>
      </c>
      <c r="O1136" s="244" t="s">
        <v>706</v>
      </c>
    </row>
    <row r="1137" spans="1:15" s="244" customFormat="1">
      <c r="A1137" s="68"/>
      <c r="B1137" s="239">
        <v>40300</v>
      </c>
      <c r="C1137" s="239" t="s">
        <v>2377</v>
      </c>
      <c r="D1137" s="239">
        <v>14</v>
      </c>
      <c r="E1137" s="239">
        <v>4</v>
      </c>
      <c r="F1137" s="239">
        <v>20</v>
      </c>
      <c r="G1137" s="239" t="s">
        <v>176</v>
      </c>
      <c r="H1137" s="239" t="s">
        <v>2187</v>
      </c>
      <c r="I1137" s="239">
        <v>1</v>
      </c>
      <c r="J1137" s="263" t="s">
        <v>2218</v>
      </c>
      <c r="K1137" s="261"/>
      <c r="L1137" s="262">
        <v>1</v>
      </c>
      <c r="M1137" s="262">
        <v>0</v>
      </c>
      <c r="N1137" s="262">
        <v>0</v>
      </c>
      <c r="O1137" s="244" t="s">
        <v>706</v>
      </c>
    </row>
    <row r="1138" spans="1:15" s="244" customFormat="1">
      <c r="A1138" s="68"/>
      <c r="B1138" s="239">
        <v>40301</v>
      </c>
      <c r="C1138" s="239" t="s">
        <v>2274</v>
      </c>
      <c r="D1138" s="239">
        <v>14</v>
      </c>
      <c r="E1138" s="239">
        <v>4</v>
      </c>
      <c r="F1138" s="239">
        <v>20</v>
      </c>
      <c r="G1138" s="239" t="s">
        <v>176</v>
      </c>
      <c r="H1138" s="239" t="s">
        <v>2188</v>
      </c>
      <c r="I1138" s="239">
        <v>1</v>
      </c>
      <c r="J1138" s="263" t="s">
        <v>2218</v>
      </c>
      <c r="K1138" s="261"/>
      <c r="L1138" s="262">
        <v>1</v>
      </c>
      <c r="M1138" s="262">
        <v>0</v>
      </c>
      <c r="N1138" s="262">
        <v>0</v>
      </c>
      <c r="O1138" s="244" t="s">
        <v>706</v>
      </c>
    </row>
    <row r="1139" spans="1:15" s="244" customFormat="1">
      <c r="A1139" s="68"/>
      <c r="B1139" s="239">
        <v>40302</v>
      </c>
      <c r="C1139" s="239" t="s">
        <v>2382</v>
      </c>
      <c r="D1139" s="239">
        <v>14</v>
      </c>
      <c r="E1139" s="239">
        <v>4</v>
      </c>
      <c r="F1139" s="239">
        <v>20</v>
      </c>
      <c r="G1139" s="239" t="s">
        <v>176</v>
      </c>
      <c r="H1139" s="239" t="s">
        <v>2189</v>
      </c>
      <c r="I1139" s="239">
        <v>1</v>
      </c>
      <c r="J1139" s="263" t="s">
        <v>2218</v>
      </c>
      <c r="K1139" s="261"/>
      <c r="L1139" s="262">
        <v>1</v>
      </c>
      <c r="M1139" s="262">
        <v>0</v>
      </c>
      <c r="N1139" s="262">
        <v>0</v>
      </c>
      <c r="O1139" s="244" t="s">
        <v>706</v>
      </c>
    </row>
    <row r="1140" spans="1:15" s="244" customFormat="1">
      <c r="A1140" s="68"/>
      <c r="B1140" s="239">
        <v>40303</v>
      </c>
      <c r="C1140" s="239" t="s">
        <v>2375</v>
      </c>
      <c r="D1140" s="239">
        <v>14</v>
      </c>
      <c r="E1140" s="239">
        <v>4</v>
      </c>
      <c r="F1140" s="239">
        <v>20</v>
      </c>
      <c r="G1140" s="239" t="s">
        <v>176</v>
      </c>
      <c r="H1140" s="239" t="s">
        <v>2190</v>
      </c>
      <c r="I1140" s="239">
        <v>1</v>
      </c>
      <c r="J1140" s="263" t="s">
        <v>2218</v>
      </c>
      <c r="K1140" s="261"/>
      <c r="L1140" s="262">
        <v>1</v>
      </c>
      <c r="M1140" s="262">
        <v>0</v>
      </c>
      <c r="N1140" s="262">
        <v>0</v>
      </c>
      <c r="O1140" s="244" t="s">
        <v>706</v>
      </c>
    </row>
    <row r="1141" spans="1:15" s="244" customFormat="1">
      <c r="A1141" s="68"/>
      <c r="B1141" s="239">
        <v>40304</v>
      </c>
      <c r="C1141" s="239" t="s">
        <v>2463</v>
      </c>
      <c r="D1141" s="239">
        <v>14</v>
      </c>
      <c r="E1141" s="239">
        <v>4</v>
      </c>
      <c r="F1141" s="239">
        <v>20</v>
      </c>
      <c r="G1141" s="239" t="s">
        <v>176</v>
      </c>
      <c r="H1141" s="239" t="s">
        <v>2191</v>
      </c>
      <c r="I1141" s="239">
        <v>1</v>
      </c>
      <c r="J1141" s="263" t="s">
        <v>2218</v>
      </c>
      <c r="K1141" s="261"/>
      <c r="L1141" s="262">
        <v>1</v>
      </c>
      <c r="M1141" s="262">
        <v>0</v>
      </c>
      <c r="N1141" s="262">
        <v>0</v>
      </c>
      <c r="O1141" s="244" t="s">
        <v>706</v>
      </c>
    </row>
    <row r="1142" spans="1:15" s="244" customFormat="1">
      <c r="A1142" s="68"/>
      <c r="B1142" s="239">
        <v>40305</v>
      </c>
      <c r="C1142" s="239" t="s">
        <v>2269</v>
      </c>
      <c r="D1142" s="239">
        <v>14</v>
      </c>
      <c r="E1142" s="239">
        <v>4</v>
      </c>
      <c r="F1142" s="239">
        <v>20</v>
      </c>
      <c r="G1142" s="239" t="s">
        <v>176</v>
      </c>
      <c r="H1142" s="239" t="s">
        <v>2192</v>
      </c>
      <c r="I1142" s="239">
        <v>1</v>
      </c>
      <c r="J1142" s="263" t="s">
        <v>2218</v>
      </c>
      <c r="K1142" s="261"/>
      <c r="L1142" s="262">
        <v>1</v>
      </c>
      <c r="M1142" s="262">
        <v>0</v>
      </c>
      <c r="N1142" s="262">
        <v>0</v>
      </c>
      <c r="O1142" s="244" t="s">
        <v>706</v>
      </c>
    </row>
    <row r="1143" spans="1:15" s="244" customFormat="1">
      <c r="A1143" s="68"/>
      <c r="B1143" s="239">
        <v>40306</v>
      </c>
      <c r="C1143" s="239" t="s">
        <v>2372</v>
      </c>
      <c r="D1143" s="239">
        <v>14</v>
      </c>
      <c r="E1143" s="239">
        <v>4</v>
      </c>
      <c r="F1143" s="239">
        <v>20</v>
      </c>
      <c r="G1143" s="239" t="s">
        <v>176</v>
      </c>
      <c r="H1143" s="239" t="s">
        <v>2193</v>
      </c>
      <c r="I1143" s="239">
        <v>1</v>
      </c>
      <c r="J1143" s="263" t="s">
        <v>2218</v>
      </c>
      <c r="K1143" s="261"/>
      <c r="L1143" s="262">
        <v>1</v>
      </c>
      <c r="M1143" s="262">
        <v>0</v>
      </c>
      <c r="N1143" s="262">
        <v>0</v>
      </c>
      <c r="O1143" s="244" t="s">
        <v>706</v>
      </c>
    </row>
    <row r="1144" spans="1:15" s="244" customFormat="1">
      <c r="A1144" s="68"/>
      <c r="B1144" s="239">
        <v>40307</v>
      </c>
      <c r="C1144" s="239" t="s">
        <v>2387</v>
      </c>
      <c r="D1144" s="239">
        <v>14</v>
      </c>
      <c r="E1144" s="239">
        <v>4</v>
      </c>
      <c r="F1144" s="239">
        <v>20</v>
      </c>
      <c r="G1144" s="239" t="s">
        <v>176</v>
      </c>
      <c r="H1144" s="239" t="s">
        <v>2194</v>
      </c>
      <c r="I1144" s="239">
        <v>1</v>
      </c>
      <c r="J1144" s="263" t="s">
        <v>2218</v>
      </c>
      <c r="K1144" s="261"/>
      <c r="L1144" s="262">
        <v>1</v>
      </c>
      <c r="M1144" s="262">
        <v>0</v>
      </c>
      <c r="N1144" s="262">
        <v>0</v>
      </c>
      <c r="O1144" s="244" t="s">
        <v>706</v>
      </c>
    </row>
    <row r="1145" spans="1:15" s="244" customFormat="1">
      <c r="A1145" s="68"/>
      <c r="B1145" s="239">
        <v>40308</v>
      </c>
      <c r="C1145" s="239" t="s">
        <v>2464</v>
      </c>
      <c r="D1145" s="239">
        <v>14</v>
      </c>
      <c r="E1145" s="239">
        <v>4</v>
      </c>
      <c r="F1145" s="239">
        <v>20</v>
      </c>
      <c r="G1145" s="239" t="s">
        <v>176</v>
      </c>
      <c r="H1145" s="239" t="s">
        <v>2195</v>
      </c>
      <c r="I1145" s="239">
        <v>1</v>
      </c>
      <c r="J1145" s="263" t="s">
        <v>2218</v>
      </c>
      <c r="K1145" s="261"/>
      <c r="L1145" s="262">
        <v>1</v>
      </c>
      <c r="M1145" s="262">
        <v>0</v>
      </c>
      <c r="N1145" s="262">
        <v>0</v>
      </c>
      <c r="O1145" s="244" t="s">
        <v>706</v>
      </c>
    </row>
    <row r="1146" spans="1:15" s="244" customFormat="1">
      <c r="A1146" s="68"/>
      <c r="B1146" s="239">
        <v>40309</v>
      </c>
      <c r="C1146" s="239" t="s">
        <v>2537</v>
      </c>
      <c r="D1146" s="239">
        <v>14</v>
      </c>
      <c r="E1146" s="239">
        <v>4</v>
      </c>
      <c r="F1146" s="239">
        <v>20</v>
      </c>
      <c r="G1146" s="239" t="s">
        <v>176</v>
      </c>
      <c r="H1146" s="239" t="s">
        <v>2196</v>
      </c>
      <c r="I1146" s="239">
        <v>1</v>
      </c>
      <c r="J1146" s="263" t="s">
        <v>2218</v>
      </c>
      <c r="K1146" s="261"/>
      <c r="L1146" s="262">
        <v>1</v>
      </c>
      <c r="M1146" s="262">
        <v>0</v>
      </c>
      <c r="N1146" s="262">
        <v>0</v>
      </c>
      <c r="O1146" s="244" t="s">
        <v>706</v>
      </c>
    </row>
    <row r="1147" spans="1:15" s="244" customFormat="1">
      <c r="A1147" s="68"/>
      <c r="B1147" s="239">
        <v>40310</v>
      </c>
      <c r="C1147" s="239" t="s">
        <v>2268</v>
      </c>
      <c r="D1147" s="239">
        <v>14</v>
      </c>
      <c r="E1147" s="239">
        <v>4</v>
      </c>
      <c r="F1147" s="239">
        <v>20</v>
      </c>
      <c r="G1147" s="239" t="s">
        <v>176</v>
      </c>
      <c r="H1147" s="239" t="s">
        <v>2197</v>
      </c>
      <c r="I1147" s="239">
        <v>1</v>
      </c>
      <c r="J1147" s="263" t="s">
        <v>2218</v>
      </c>
      <c r="K1147" s="261"/>
      <c r="L1147" s="262">
        <v>1</v>
      </c>
      <c r="M1147" s="262">
        <v>0</v>
      </c>
      <c r="N1147" s="262">
        <v>0</v>
      </c>
      <c r="O1147" s="244" t="s">
        <v>706</v>
      </c>
    </row>
    <row r="1148" spans="1:15" s="244" customFormat="1">
      <c r="A1148" s="68"/>
      <c r="B1148" s="239">
        <v>40311</v>
      </c>
      <c r="C1148" s="239" t="s">
        <v>2371</v>
      </c>
      <c r="D1148" s="239">
        <v>14</v>
      </c>
      <c r="E1148" s="239">
        <v>4</v>
      </c>
      <c r="F1148" s="239">
        <v>20</v>
      </c>
      <c r="G1148" s="239" t="s">
        <v>176</v>
      </c>
      <c r="H1148" s="239" t="s">
        <v>2198</v>
      </c>
      <c r="I1148" s="239">
        <v>1</v>
      </c>
      <c r="J1148" s="263" t="s">
        <v>2218</v>
      </c>
      <c r="K1148" s="261"/>
      <c r="L1148" s="262">
        <v>1</v>
      </c>
      <c r="M1148" s="262">
        <v>0</v>
      </c>
      <c r="N1148" s="262">
        <v>0</v>
      </c>
      <c r="O1148" s="244" t="s">
        <v>706</v>
      </c>
    </row>
    <row r="1149" spans="1:15" s="244" customFormat="1">
      <c r="A1149" s="68"/>
      <c r="B1149" s="239">
        <v>40312</v>
      </c>
      <c r="C1149" s="239" t="s">
        <v>2267</v>
      </c>
      <c r="D1149" s="239">
        <v>14</v>
      </c>
      <c r="E1149" s="239">
        <v>4</v>
      </c>
      <c r="F1149" s="239">
        <v>20</v>
      </c>
      <c r="G1149" s="239" t="s">
        <v>176</v>
      </c>
      <c r="H1149" s="239" t="s">
        <v>2199</v>
      </c>
      <c r="I1149" s="239">
        <v>1</v>
      </c>
      <c r="J1149" s="263" t="s">
        <v>2218</v>
      </c>
      <c r="K1149" s="261"/>
      <c r="L1149" s="262">
        <v>1</v>
      </c>
      <c r="M1149" s="262">
        <v>0</v>
      </c>
      <c r="N1149" s="262">
        <v>0</v>
      </c>
      <c r="O1149" s="244" t="s">
        <v>706</v>
      </c>
    </row>
    <row r="1150" spans="1:15" s="244" customFormat="1">
      <c r="A1150" s="68"/>
      <c r="B1150" s="239">
        <v>40313</v>
      </c>
      <c r="C1150" s="239" t="s">
        <v>2392</v>
      </c>
      <c r="D1150" s="239">
        <v>14</v>
      </c>
      <c r="E1150" s="239">
        <v>4</v>
      </c>
      <c r="F1150" s="239">
        <v>20</v>
      </c>
      <c r="G1150" s="239" t="s">
        <v>176</v>
      </c>
      <c r="H1150" s="239" t="s">
        <v>2200</v>
      </c>
      <c r="I1150" s="239">
        <v>1</v>
      </c>
      <c r="J1150" s="263" t="s">
        <v>2218</v>
      </c>
      <c r="K1150" s="261"/>
      <c r="L1150" s="262">
        <v>1</v>
      </c>
      <c r="M1150" s="262">
        <v>0</v>
      </c>
      <c r="N1150" s="262">
        <v>0</v>
      </c>
      <c r="O1150" s="244" t="s">
        <v>706</v>
      </c>
    </row>
    <row r="1151" spans="1:15" s="244" customFormat="1">
      <c r="A1151" s="68"/>
      <c r="B1151" s="239">
        <v>40314</v>
      </c>
      <c r="C1151" s="239" t="s">
        <v>2385</v>
      </c>
      <c r="D1151" s="239">
        <v>14</v>
      </c>
      <c r="E1151" s="239">
        <v>4</v>
      </c>
      <c r="F1151" s="239">
        <v>20</v>
      </c>
      <c r="G1151" s="239" t="s">
        <v>176</v>
      </c>
      <c r="H1151" s="239" t="s">
        <v>2201</v>
      </c>
      <c r="I1151" s="239">
        <v>1</v>
      </c>
      <c r="J1151" s="263" t="s">
        <v>2218</v>
      </c>
      <c r="K1151" s="261"/>
      <c r="L1151" s="262">
        <v>1</v>
      </c>
      <c r="M1151" s="262">
        <v>0</v>
      </c>
      <c r="N1151" s="262">
        <v>0</v>
      </c>
      <c r="O1151" s="244" t="s">
        <v>706</v>
      </c>
    </row>
    <row r="1152" spans="1:15" s="244" customFormat="1">
      <c r="A1152" s="68"/>
      <c r="B1152" s="239">
        <v>40315</v>
      </c>
      <c r="C1152" s="239" t="s">
        <v>2465</v>
      </c>
      <c r="D1152" s="239">
        <v>14</v>
      </c>
      <c r="E1152" s="239">
        <v>4</v>
      </c>
      <c r="F1152" s="239">
        <v>3</v>
      </c>
      <c r="G1152" s="239" t="s">
        <v>176</v>
      </c>
      <c r="H1152" s="239" t="s">
        <v>2202</v>
      </c>
      <c r="I1152" s="239">
        <v>1</v>
      </c>
      <c r="J1152" s="263" t="s">
        <v>2219</v>
      </c>
      <c r="K1152" s="261"/>
      <c r="L1152" s="262">
        <v>1</v>
      </c>
      <c r="M1152" s="262">
        <v>0</v>
      </c>
      <c r="N1152" s="262">
        <v>0</v>
      </c>
      <c r="O1152" s="244" t="s">
        <v>706</v>
      </c>
    </row>
    <row r="1153" spans="1:15" s="244" customFormat="1">
      <c r="A1153" s="68"/>
      <c r="B1153" s="239">
        <v>40316</v>
      </c>
      <c r="C1153" s="239" t="s">
        <v>2466</v>
      </c>
      <c r="D1153" s="239">
        <v>14</v>
      </c>
      <c r="E1153" s="239">
        <v>4</v>
      </c>
      <c r="F1153" s="239">
        <v>3</v>
      </c>
      <c r="G1153" s="239" t="s">
        <v>176</v>
      </c>
      <c r="H1153" s="239" t="s">
        <v>2203</v>
      </c>
      <c r="I1153" s="239">
        <v>1</v>
      </c>
      <c r="J1153" s="263" t="s">
        <v>2219</v>
      </c>
      <c r="K1153" s="261"/>
      <c r="L1153" s="262">
        <v>1</v>
      </c>
      <c r="M1153" s="262">
        <v>0</v>
      </c>
      <c r="N1153" s="262">
        <v>0</v>
      </c>
      <c r="O1153" s="244" t="s">
        <v>706</v>
      </c>
    </row>
    <row r="1154" spans="1:15" s="244" customFormat="1">
      <c r="A1154" s="68"/>
      <c r="B1154" s="239">
        <v>40317</v>
      </c>
      <c r="C1154" s="239" t="s">
        <v>2393</v>
      </c>
      <c r="D1154" s="239">
        <v>14</v>
      </c>
      <c r="E1154" s="239">
        <v>4</v>
      </c>
      <c r="F1154" s="239">
        <v>3</v>
      </c>
      <c r="G1154" s="239" t="s">
        <v>176</v>
      </c>
      <c r="H1154" s="239" t="s">
        <v>2204</v>
      </c>
      <c r="I1154" s="239">
        <v>1</v>
      </c>
      <c r="J1154" s="263" t="s">
        <v>2219</v>
      </c>
      <c r="K1154" s="261"/>
      <c r="L1154" s="262">
        <v>1</v>
      </c>
      <c r="M1154" s="262">
        <v>0</v>
      </c>
      <c r="N1154" s="262">
        <v>0</v>
      </c>
      <c r="O1154" s="244" t="s">
        <v>706</v>
      </c>
    </row>
    <row r="1155" spans="1:15" s="244" customFormat="1">
      <c r="A1155" s="68"/>
      <c r="B1155" s="239">
        <v>40318</v>
      </c>
      <c r="C1155" s="239" t="s">
        <v>2368</v>
      </c>
      <c r="D1155" s="239">
        <v>14</v>
      </c>
      <c r="E1155" s="239">
        <v>4</v>
      </c>
      <c r="F1155" s="239">
        <v>3</v>
      </c>
      <c r="G1155" s="239" t="s">
        <v>176</v>
      </c>
      <c r="H1155" s="239" t="s">
        <v>2205</v>
      </c>
      <c r="I1155" s="239">
        <v>1</v>
      </c>
      <c r="J1155" s="263" t="s">
        <v>2219</v>
      </c>
      <c r="K1155" s="261"/>
      <c r="L1155" s="262">
        <v>1</v>
      </c>
      <c r="M1155" s="262">
        <v>0</v>
      </c>
      <c r="N1155" s="262">
        <v>0</v>
      </c>
      <c r="O1155" s="244" t="s">
        <v>706</v>
      </c>
    </row>
    <row r="1156" spans="1:15" s="244" customFormat="1">
      <c r="A1156" s="68"/>
      <c r="B1156" s="239">
        <v>40319</v>
      </c>
      <c r="C1156" s="239" t="s">
        <v>2291</v>
      </c>
      <c r="D1156" s="239">
        <v>14</v>
      </c>
      <c r="E1156" s="239">
        <v>4</v>
      </c>
      <c r="F1156" s="239">
        <v>3</v>
      </c>
      <c r="G1156" s="239" t="s">
        <v>176</v>
      </c>
      <c r="H1156" s="239" t="s">
        <v>2206</v>
      </c>
      <c r="I1156" s="239">
        <v>1</v>
      </c>
      <c r="J1156" s="263" t="s">
        <v>2219</v>
      </c>
      <c r="K1156" s="261"/>
      <c r="L1156" s="262">
        <v>1</v>
      </c>
      <c r="M1156" s="262">
        <v>0</v>
      </c>
      <c r="N1156" s="262">
        <v>0</v>
      </c>
      <c r="O1156" s="244" t="s">
        <v>706</v>
      </c>
    </row>
    <row r="1157" spans="1:15" s="244" customFormat="1">
      <c r="A1157" s="68"/>
      <c r="B1157" s="239">
        <v>40320</v>
      </c>
      <c r="C1157" s="239" t="s">
        <v>2292</v>
      </c>
      <c r="D1157" s="239">
        <v>14</v>
      </c>
      <c r="E1157" s="239">
        <v>4</v>
      </c>
      <c r="F1157" s="239">
        <v>3</v>
      </c>
      <c r="G1157" s="239" t="s">
        <v>176</v>
      </c>
      <c r="H1157" s="239" t="s">
        <v>2207</v>
      </c>
      <c r="I1157" s="239">
        <v>1</v>
      </c>
      <c r="J1157" s="263" t="s">
        <v>2219</v>
      </c>
      <c r="K1157" s="261"/>
      <c r="L1157" s="262">
        <v>1</v>
      </c>
      <c r="M1157" s="262">
        <v>0</v>
      </c>
      <c r="N1157" s="262">
        <v>0</v>
      </c>
      <c r="O1157" s="244" t="s">
        <v>706</v>
      </c>
    </row>
    <row r="1158" spans="1:15" s="244" customFormat="1">
      <c r="A1158" s="68"/>
      <c r="B1158" s="239">
        <v>40321</v>
      </c>
      <c r="C1158" s="239" t="s">
        <v>2394</v>
      </c>
      <c r="D1158" s="239">
        <v>14</v>
      </c>
      <c r="E1158" s="239">
        <v>4</v>
      </c>
      <c r="F1158" s="239">
        <v>3</v>
      </c>
      <c r="G1158" s="239" t="s">
        <v>176</v>
      </c>
      <c r="H1158" s="239" t="s">
        <v>2208</v>
      </c>
      <c r="I1158" s="239">
        <v>1</v>
      </c>
      <c r="J1158" s="263" t="s">
        <v>2219</v>
      </c>
      <c r="K1158" s="261"/>
      <c r="L1158" s="262">
        <v>1</v>
      </c>
      <c r="M1158" s="262">
        <v>0</v>
      </c>
      <c r="N1158" s="262">
        <v>0</v>
      </c>
      <c r="O1158" s="244" t="s">
        <v>706</v>
      </c>
    </row>
    <row r="1159" spans="1:15" s="244" customFormat="1">
      <c r="A1159" s="68"/>
      <c r="B1159" s="239">
        <v>40322</v>
      </c>
      <c r="C1159" s="239" t="s">
        <v>2277</v>
      </c>
      <c r="D1159" s="239">
        <v>14</v>
      </c>
      <c r="E1159" s="239">
        <v>4</v>
      </c>
      <c r="F1159" s="239">
        <v>3</v>
      </c>
      <c r="G1159" s="239" t="s">
        <v>176</v>
      </c>
      <c r="H1159" s="239" t="s">
        <v>2209</v>
      </c>
      <c r="I1159" s="239">
        <v>1</v>
      </c>
      <c r="J1159" s="263" t="s">
        <v>2219</v>
      </c>
      <c r="K1159" s="261"/>
      <c r="L1159" s="262">
        <v>1</v>
      </c>
      <c r="M1159" s="262">
        <v>0</v>
      </c>
      <c r="N1159" s="262">
        <v>0</v>
      </c>
      <c r="O1159" s="244" t="s">
        <v>706</v>
      </c>
    </row>
    <row r="1160" spans="1:15" s="244" customFormat="1">
      <c r="A1160" s="68"/>
      <c r="B1160" s="239">
        <v>40323</v>
      </c>
      <c r="C1160" s="239" t="s">
        <v>2278</v>
      </c>
      <c r="D1160" s="239">
        <v>14</v>
      </c>
      <c r="E1160" s="239">
        <v>4</v>
      </c>
      <c r="F1160" s="239">
        <v>3</v>
      </c>
      <c r="G1160" s="239" t="s">
        <v>176</v>
      </c>
      <c r="H1160" s="239" t="s">
        <v>2210</v>
      </c>
      <c r="I1160" s="239">
        <v>1</v>
      </c>
      <c r="J1160" s="263" t="s">
        <v>2219</v>
      </c>
      <c r="K1160" s="261"/>
      <c r="L1160" s="262">
        <v>1</v>
      </c>
      <c r="M1160" s="262">
        <v>0</v>
      </c>
      <c r="N1160" s="262">
        <v>0</v>
      </c>
      <c r="O1160" s="244" t="s">
        <v>706</v>
      </c>
    </row>
    <row r="1161" spans="1:15" s="244" customFormat="1">
      <c r="A1161" s="68"/>
      <c r="B1161" s="239">
        <v>40324</v>
      </c>
      <c r="C1161" s="239" t="s">
        <v>2467</v>
      </c>
      <c r="D1161" s="239">
        <v>14</v>
      </c>
      <c r="E1161" s="239">
        <v>4</v>
      </c>
      <c r="F1161" s="239">
        <v>3</v>
      </c>
      <c r="G1161" s="239" t="s">
        <v>176</v>
      </c>
      <c r="H1161" s="239" t="s">
        <v>2211</v>
      </c>
      <c r="I1161" s="239">
        <v>1</v>
      </c>
      <c r="J1161" s="263" t="s">
        <v>2219</v>
      </c>
      <c r="K1161" s="261"/>
      <c r="L1161" s="262">
        <v>1</v>
      </c>
      <c r="M1161" s="262">
        <v>0</v>
      </c>
      <c r="N1161" s="262">
        <v>0</v>
      </c>
      <c r="O1161" s="244" t="s">
        <v>706</v>
      </c>
    </row>
    <row r="1162" spans="1:15" s="244" customFormat="1">
      <c r="A1162" s="68"/>
      <c r="B1162" s="239">
        <v>40325</v>
      </c>
      <c r="C1162" s="239" t="s">
        <v>2279</v>
      </c>
      <c r="D1162" s="239">
        <v>14</v>
      </c>
      <c r="E1162" s="239">
        <v>4</v>
      </c>
      <c r="F1162" s="239">
        <v>3</v>
      </c>
      <c r="G1162" s="239" t="s">
        <v>176</v>
      </c>
      <c r="H1162" s="239" t="s">
        <v>2212</v>
      </c>
      <c r="I1162" s="239">
        <v>1</v>
      </c>
      <c r="J1162" s="263" t="s">
        <v>2219</v>
      </c>
      <c r="K1162" s="261"/>
      <c r="L1162" s="262">
        <v>1</v>
      </c>
      <c r="M1162" s="262">
        <v>0</v>
      </c>
      <c r="N1162" s="262">
        <v>0</v>
      </c>
      <c r="O1162" s="244" t="s">
        <v>706</v>
      </c>
    </row>
    <row r="1163" spans="1:15" s="244" customFormat="1">
      <c r="A1163" s="68"/>
      <c r="B1163" s="239">
        <v>40326</v>
      </c>
      <c r="C1163" s="239" t="s">
        <v>2280</v>
      </c>
      <c r="D1163" s="239">
        <v>14</v>
      </c>
      <c r="E1163" s="239">
        <v>4</v>
      </c>
      <c r="F1163" s="239">
        <v>3</v>
      </c>
      <c r="G1163" s="239" t="s">
        <v>176</v>
      </c>
      <c r="H1163" s="239" t="s">
        <v>2213</v>
      </c>
      <c r="I1163" s="239">
        <v>1</v>
      </c>
      <c r="J1163" s="263" t="s">
        <v>2219</v>
      </c>
      <c r="K1163" s="261"/>
      <c r="L1163" s="262">
        <v>1</v>
      </c>
      <c r="M1163" s="262">
        <v>0</v>
      </c>
      <c r="N1163" s="262">
        <v>0</v>
      </c>
      <c r="O1163" s="244" t="s">
        <v>706</v>
      </c>
    </row>
    <row r="1164" spans="1:15" s="244" customFormat="1">
      <c r="A1164" s="68"/>
      <c r="B1164" s="239">
        <v>40327</v>
      </c>
      <c r="C1164" s="239" t="s">
        <v>2281</v>
      </c>
      <c r="D1164" s="239">
        <v>14</v>
      </c>
      <c r="E1164" s="239">
        <v>4</v>
      </c>
      <c r="F1164" s="239">
        <v>3</v>
      </c>
      <c r="G1164" s="239" t="s">
        <v>176</v>
      </c>
      <c r="H1164" s="239" t="s">
        <v>2214</v>
      </c>
      <c r="I1164" s="239">
        <v>1</v>
      </c>
      <c r="J1164" s="263" t="s">
        <v>2219</v>
      </c>
      <c r="K1164" s="261"/>
      <c r="L1164" s="262">
        <v>1</v>
      </c>
      <c r="M1164" s="262">
        <v>0</v>
      </c>
      <c r="N1164" s="262">
        <v>0</v>
      </c>
      <c r="O1164" s="244" t="s">
        <v>706</v>
      </c>
    </row>
    <row r="1165" spans="1:15" s="244" customFormat="1">
      <c r="A1165" s="68"/>
      <c r="B1165" s="239">
        <v>40328</v>
      </c>
      <c r="C1165" s="239" t="s">
        <v>2282</v>
      </c>
      <c r="D1165" s="239">
        <v>14</v>
      </c>
      <c r="E1165" s="239">
        <v>4</v>
      </c>
      <c r="F1165" s="239">
        <v>3</v>
      </c>
      <c r="G1165" s="239" t="s">
        <v>176</v>
      </c>
      <c r="H1165" s="239" t="s">
        <v>2215</v>
      </c>
      <c r="I1165" s="239">
        <v>1</v>
      </c>
      <c r="J1165" s="263" t="s">
        <v>2219</v>
      </c>
      <c r="K1165" s="261"/>
      <c r="L1165" s="262">
        <v>1</v>
      </c>
      <c r="M1165" s="262">
        <v>0</v>
      </c>
      <c r="N1165" s="262">
        <v>0</v>
      </c>
      <c r="O1165" s="244" t="s">
        <v>706</v>
      </c>
    </row>
    <row r="1166" spans="1:15" s="244" customFormat="1">
      <c r="A1166" s="68"/>
      <c r="B1166" s="239">
        <v>40329</v>
      </c>
      <c r="C1166" s="239" t="s">
        <v>2283</v>
      </c>
      <c r="D1166" s="239">
        <v>14</v>
      </c>
      <c r="E1166" s="239">
        <v>4</v>
      </c>
      <c r="F1166" s="239">
        <v>3</v>
      </c>
      <c r="G1166" s="239" t="s">
        <v>176</v>
      </c>
      <c r="H1166" s="239" t="s">
        <v>2216</v>
      </c>
      <c r="I1166" s="239">
        <v>1</v>
      </c>
      <c r="J1166" s="263" t="s">
        <v>2219</v>
      </c>
      <c r="K1166" s="261"/>
      <c r="L1166" s="262">
        <v>1</v>
      </c>
      <c r="M1166" s="262">
        <v>0</v>
      </c>
      <c r="N1166" s="262">
        <v>0</v>
      </c>
      <c r="O1166" s="244" t="s">
        <v>706</v>
      </c>
    </row>
    <row r="1167" spans="1:15" s="244" customFormat="1">
      <c r="A1167" s="68"/>
      <c r="B1167" s="239">
        <v>40330</v>
      </c>
      <c r="C1167" s="239" t="s">
        <v>2365</v>
      </c>
      <c r="D1167" s="239">
        <v>14</v>
      </c>
      <c r="E1167" s="239">
        <v>4</v>
      </c>
      <c r="F1167" s="239">
        <v>100</v>
      </c>
      <c r="G1167" s="239" t="s">
        <v>176</v>
      </c>
      <c r="H1167" s="239" t="s">
        <v>2171</v>
      </c>
      <c r="I1167" s="239">
        <v>1</v>
      </c>
      <c r="J1167" s="240" t="s">
        <v>2541</v>
      </c>
      <c r="K1167" s="241"/>
      <c r="L1167" s="239">
        <v>1</v>
      </c>
      <c r="M1167" s="242">
        <v>1</v>
      </c>
      <c r="N1167" s="243">
        <v>8</v>
      </c>
      <c r="O1167" s="244" t="s">
        <v>706</v>
      </c>
    </row>
    <row r="1168" spans="1:15" s="244" customFormat="1">
      <c r="A1168" s="68"/>
      <c r="B1168" s="239">
        <v>40331</v>
      </c>
      <c r="C1168" s="239" t="s">
        <v>2289</v>
      </c>
      <c r="D1168" s="239">
        <v>14</v>
      </c>
      <c r="E1168" s="239">
        <v>4</v>
      </c>
      <c r="F1168" s="239">
        <v>100</v>
      </c>
      <c r="G1168" s="239" t="s">
        <v>176</v>
      </c>
      <c r="H1168" s="239" t="s">
        <v>2172</v>
      </c>
      <c r="I1168" s="239">
        <v>1</v>
      </c>
      <c r="J1168" s="240" t="s">
        <v>2541</v>
      </c>
      <c r="K1168" s="241"/>
      <c r="L1168" s="239">
        <v>1</v>
      </c>
      <c r="M1168" s="242">
        <v>1</v>
      </c>
      <c r="N1168" s="243">
        <v>8</v>
      </c>
      <c r="O1168" s="244" t="s">
        <v>706</v>
      </c>
    </row>
    <row r="1169" spans="1:15" s="244" customFormat="1">
      <c r="A1169" s="68"/>
      <c r="B1169" s="239">
        <v>40332</v>
      </c>
      <c r="C1169" s="239" t="s">
        <v>2366</v>
      </c>
      <c r="D1169" s="239">
        <v>14</v>
      </c>
      <c r="E1169" s="239">
        <v>4</v>
      </c>
      <c r="F1169" s="239">
        <v>100</v>
      </c>
      <c r="G1169" s="239" t="s">
        <v>176</v>
      </c>
      <c r="H1169" s="239" t="s">
        <v>2173</v>
      </c>
      <c r="I1169" s="239">
        <v>1</v>
      </c>
      <c r="J1169" s="240" t="s">
        <v>2541</v>
      </c>
      <c r="K1169" s="241"/>
      <c r="L1169" s="239">
        <v>1</v>
      </c>
      <c r="M1169" s="242">
        <v>1</v>
      </c>
      <c r="N1169" s="243">
        <v>8</v>
      </c>
      <c r="O1169" s="244" t="s">
        <v>706</v>
      </c>
    </row>
    <row r="1170" spans="1:15" s="244" customFormat="1">
      <c r="A1170" s="68"/>
      <c r="B1170" s="239">
        <v>40333</v>
      </c>
      <c r="C1170" s="239" t="s">
        <v>2535</v>
      </c>
      <c r="D1170" s="239">
        <v>14</v>
      </c>
      <c r="E1170" s="239">
        <v>4</v>
      </c>
      <c r="F1170" s="239">
        <v>100</v>
      </c>
      <c r="G1170" s="239" t="s">
        <v>176</v>
      </c>
      <c r="H1170" s="239" t="s">
        <v>2174</v>
      </c>
      <c r="I1170" s="239">
        <v>1</v>
      </c>
      <c r="J1170" s="240" t="s">
        <v>2541</v>
      </c>
      <c r="K1170" s="241"/>
      <c r="L1170" s="239">
        <v>1</v>
      </c>
      <c r="M1170" s="242">
        <v>1</v>
      </c>
      <c r="N1170" s="243">
        <v>8</v>
      </c>
      <c r="O1170" s="244" t="s">
        <v>706</v>
      </c>
    </row>
    <row r="1171" spans="1:15" s="244" customFormat="1">
      <c r="A1171" s="68"/>
      <c r="B1171" s="239">
        <v>40334</v>
      </c>
      <c r="C1171" s="239" t="s">
        <v>2448</v>
      </c>
      <c r="D1171" s="239">
        <v>14</v>
      </c>
      <c r="E1171" s="239">
        <v>4</v>
      </c>
      <c r="F1171" s="239">
        <v>100</v>
      </c>
      <c r="G1171" s="239" t="s">
        <v>176</v>
      </c>
      <c r="H1171" s="239" t="s">
        <v>2175</v>
      </c>
      <c r="I1171" s="239">
        <v>1</v>
      </c>
      <c r="J1171" s="240" t="s">
        <v>2541</v>
      </c>
      <c r="K1171" s="241"/>
      <c r="L1171" s="239">
        <v>1</v>
      </c>
      <c r="M1171" s="242">
        <v>1</v>
      </c>
      <c r="N1171" s="243">
        <v>8</v>
      </c>
      <c r="O1171" s="244" t="s">
        <v>706</v>
      </c>
    </row>
    <row r="1172" spans="1:15" s="244" customFormat="1">
      <c r="A1172" s="68"/>
      <c r="B1172" s="239">
        <v>40335</v>
      </c>
      <c r="C1172" s="239" t="s">
        <v>2270</v>
      </c>
      <c r="D1172" s="239">
        <v>14</v>
      </c>
      <c r="E1172" s="239">
        <v>4</v>
      </c>
      <c r="F1172" s="239">
        <v>100</v>
      </c>
      <c r="G1172" s="239" t="s">
        <v>176</v>
      </c>
      <c r="H1172" s="239" t="s">
        <v>2176</v>
      </c>
      <c r="I1172" s="239">
        <v>1</v>
      </c>
      <c r="J1172" s="240" t="s">
        <v>2541</v>
      </c>
      <c r="K1172" s="241"/>
      <c r="L1172" s="239">
        <v>1</v>
      </c>
      <c r="M1172" s="242">
        <v>1</v>
      </c>
      <c r="N1172" s="243">
        <v>8</v>
      </c>
      <c r="O1172" s="244" t="s">
        <v>706</v>
      </c>
    </row>
    <row r="1173" spans="1:15" s="244" customFormat="1">
      <c r="A1173" s="68"/>
      <c r="B1173" s="239">
        <v>40336</v>
      </c>
      <c r="C1173" s="239" t="s">
        <v>2449</v>
      </c>
      <c r="D1173" s="239">
        <v>14</v>
      </c>
      <c r="E1173" s="239">
        <v>4</v>
      </c>
      <c r="F1173" s="239">
        <v>100</v>
      </c>
      <c r="G1173" s="239" t="s">
        <v>176</v>
      </c>
      <c r="H1173" s="239" t="s">
        <v>2177</v>
      </c>
      <c r="I1173" s="239">
        <v>1</v>
      </c>
      <c r="J1173" s="240" t="s">
        <v>2541</v>
      </c>
      <c r="K1173" s="241"/>
      <c r="L1173" s="239">
        <v>1</v>
      </c>
      <c r="M1173" s="242">
        <v>1</v>
      </c>
      <c r="N1173" s="243">
        <v>8</v>
      </c>
      <c r="O1173" s="244" t="s">
        <v>706</v>
      </c>
    </row>
    <row r="1174" spans="1:15" s="244" customFormat="1">
      <c r="A1174" s="68"/>
      <c r="B1174" s="239">
        <v>40337</v>
      </c>
      <c r="C1174" s="239" t="s">
        <v>2271</v>
      </c>
      <c r="D1174" s="239">
        <v>14</v>
      </c>
      <c r="E1174" s="239">
        <v>4</v>
      </c>
      <c r="F1174" s="239">
        <v>100</v>
      </c>
      <c r="G1174" s="239" t="s">
        <v>176</v>
      </c>
      <c r="H1174" s="239" t="s">
        <v>2178</v>
      </c>
      <c r="I1174" s="239">
        <v>1</v>
      </c>
      <c r="J1174" s="240" t="s">
        <v>2541</v>
      </c>
      <c r="K1174" s="241"/>
      <c r="L1174" s="239">
        <v>1</v>
      </c>
      <c r="M1174" s="242">
        <v>1</v>
      </c>
      <c r="N1174" s="243">
        <v>8</v>
      </c>
      <c r="O1174" s="244" t="s">
        <v>706</v>
      </c>
    </row>
    <row r="1175" spans="1:15" s="244" customFormat="1">
      <c r="A1175" s="68"/>
      <c r="B1175" s="239">
        <v>40338</v>
      </c>
      <c r="C1175" s="239" t="s">
        <v>2389</v>
      </c>
      <c r="D1175" s="239">
        <v>14</v>
      </c>
      <c r="E1175" s="239">
        <v>4</v>
      </c>
      <c r="F1175" s="239">
        <v>20</v>
      </c>
      <c r="G1175" s="239" t="s">
        <v>176</v>
      </c>
      <c r="H1175" s="239" t="s">
        <v>2179</v>
      </c>
      <c r="I1175" s="239">
        <v>1</v>
      </c>
      <c r="J1175" s="240" t="s">
        <v>632</v>
      </c>
      <c r="K1175" s="241"/>
      <c r="L1175" s="239">
        <v>1</v>
      </c>
      <c r="M1175" s="242">
        <v>1</v>
      </c>
      <c r="N1175" s="243">
        <v>8</v>
      </c>
      <c r="O1175" s="244" t="s">
        <v>706</v>
      </c>
    </row>
    <row r="1176" spans="1:15" s="244" customFormat="1">
      <c r="A1176" s="68"/>
      <c r="B1176" s="239">
        <v>40339</v>
      </c>
      <c r="C1176" s="239" t="s">
        <v>2276</v>
      </c>
      <c r="D1176" s="239">
        <v>14</v>
      </c>
      <c r="E1176" s="239">
        <v>4</v>
      </c>
      <c r="F1176" s="239">
        <v>20</v>
      </c>
      <c r="G1176" s="239" t="s">
        <v>176</v>
      </c>
      <c r="H1176" s="239" t="s">
        <v>2180</v>
      </c>
      <c r="I1176" s="239">
        <v>1</v>
      </c>
      <c r="J1176" s="240" t="s">
        <v>632</v>
      </c>
      <c r="K1176" s="241"/>
      <c r="L1176" s="239">
        <v>1</v>
      </c>
      <c r="M1176" s="242">
        <v>1</v>
      </c>
      <c r="N1176" s="243">
        <v>8</v>
      </c>
      <c r="O1176" s="244" t="s">
        <v>706</v>
      </c>
    </row>
    <row r="1177" spans="1:15" s="244" customFormat="1">
      <c r="A1177" s="68"/>
      <c r="B1177" s="239">
        <v>40340</v>
      </c>
      <c r="C1177" s="239" t="s">
        <v>2272</v>
      </c>
      <c r="D1177" s="239">
        <v>14</v>
      </c>
      <c r="E1177" s="239">
        <v>4</v>
      </c>
      <c r="F1177" s="239">
        <v>20</v>
      </c>
      <c r="G1177" s="239" t="s">
        <v>176</v>
      </c>
      <c r="H1177" s="239" t="s">
        <v>2181</v>
      </c>
      <c r="I1177" s="239">
        <v>1</v>
      </c>
      <c r="J1177" s="240" t="s">
        <v>632</v>
      </c>
      <c r="K1177" s="241"/>
      <c r="L1177" s="239">
        <v>1</v>
      </c>
      <c r="M1177" s="242">
        <v>1</v>
      </c>
      <c r="N1177" s="243">
        <v>8</v>
      </c>
      <c r="O1177" s="244" t="s">
        <v>706</v>
      </c>
    </row>
    <row r="1178" spans="1:15" s="244" customFormat="1">
      <c r="A1178" s="68"/>
      <c r="B1178" s="239">
        <v>40341</v>
      </c>
      <c r="C1178" s="239" t="s">
        <v>2273</v>
      </c>
      <c r="D1178" s="239">
        <v>14</v>
      </c>
      <c r="E1178" s="239">
        <v>4</v>
      </c>
      <c r="F1178" s="239">
        <v>20</v>
      </c>
      <c r="G1178" s="239" t="s">
        <v>176</v>
      </c>
      <c r="H1178" s="239" t="s">
        <v>2182</v>
      </c>
      <c r="I1178" s="239">
        <v>1</v>
      </c>
      <c r="J1178" s="240" t="s">
        <v>632</v>
      </c>
      <c r="K1178" s="241"/>
      <c r="L1178" s="239">
        <v>1</v>
      </c>
      <c r="M1178" s="242">
        <v>1</v>
      </c>
      <c r="N1178" s="243">
        <v>8</v>
      </c>
      <c r="O1178" s="244" t="s">
        <v>706</v>
      </c>
    </row>
    <row r="1179" spans="1:15" s="244" customFormat="1">
      <c r="A1179" s="68"/>
      <c r="B1179" s="239">
        <v>40342</v>
      </c>
      <c r="C1179" s="239" t="s">
        <v>2390</v>
      </c>
      <c r="D1179" s="239">
        <v>14</v>
      </c>
      <c r="E1179" s="239">
        <v>4</v>
      </c>
      <c r="F1179" s="239">
        <v>20</v>
      </c>
      <c r="G1179" s="239" t="s">
        <v>176</v>
      </c>
      <c r="H1179" s="239" t="s">
        <v>2183</v>
      </c>
      <c r="I1179" s="239">
        <v>1</v>
      </c>
      <c r="J1179" s="240" t="s">
        <v>632</v>
      </c>
      <c r="K1179" s="241"/>
      <c r="L1179" s="239">
        <v>1</v>
      </c>
      <c r="M1179" s="242">
        <v>1</v>
      </c>
      <c r="N1179" s="243">
        <v>8</v>
      </c>
      <c r="O1179" s="244" t="s">
        <v>706</v>
      </c>
    </row>
    <row r="1180" spans="1:15" s="244" customFormat="1">
      <c r="A1180" s="68"/>
      <c r="B1180" s="239">
        <v>40343</v>
      </c>
      <c r="C1180" s="239" t="s">
        <v>2391</v>
      </c>
      <c r="D1180" s="239">
        <v>14</v>
      </c>
      <c r="E1180" s="239">
        <v>4</v>
      </c>
      <c r="F1180" s="239">
        <v>20</v>
      </c>
      <c r="G1180" s="239" t="s">
        <v>176</v>
      </c>
      <c r="H1180" s="239" t="s">
        <v>2184</v>
      </c>
      <c r="I1180" s="239">
        <v>1</v>
      </c>
      <c r="J1180" s="240" t="s">
        <v>632</v>
      </c>
      <c r="K1180" s="241"/>
      <c r="L1180" s="239">
        <v>1</v>
      </c>
      <c r="M1180" s="242">
        <v>1</v>
      </c>
      <c r="N1180" s="243">
        <v>8</v>
      </c>
      <c r="O1180" s="244" t="s">
        <v>706</v>
      </c>
    </row>
    <row r="1181" spans="1:15" s="244" customFormat="1">
      <c r="A1181" s="68"/>
      <c r="B1181" s="239">
        <v>40344</v>
      </c>
      <c r="C1181" s="239" t="s">
        <v>2290</v>
      </c>
      <c r="D1181" s="239">
        <v>14</v>
      </c>
      <c r="E1181" s="239">
        <v>4</v>
      </c>
      <c r="F1181" s="239">
        <v>20</v>
      </c>
      <c r="G1181" s="239" t="s">
        <v>176</v>
      </c>
      <c r="H1181" s="239" t="s">
        <v>2185</v>
      </c>
      <c r="I1181" s="239">
        <v>1</v>
      </c>
      <c r="J1181" s="240" t="s">
        <v>632</v>
      </c>
      <c r="K1181" s="241"/>
      <c r="L1181" s="239">
        <v>1</v>
      </c>
      <c r="M1181" s="242">
        <v>1</v>
      </c>
      <c r="N1181" s="243">
        <v>8</v>
      </c>
      <c r="O1181" s="244" t="s">
        <v>706</v>
      </c>
    </row>
    <row r="1182" spans="1:15" s="244" customFormat="1">
      <c r="A1182" s="68"/>
      <c r="B1182" s="239">
        <v>40345</v>
      </c>
      <c r="C1182" s="239" t="s">
        <v>2275</v>
      </c>
      <c r="D1182" s="239">
        <v>14</v>
      </c>
      <c r="E1182" s="239">
        <v>4</v>
      </c>
      <c r="F1182" s="239">
        <v>20</v>
      </c>
      <c r="G1182" s="239" t="s">
        <v>176</v>
      </c>
      <c r="H1182" s="239" t="s">
        <v>2079</v>
      </c>
      <c r="I1182" s="239">
        <v>1</v>
      </c>
      <c r="J1182" s="240" t="s">
        <v>632</v>
      </c>
      <c r="K1182" s="241"/>
      <c r="L1182" s="239">
        <v>1</v>
      </c>
      <c r="M1182" s="242">
        <v>1</v>
      </c>
      <c r="N1182" s="243">
        <v>8</v>
      </c>
      <c r="O1182" s="244" t="s">
        <v>706</v>
      </c>
    </row>
    <row r="1183" spans="1:15" s="244" customFormat="1">
      <c r="A1183" s="68"/>
      <c r="B1183" s="239">
        <v>40346</v>
      </c>
      <c r="C1183" s="239" t="s">
        <v>2379</v>
      </c>
      <c r="D1183" s="239">
        <v>14</v>
      </c>
      <c r="E1183" s="239">
        <v>4</v>
      </c>
      <c r="F1183" s="239">
        <v>20</v>
      </c>
      <c r="G1183" s="239" t="s">
        <v>176</v>
      </c>
      <c r="H1183" s="239" t="s">
        <v>2186</v>
      </c>
      <c r="I1183" s="239">
        <v>1</v>
      </c>
      <c r="J1183" s="240" t="s">
        <v>632</v>
      </c>
      <c r="K1183" s="241"/>
      <c r="L1183" s="239">
        <v>1</v>
      </c>
      <c r="M1183" s="242">
        <v>1</v>
      </c>
      <c r="N1183" s="243">
        <v>8</v>
      </c>
      <c r="O1183" s="244" t="s">
        <v>706</v>
      </c>
    </row>
    <row r="1184" spans="1:15" s="244" customFormat="1">
      <c r="A1184" s="68"/>
      <c r="B1184" s="239">
        <v>40347</v>
      </c>
      <c r="C1184" s="239" t="s">
        <v>2377</v>
      </c>
      <c r="D1184" s="239">
        <v>14</v>
      </c>
      <c r="E1184" s="239">
        <v>4</v>
      </c>
      <c r="F1184" s="239">
        <v>20</v>
      </c>
      <c r="G1184" s="239" t="s">
        <v>176</v>
      </c>
      <c r="H1184" s="239" t="s">
        <v>2187</v>
      </c>
      <c r="I1184" s="239">
        <v>1</v>
      </c>
      <c r="J1184" s="240" t="s">
        <v>632</v>
      </c>
      <c r="K1184" s="241"/>
      <c r="L1184" s="239">
        <v>1</v>
      </c>
      <c r="M1184" s="242">
        <v>1</v>
      </c>
      <c r="N1184" s="243">
        <v>8</v>
      </c>
      <c r="O1184" s="244" t="s">
        <v>706</v>
      </c>
    </row>
    <row r="1185" spans="1:15" s="244" customFormat="1">
      <c r="A1185" s="68"/>
      <c r="B1185" s="239">
        <v>40348</v>
      </c>
      <c r="C1185" s="239" t="s">
        <v>2274</v>
      </c>
      <c r="D1185" s="239">
        <v>14</v>
      </c>
      <c r="E1185" s="239">
        <v>4</v>
      </c>
      <c r="F1185" s="239">
        <v>20</v>
      </c>
      <c r="G1185" s="239" t="s">
        <v>176</v>
      </c>
      <c r="H1185" s="239" t="s">
        <v>2188</v>
      </c>
      <c r="I1185" s="239">
        <v>1</v>
      </c>
      <c r="J1185" s="240" t="s">
        <v>632</v>
      </c>
      <c r="K1185" s="241"/>
      <c r="L1185" s="239">
        <v>1</v>
      </c>
      <c r="M1185" s="242">
        <v>1</v>
      </c>
      <c r="N1185" s="243">
        <v>8</v>
      </c>
      <c r="O1185" s="244" t="s">
        <v>706</v>
      </c>
    </row>
    <row r="1186" spans="1:15" s="244" customFormat="1">
      <c r="A1186" s="68"/>
      <c r="B1186" s="239">
        <v>40349</v>
      </c>
      <c r="C1186" s="239" t="s">
        <v>2382</v>
      </c>
      <c r="D1186" s="239">
        <v>14</v>
      </c>
      <c r="E1186" s="239">
        <v>4</v>
      </c>
      <c r="F1186" s="239">
        <v>20</v>
      </c>
      <c r="G1186" s="239" t="s">
        <v>176</v>
      </c>
      <c r="H1186" s="239" t="s">
        <v>2189</v>
      </c>
      <c r="I1186" s="239">
        <v>1</v>
      </c>
      <c r="J1186" s="240" t="s">
        <v>632</v>
      </c>
      <c r="K1186" s="241"/>
      <c r="L1186" s="239">
        <v>1</v>
      </c>
      <c r="M1186" s="242">
        <v>1</v>
      </c>
      <c r="N1186" s="243">
        <v>8</v>
      </c>
      <c r="O1186" s="244" t="s">
        <v>706</v>
      </c>
    </row>
    <row r="1187" spans="1:15" s="244" customFormat="1">
      <c r="A1187" s="68"/>
      <c r="B1187" s="239">
        <v>40350</v>
      </c>
      <c r="C1187" s="239" t="s">
        <v>2375</v>
      </c>
      <c r="D1187" s="239">
        <v>14</v>
      </c>
      <c r="E1187" s="239">
        <v>4</v>
      </c>
      <c r="F1187" s="239">
        <v>20</v>
      </c>
      <c r="G1187" s="239" t="s">
        <v>176</v>
      </c>
      <c r="H1187" s="239" t="s">
        <v>2190</v>
      </c>
      <c r="I1187" s="239">
        <v>1</v>
      </c>
      <c r="J1187" s="240" t="s">
        <v>632</v>
      </c>
      <c r="K1187" s="241"/>
      <c r="L1187" s="239">
        <v>1</v>
      </c>
      <c r="M1187" s="242">
        <v>1</v>
      </c>
      <c r="N1187" s="243">
        <v>8</v>
      </c>
      <c r="O1187" s="244" t="s">
        <v>706</v>
      </c>
    </row>
    <row r="1188" spans="1:15" s="244" customFormat="1">
      <c r="A1188" s="68"/>
      <c r="B1188" s="239">
        <v>40351</v>
      </c>
      <c r="C1188" s="239" t="s">
        <v>2463</v>
      </c>
      <c r="D1188" s="239">
        <v>14</v>
      </c>
      <c r="E1188" s="239">
        <v>4</v>
      </c>
      <c r="F1188" s="239">
        <v>20</v>
      </c>
      <c r="G1188" s="239" t="s">
        <v>176</v>
      </c>
      <c r="H1188" s="239" t="s">
        <v>2191</v>
      </c>
      <c r="I1188" s="239">
        <v>1</v>
      </c>
      <c r="J1188" s="240" t="s">
        <v>632</v>
      </c>
      <c r="K1188" s="241"/>
      <c r="L1188" s="239">
        <v>1</v>
      </c>
      <c r="M1188" s="242">
        <v>1</v>
      </c>
      <c r="N1188" s="243">
        <v>8</v>
      </c>
      <c r="O1188" s="244" t="s">
        <v>706</v>
      </c>
    </row>
    <row r="1189" spans="1:15" s="244" customFormat="1">
      <c r="A1189" s="68"/>
      <c r="B1189" s="239">
        <v>40352</v>
      </c>
      <c r="C1189" s="239" t="s">
        <v>2269</v>
      </c>
      <c r="D1189" s="239">
        <v>14</v>
      </c>
      <c r="E1189" s="239">
        <v>4</v>
      </c>
      <c r="F1189" s="239">
        <v>20</v>
      </c>
      <c r="G1189" s="239" t="s">
        <v>176</v>
      </c>
      <c r="H1189" s="239" t="s">
        <v>2192</v>
      </c>
      <c r="I1189" s="239">
        <v>1</v>
      </c>
      <c r="J1189" s="240" t="s">
        <v>632</v>
      </c>
      <c r="K1189" s="241"/>
      <c r="L1189" s="239">
        <v>1</v>
      </c>
      <c r="M1189" s="242">
        <v>1</v>
      </c>
      <c r="N1189" s="243">
        <v>8</v>
      </c>
      <c r="O1189" s="244" t="s">
        <v>706</v>
      </c>
    </row>
    <row r="1190" spans="1:15" s="244" customFormat="1">
      <c r="A1190" s="68"/>
      <c r="B1190" s="239">
        <v>40353</v>
      </c>
      <c r="C1190" s="239" t="s">
        <v>2372</v>
      </c>
      <c r="D1190" s="239">
        <v>14</v>
      </c>
      <c r="E1190" s="239">
        <v>4</v>
      </c>
      <c r="F1190" s="239">
        <v>20</v>
      </c>
      <c r="G1190" s="239" t="s">
        <v>176</v>
      </c>
      <c r="H1190" s="239" t="s">
        <v>2193</v>
      </c>
      <c r="I1190" s="239">
        <v>1</v>
      </c>
      <c r="J1190" s="240" t="s">
        <v>632</v>
      </c>
      <c r="K1190" s="241"/>
      <c r="L1190" s="239">
        <v>1</v>
      </c>
      <c r="M1190" s="242">
        <v>1</v>
      </c>
      <c r="N1190" s="243">
        <v>8</v>
      </c>
      <c r="O1190" s="244" t="s">
        <v>706</v>
      </c>
    </row>
    <row r="1191" spans="1:15" s="244" customFormat="1">
      <c r="A1191" s="68"/>
      <c r="B1191" s="239">
        <v>40354</v>
      </c>
      <c r="C1191" s="239" t="s">
        <v>2387</v>
      </c>
      <c r="D1191" s="239">
        <v>14</v>
      </c>
      <c r="E1191" s="239">
        <v>4</v>
      </c>
      <c r="F1191" s="239">
        <v>20</v>
      </c>
      <c r="G1191" s="239" t="s">
        <v>176</v>
      </c>
      <c r="H1191" s="239" t="s">
        <v>2194</v>
      </c>
      <c r="I1191" s="239">
        <v>1</v>
      </c>
      <c r="J1191" s="240" t="s">
        <v>632</v>
      </c>
      <c r="K1191" s="241"/>
      <c r="L1191" s="239">
        <v>1</v>
      </c>
      <c r="M1191" s="242">
        <v>1</v>
      </c>
      <c r="N1191" s="243">
        <v>8</v>
      </c>
      <c r="O1191" s="244" t="s">
        <v>706</v>
      </c>
    </row>
    <row r="1192" spans="1:15" s="244" customFormat="1">
      <c r="A1192" s="68"/>
      <c r="B1192" s="239">
        <v>40355</v>
      </c>
      <c r="C1192" s="239" t="s">
        <v>2464</v>
      </c>
      <c r="D1192" s="239">
        <v>14</v>
      </c>
      <c r="E1192" s="239">
        <v>4</v>
      </c>
      <c r="F1192" s="239">
        <v>20</v>
      </c>
      <c r="G1192" s="239" t="s">
        <v>176</v>
      </c>
      <c r="H1192" s="239" t="s">
        <v>2195</v>
      </c>
      <c r="I1192" s="239">
        <v>1</v>
      </c>
      <c r="J1192" s="240" t="s">
        <v>632</v>
      </c>
      <c r="K1192" s="241"/>
      <c r="L1192" s="239">
        <v>1</v>
      </c>
      <c r="M1192" s="242">
        <v>1</v>
      </c>
      <c r="N1192" s="243">
        <v>8</v>
      </c>
      <c r="O1192" s="244" t="s">
        <v>706</v>
      </c>
    </row>
    <row r="1193" spans="1:15" s="244" customFormat="1">
      <c r="A1193" s="68"/>
      <c r="B1193" s="239">
        <v>40356</v>
      </c>
      <c r="C1193" s="239" t="s">
        <v>2537</v>
      </c>
      <c r="D1193" s="239">
        <v>14</v>
      </c>
      <c r="E1193" s="239">
        <v>4</v>
      </c>
      <c r="F1193" s="239">
        <v>20</v>
      </c>
      <c r="G1193" s="239" t="s">
        <v>176</v>
      </c>
      <c r="H1193" s="239" t="s">
        <v>2196</v>
      </c>
      <c r="I1193" s="239">
        <v>1</v>
      </c>
      <c r="J1193" s="240" t="s">
        <v>632</v>
      </c>
      <c r="K1193" s="241"/>
      <c r="L1193" s="239">
        <v>1</v>
      </c>
      <c r="M1193" s="242">
        <v>1</v>
      </c>
      <c r="N1193" s="243">
        <v>8</v>
      </c>
      <c r="O1193" s="244" t="s">
        <v>706</v>
      </c>
    </row>
    <row r="1194" spans="1:15" s="244" customFormat="1">
      <c r="A1194" s="68"/>
      <c r="B1194" s="239">
        <v>40357</v>
      </c>
      <c r="C1194" s="239" t="s">
        <v>2268</v>
      </c>
      <c r="D1194" s="239">
        <v>14</v>
      </c>
      <c r="E1194" s="239">
        <v>4</v>
      </c>
      <c r="F1194" s="239">
        <v>20</v>
      </c>
      <c r="G1194" s="239" t="s">
        <v>176</v>
      </c>
      <c r="H1194" s="239" t="s">
        <v>2197</v>
      </c>
      <c r="I1194" s="239">
        <v>1</v>
      </c>
      <c r="J1194" s="246" t="s">
        <v>632</v>
      </c>
      <c r="K1194" s="241"/>
      <c r="L1194" s="239">
        <v>1</v>
      </c>
      <c r="M1194" s="242">
        <v>1</v>
      </c>
      <c r="N1194" s="243">
        <v>8</v>
      </c>
      <c r="O1194" s="244" t="s">
        <v>706</v>
      </c>
    </row>
    <row r="1195" spans="1:15" s="244" customFormat="1">
      <c r="A1195" s="68"/>
      <c r="B1195" s="239">
        <v>40358</v>
      </c>
      <c r="C1195" s="239" t="s">
        <v>2371</v>
      </c>
      <c r="D1195" s="239">
        <v>14</v>
      </c>
      <c r="E1195" s="239">
        <v>4</v>
      </c>
      <c r="F1195" s="239">
        <v>20</v>
      </c>
      <c r="G1195" s="239" t="s">
        <v>176</v>
      </c>
      <c r="H1195" s="239" t="s">
        <v>2198</v>
      </c>
      <c r="I1195" s="239">
        <v>1</v>
      </c>
      <c r="J1195" s="240" t="s">
        <v>632</v>
      </c>
      <c r="K1195" s="241"/>
      <c r="L1195" s="239">
        <v>1</v>
      </c>
      <c r="M1195" s="242">
        <v>1</v>
      </c>
      <c r="N1195" s="243">
        <v>8</v>
      </c>
      <c r="O1195" s="244" t="s">
        <v>706</v>
      </c>
    </row>
    <row r="1196" spans="1:15" s="244" customFormat="1">
      <c r="A1196" s="68"/>
      <c r="B1196" s="239">
        <v>40359</v>
      </c>
      <c r="C1196" s="239" t="s">
        <v>2267</v>
      </c>
      <c r="D1196" s="239">
        <v>14</v>
      </c>
      <c r="E1196" s="239">
        <v>4</v>
      </c>
      <c r="F1196" s="239">
        <v>20</v>
      </c>
      <c r="G1196" s="239" t="s">
        <v>176</v>
      </c>
      <c r="H1196" s="239" t="s">
        <v>2199</v>
      </c>
      <c r="I1196" s="239">
        <v>1</v>
      </c>
      <c r="J1196" s="240" t="s">
        <v>632</v>
      </c>
      <c r="K1196" s="241"/>
      <c r="L1196" s="239">
        <v>1</v>
      </c>
      <c r="M1196" s="242">
        <v>1</v>
      </c>
      <c r="N1196" s="243">
        <v>8</v>
      </c>
      <c r="O1196" s="244" t="s">
        <v>706</v>
      </c>
    </row>
    <row r="1197" spans="1:15" s="244" customFormat="1">
      <c r="A1197" s="68"/>
      <c r="B1197" s="239">
        <v>40360</v>
      </c>
      <c r="C1197" s="239" t="s">
        <v>2392</v>
      </c>
      <c r="D1197" s="239">
        <v>14</v>
      </c>
      <c r="E1197" s="239">
        <v>4</v>
      </c>
      <c r="F1197" s="239">
        <v>20</v>
      </c>
      <c r="G1197" s="239" t="s">
        <v>176</v>
      </c>
      <c r="H1197" s="239" t="s">
        <v>2200</v>
      </c>
      <c r="I1197" s="239">
        <v>1</v>
      </c>
      <c r="J1197" s="240" t="s">
        <v>632</v>
      </c>
      <c r="K1197" s="241"/>
      <c r="L1197" s="239">
        <v>1</v>
      </c>
      <c r="M1197" s="242">
        <v>1</v>
      </c>
      <c r="N1197" s="243">
        <v>8</v>
      </c>
      <c r="O1197" s="244" t="s">
        <v>706</v>
      </c>
    </row>
    <row r="1198" spans="1:15" s="244" customFormat="1">
      <c r="A1198" s="68"/>
      <c r="B1198" s="239">
        <v>40361</v>
      </c>
      <c r="C1198" s="239" t="s">
        <v>2385</v>
      </c>
      <c r="D1198" s="239">
        <v>14</v>
      </c>
      <c r="E1198" s="239">
        <v>4</v>
      </c>
      <c r="F1198" s="239">
        <v>20</v>
      </c>
      <c r="G1198" s="239" t="s">
        <v>176</v>
      </c>
      <c r="H1198" s="239" t="s">
        <v>2201</v>
      </c>
      <c r="I1198" s="239">
        <v>1</v>
      </c>
      <c r="J1198" s="240" t="s">
        <v>632</v>
      </c>
      <c r="K1198" s="241"/>
      <c r="L1198" s="239">
        <v>1</v>
      </c>
      <c r="M1198" s="242">
        <v>1</v>
      </c>
      <c r="N1198" s="243">
        <v>8</v>
      </c>
      <c r="O1198" s="244" t="s">
        <v>706</v>
      </c>
    </row>
    <row r="1199" spans="1:15" s="244" customFormat="1">
      <c r="A1199" s="68"/>
      <c r="B1199" s="239">
        <v>40362</v>
      </c>
      <c r="C1199" s="239" t="s">
        <v>2465</v>
      </c>
      <c r="D1199" s="239">
        <v>14</v>
      </c>
      <c r="E1199" s="239">
        <v>4</v>
      </c>
      <c r="F1199" s="239">
        <v>2</v>
      </c>
      <c r="G1199" s="239" t="s">
        <v>176</v>
      </c>
      <c r="H1199" s="239" t="s">
        <v>2202</v>
      </c>
      <c r="I1199" s="239">
        <v>1</v>
      </c>
      <c r="J1199" s="240" t="s">
        <v>2542</v>
      </c>
      <c r="K1199" s="241"/>
      <c r="L1199" s="239">
        <v>1</v>
      </c>
      <c r="M1199" s="242">
        <v>1</v>
      </c>
      <c r="N1199" s="243">
        <v>8</v>
      </c>
      <c r="O1199" s="244" t="s">
        <v>706</v>
      </c>
    </row>
    <row r="1200" spans="1:15" s="244" customFormat="1">
      <c r="A1200" s="68"/>
      <c r="B1200" s="239">
        <v>40363</v>
      </c>
      <c r="C1200" s="239" t="s">
        <v>2466</v>
      </c>
      <c r="D1200" s="239">
        <v>14</v>
      </c>
      <c r="E1200" s="239">
        <v>4</v>
      </c>
      <c r="F1200" s="239">
        <v>2</v>
      </c>
      <c r="G1200" s="239" t="s">
        <v>176</v>
      </c>
      <c r="H1200" s="239" t="s">
        <v>2203</v>
      </c>
      <c r="I1200" s="239">
        <v>1</v>
      </c>
      <c r="J1200" s="240" t="s">
        <v>2542</v>
      </c>
      <c r="K1200" s="241"/>
      <c r="L1200" s="239">
        <v>1</v>
      </c>
      <c r="M1200" s="242">
        <v>1</v>
      </c>
      <c r="N1200" s="243">
        <v>8</v>
      </c>
      <c r="O1200" s="244" t="s">
        <v>706</v>
      </c>
    </row>
    <row r="1201" spans="1:15" s="244" customFormat="1">
      <c r="A1201" s="68"/>
      <c r="B1201" s="239">
        <v>40364</v>
      </c>
      <c r="C1201" s="239" t="s">
        <v>2393</v>
      </c>
      <c r="D1201" s="239">
        <v>14</v>
      </c>
      <c r="E1201" s="239">
        <v>4</v>
      </c>
      <c r="F1201" s="239">
        <v>2</v>
      </c>
      <c r="G1201" s="239" t="s">
        <v>176</v>
      </c>
      <c r="H1201" s="239" t="s">
        <v>2204</v>
      </c>
      <c r="I1201" s="239">
        <v>1</v>
      </c>
      <c r="J1201" s="240" t="s">
        <v>2542</v>
      </c>
      <c r="K1201" s="241"/>
      <c r="L1201" s="239">
        <v>1</v>
      </c>
      <c r="M1201" s="242">
        <v>1</v>
      </c>
      <c r="N1201" s="243">
        <v>8</v>
      </c>
      <c r="O1201" s="244" t="s">
        <v>706</v>
      </c>
    </row>
    <row r="1202" spans="1:15" s="244" customFormat="1">
      <c r="A1202" s="68"/>
      <c r="B1202" s="239">
        <v>40365</v>
      </c>
      <c r="C1202" s="239" t="s">
        <v>2368</v>
      </c>
      <c r="D1202" s="239">
        <v>14</v>
      </c>
      <c r="E1202" s="239">
        <v>4</v>
      </c>
      <c r="F1202" s="239">
        <v>2</v>
      </c>
      <c r="G1202" s="239" t="s">
        <v>176</v>
      </c>
      <c r="H1202" s="239" t="s">
        <v>2205</v>
      </c>
      <c r="I1202" s="239">
        <v>1</v>
      </c>
      <c r="J1202" s="240" t="s">
        <v>2542</v>
      </c>
      <c r="K1202" s="241"/>
      <c r="L1202" s="239">
        <v>1</v>
      </c>
      <c r="M1202" s="242">
        <v>1</v>
      </c>
      <c r="N1202" s="243">
        <v>8</v>
      </c>
      <c r="O1202" s="244" t="s">
        <v>706</v>
      </c>
    </row>
    <row r="1203" spans="1:15" s="244" customFormat="1">
      <c r="A1203" s="68"/>
      <c r="B1203" s="239">
        <v>40366</v>
      </c>
      <c r="C1203" s="239" t="s">
        <v>2291</v>
      </c>
      <c r="D1203" s="239">
        <v>14</v>
      </c>
      <c r="E1203" s="239">
        <v>4</v>
      </c>
      <c r="F1203" s="239">
        <v>2</v>
      </c>
      <c r="G1203" s="239" t="s">
        <v>176</v>
      </c>
      <c r="H1203" s="239" t="s">
        <v>2206</v>
      </c>
      <c r="I1203" s="239">
        <v>1</v>
      </c>
      <c r="J1203" s="240" t="s">
        <v>2542</v>
      </c>
      <c r="K1203" s="241"/>
      <c r="L1203" s="239">
        <v>1</v>
      </c>
      <c r="M1203" s="242">
        <v>1</v>
      </c>
      <c r="N1203" s="243">
        <v>8</v>
      </c>
      <c r="O1203" s="244" t="s">
        <v>706</v>
      </c>
    </row>
    <row r="1204" spans="1:15" s="244" customFormat="1">
      <c r="A1204" s="68"/>
      <c r="B1204" s="239">
        <v>40367</v>
      </c>
      <c r="C1204" s="239" t="s">
        <v>2292</v>
      </c>
      <c r="D1204" s="239">
        <v>14</v>
      </c>
      <c r="E1204" s="239">
        <v>4</v>
      </c>
      <c r="F1204" s="239">
        <v>2</v>
      </c>
      <c r="G1204" s="239" t="s">
        <v>176</v>
      </c>
      <c r="H1204" s="239" t="s">
        <v>2207</v>
      </c>
      <c r="I1204" s="239">
        <v>1</v>
      </c>
      <c r="J1204" s="240" t="s">
        <v>2542</v>
      </c>
      <c r="K1204" s="241"/>
      <c r="L1204" s="239">
        <v>1</v>
      </c>
      <c r="M1204" s="242">
        <v>1</v>
      </c>
      <c r="N1204" s="243">
        <v>8</v>
      </c>
      <c r="O1204" s="244" t="s">
        <v>706</v>
      </c>
    </row>
    <row r="1205" spans="1:15" s="244" customFormat="1">
      <c r="A1205" s="68"/>
      <c r="B1205" s="239">
        <v>40368</v>
      </c>
      <c r="C1205" s="239" t="s">
        <v>2394</v>
      </c>
      <c r="D1205" s="239">
        <v>14</v>
      </c>
      <c r="E1205" s="239">
        <v>4</v>
      </c>
      <c r="F1205" s="239">
        <v>2</v>
      </c>
      <c r="G1205" s="239" t="s">
        <v>176</v>
      </c>
      <c r="H1205" s="239" t="s">
        <v>2208</v>
      </c>
      <c r="I1205" s="239">
        <v>1</v>
      </c>
      <c r="J1205" s="240" t="s">
        <v>2542</v>
      </c>
      <c r="K1205" s="241"/>
      <c r="L1205" s="239">
        <v>1</v>
      </c>
      <c r="M1205" s="242">
        <v>1</v>
      </c>
      <c r="N1205" s="243">
        <v>8</v>
      </c>
      <c r="O1205" s="244" t="s">
        <v>706</v>
      </c>
    </row>
    <row r="1206" spans="1:15" s="244" customFormat="1">
      <c r="A1206" s="68"/>
      <c r="B1206" s="239">
        <v>40369</v>
      </c>
      <c r="C1206" s="239" t="s">
        <v>2277</v>
      </c>
      <c r="D1206" s="239">
        <v>14</v>
      </c>
      <c r="E1206" s="239">
        <v>4</v>
      </c>
      <c r="F1206" s="239">
        <v>2</v>
      </c>
      <c r="G1206" s="239" t="s">
        <v>176</v>
      </c>
      <c r="H1206" s="239" t="s">
        <v>2209</v>
      </c>
      <c r="I1206" s="239">
        <v>1</v>
      </c>
      <c r="J1206" s="240" t="s">
        <v>2542</v>
      </c>
      <c r="K1206" s="241"/>
      <c r="L1206" s="239">
        <v>1</v>
      </c>
      <c r="M1206" s="242">
        <v>1</v>
      </c>
      <c r="N1206" s="243">
        <v>8</v>
      </c>
      <c r="O1206" s="244" t="s">
        <v>706</v>
      </c>
    </row>
    <row r="1207" spans="1:15" s="244" customFormat="1">
      <c r="A1207" s="68"/>
      <c r="B1207" s="239">
        <v>40370</v>
      </c>
      <c r="C1207" s="239" t="s">
        <v>2278</v>
      </c>
      <c r="D1207" s="239">
        <v>14</v>
      </c>
      <c r="E1207" s="239">
        <v>4</v>
      </c>
      <c r="F1207" s="239">
        <v>2</v>
      </c>
      <c r="G1207" s="239" t="s">
        <v>176</v>
      </c>
      <c r="H1207" s="239" t="s">
        <v>2210</v>
      </c>
      <c r="I1207" s="239">
        <v>1</v>
      </c>
      <c r="J1207" s="240" t="s">
        <v>2542</v>
      </c>
      <c r="K1207" s="241"/>
      <c r="L1207" s="239">
        <v>1</v>
      </c>
      <c r="M1207" s="242">
        <v>1</v>
      </c>
      <c r="N1207" s="243">
        <v>8</v>
      </c>
      <c r="O1207" s="244" t="s">
        <v>706</v>
      </c>
    </row>
    <row r="1208" spans="1:15" s="244" customFormat="1">
      <c r="A1208" s="68"/>
      <c r="B1208" s="239">
        <v>40371</v>
      </c>
      <c r="C1208" s="239" t="s">
        <v>2467</v>
      </c>
      <c r="D1208" s="239">
        <v>14</v>
      </c>
      <c r="E1208" s="239">
        <v>4</v>
      </c>
      <c r="F1208" s="239">
        <v>2</v>
      </c>
      <c r="G1208" s="239" t="s">
        <v>176</v>
      </c>
      <c r="H1208" s="239" t="s">
        <v>2211</v>
      </c>
      <c r="I1208" s="239">
        <v>1</v>
      </c>
      <c r="J1208" s="240" t="s">
        <v>2542</v>
      </c>
      <c r="K1208" s="241"/>
      <c r="L1208" s="239">
        <v>1</v>
      </c>
      <c r="M1208" s="242">
        <v>1</v>
      </c>
      <c r="N1208" s="243">
        <v>8</v>
      </c>
      <c r="O1208" s="244" t="s">
        <v>706</v>
      </c>
    </row>
    <row r="1209" spans="1:15" s="244" customFormat="1">
      <c r="A1209" s="68"/>
      <c r="B1209" s="239">
        <v>40372</v>
      </c>
      <c r="C1209" s="239" t="s">
        <v>2279</v>
      </c>
      <c r="D1209" s="239">
        <v>14</v>
      </c>
      <c r="E1209" s="239">
        <v>4</v>
      </c>
      <c r="F1209" s="239">
        <v>2</v>
      </c>
      <c r="G1209" s="239" t="s">
        <v>176</v>
      </c>
      <c r="H1209" s="239" t="s">
        <v>2212</v>
      </c>
      <c r="I1209" s="239">
        <v>1</v>
      </c>
      <c r="J1209" s="240" t="s">
        <v>2542</v>
      </c>
      <c r="K1209" s="241"/>
      <c r="L1209" s="239">
        <v>1</v>
      </c>
      <c r="M1209" s="242">
        <v>1</v>
      </c>
      <c r="N1209" s="243">
        <v>8</v>
      </c>
      <c r="O1209" s="244" t="s">
        <v>706</v>
      </c>
    </row>
    <row r="1210" spans="1:15" s="244" customFormat="1">
      <c r="A1210" s="68"/>
      <c r="B1210" s="239">
        <v>40373</v>
      </c>
      <c r="C1210" s="239" t="s">
        <v>2280</v>
      </c>
      <c r="D1210" s="239">
        <v>14</v>
      </c>
      <c r="E1210" s="239">
        <v>4</v>
      </c>
      <c r="F1210" s="239">
        <v>2</v>
      </c>
      <c r="G1210" s="239" t="s">
        <v>176</v>
      </c>
      <c r="H1210" s="239" t="s">
        <v>2213</v>
      </c>
      <c r="I1210" s="239">
        <v>1</v>
      </c>
      <c r="J1210" s="240" t="s">
        <v>2542</v>
      </c>
      <c r="K1210" s="241"/>
      <c r="L1210" s="239">
        <v>1</v>
      </c>
      <c r="M1210" s="242">
        <v>1</v>
      </c>
      <c r="N1210" s="243">
        <v>8</v>
      </c>
      <c r="O1210" s="244" t="s">
        <v>706</v>
      </c>
    </row>
    <row r="1211" spans="1:15" s="244" customFormat="1">
      <c r="A1211" s="68"/>
      <c r="B1211" s="239">
        <v>40374</v>
      </c>
      <c r="C1211" s="239" t="s">
        <v>2281</v>
      </c>
      <c r="D1211" s="239">
        <v>14</v>
      </c>
      <c r="E1211" s="239">
        <v>4</v>
      </c>
      <c r="F1211" s="239">
        <v>2</v>
      </c>
      <c r="G1211" s="239" t="s">
        <v>176</v>
      </c>
      <c r="H1211" s="239" t="s">
        <v>2214</v>
      </c>
      <c r="I1211" s="239">
        <v>1</v>
      </c>
      <c r="J1211" s="240" t="s">
        <v>2542</v>
      </c>
      <c r="K1211" s="241"/>
      <c r="L1211" s="239">
        <v>1</v>
      </c>
      <c r="M1211" s="242">
        <v>1</v>
      </c>
      <c r="N1211" s="243">
        <v>8</v>
      </c>
      <c r="O1211" s="244" t="s">
        <v>706</v>
      </c>
    </row>
    <row r="1212" spans="1:15" s="244" customFormat="1">
      <c r="A1212" s="68"/>
      <c r="B1212" s="239">
        <v>40375</v>
      </c>
      <c r="C1212" s="239" t="s">
        <v>2282</v>
      </c>
      <c r="D1212" s="239">
        <v>14</v>
      </c>
      <c r="E1212" s="239">
        <v>4</v>
      </c>
      <c r="F1212" s="239">
        <v>2</v>
      </c>
      <c r="G1212" s="239" t="s">
        <v>176</v>
      </c>
      <c r="H1212" s="239" t="s">
        <v>2215</v>
      </c>
      <c r="I1212" s="239">
        <v>1</v>
      </c>
      <c r="J1212" s="240" t="s">
        <v>2542</v>
      </c>
      <c r="K1212" s="241"/>
      <c r="L1212" s="239">
        <v>1</v>
      </c>
      <c r="M1212" s="242">
        <v>1</v>
      </c>
      <c r="N1212" s="243">
        <v>8</v>
      </c>
      <c r="O1212" s="244" t="s">
        <v>706</v>
      </c>
    </row>
    <row r="1213" spans="1:15" s="244" customFormat="1">
      <c r="A1213" s="68"/>
      <c r="B1213" s="239">
        <v>40376</v>
      </c>
      <c r="C1213" s="239" t="s">
        <v>2283</v>
      </c>
      <c r="D1213" s="239">
        <v>14</v>
      </c>
      <c r="E1213" s="239">
        <v>4</v>
      </c>
      <c r="F1213" s="239">
        <v>2</v>
      </c>
      <c r="G1213" s="239" t="s">
        <v>176</v>
      </c>
      <c r="H1213" s="239" t="s">
        <v>2216</v>
      </c>
      <c r="I1213" s="239">
        <v>1</v>
      </c>
      <c r="J1213" s="240" t="s">
        <v>2542</v>
      </c>
      <c r="K1213" s="241"/>
      <c r="L1213" s="239">
        <v>1</v>
      </c>
      <c r="M1213" s="242">
        <v>1</v>
      </c>
      <c r="N1213" s="243">
        <v>8</v>
      </c>
      <c r="O1213" s="244" t="s">
        <v>706</v>
      </c>
    </row>
    <row r="1214" spans="1:15" s="244" customFormat="1">
      <c r="A1214" s="68"/>
      <c r="B1214" s="239">
        <v>40377</v>
      </c>
      <c r="C1214" s="239" t="s">
        <v>2365</v>
      </c>
      <c r="D1214" s="239">
        <v>14</v>
      </c>
      <c r="E1214" s="239">
        <v>5</v>
      </c>
      <c r="F1214" s="239">
        <v>100</v>
      </c>
      <c r="G1214" s="239" t="s">
        <v>176</v>
      </c>
      <c r="H1214" s="239" t="s">
        <v>2171</v>
      </c>
      <c r="I1214" s="239">
        <v>1</v>
      </c>
      <c r="J1214" s="265" t="s">
        <v>2217</v>
      </c>
      <c r="K1214" s="264"/>
      <c r="L1214" s="266">
        <v>1</v>
      </c>
      <c r="M1214" s="266">
        <v>0</v>
      </c>
      <c r="N1214" s="266">
        <v>0</v>
      </c>
      <c r="O1214" s="244" t="s">
        <v>706</v>
      </c>
    </row>
    <row r="1215" spans="1:15" s="244" customFormat="1">
      <c r="A1215" s="68"/>
      <c r="B1215" s="239">
        <v>40378</v>
      </c>
      <c r="C1215" s="239" t="s">
        <v>2289</v>
      </c>
      <c r="D1215" s="239">
        <v>14</v>
      </c>
      <c r="E1215" s="239">
        <v>5</v>
      </c>
      <c r="F1215" s="239">
        <v>100</v>
      </c>
      <c r="G1215" s="239" t="s">
        <v>176</v>
      </c>
      <c r="H1215" s="239" t="s">
        <v>2172</v>
      </c>
      <c r="I1215" s="239">
        <v>1</v>
      </c>
      <c r="J1215" s="265" t="s">
        <v>2217</v>
      </c>
      <c r="K1215" s="264"/>
      <c r="L1215" s="266">
        <v>1</v>
      </c>
      <c r="M1215" s="266">
        <v>0</v>
      </c>
      <c r="N1215" s="266">
        <v>0</v>
      </c>
      <c r="O1215" s="244" t="s">
        <v>706</v>
      </c>
    </row>
    <row r="1216" spans="1:15" s="244" customFormat="1">
      <c r="A1216" s="68"/>
      <c r="B1216" s="239">
        <v>40379</v>
      </c>
      <c r="C1216" s="239" t="s">
        <v>2366</v>
      </c>
      <c r="D1216" s="239">
        <v>14</v>
      </c>
      <c r="E1216" s="239">
        <v>5</v>
      </c>
      <c r="F1216" s="239">
        <v>100</v>
      </c>
      <c r="G1216" s="239" t="s">
        <v>176</v>
      </c>
      <c r="H1216" s="239" t="s">
        <v>2173</v>
      </c>
      <c r="I1216" s="239">
        <v>1</v>
      </c>
      <c r="J1216" s="265" t="s">
        <v>2217</v>
      </c>
      <c r="K1216" s="264"/>
      <c r="L1216" s="266">
        <v>1</v>
      </c>
      <c r="M1216" s="266">
        <v>0</v>
      </c>
      <c r="N1216" s="266">
        <v>0</v>
      </c>
      <c r="O1216" s="244" t="s">
        <v>706</v>
      </c>
    </row>
    <row r="1217" spans="1:15" s="244" customFormat="1">
      <c r="A1217" s="68"/>
      <c r="B1217" s="239">
        <v>40380</v>
      </c>
      <c r="C1217" s="239" t="s">
        <v>2535</v>
      </c>
      <c r="D1217" s="239">
        <v>14</v>
      </c>
      <c r="E1217" s="239">
        <v>5</v>
      </c>
      <c r="F1217" s="239">
        <v>100</v>
      </c>
      <c r="G1217" s="239" t="s">
        <v>176</v>
      </c>
      <c r="H1217" s="239" t="s">
        <v>2174</v>
      </c>
      <c r="I1217" s="239">
        <v>1</v>
      </c>
      <c r="J1217" s="265" t="s">
        <v>2217</v>
      </c>
      <c r="K1217" s="264"/>
      <c r="L1217" s="266">
        <v>1</v>
      </c>
      <c r="M1217" s="266">
        <v>0</v>
      </c>
      <c r="N1217" s="266">
        <v>0</v>
      </c>
      <c r="O1217" s="244" t="s">
        <v>706</v>
      </c>
    </row>
    <row r="1218" spans="1:15" s="244" customFormat="1">
      <c r="A1218" s="68"/>
      <c r="B1218" s="239">
        <v>40381</v>
      </c>
      <c r="C1218" s="239" t="s">
        <v>2448</v>
      </c>
      <c r="D1218" s="239">
        <v>14</v>
      </c>
      <c r="E1218" s="239">
        <v>5</v>
      </c>
      <c r="F1218" s="239">
        <v>100</v>
      </c>
      <c r="G1218" s="239" t="s">
        <v>176</v>
      </c>
      <c r="H1218" s="239" t="s">
        <v>2175</v>
      </c>
      <c r="I1218" s="239">
        <v>1</v>
      </c>
      <c r="J1218" s="265" t="s">
        <v>2217</v>
      </c>
      <c r="K1218" s="264"/>
      <c r="L1218" s="266">
        <v>1</v>
      </c>
      <c r="M1218" s="266">
        <v>0</v>
      </c>
      <c r="N1218" s="266">
        <v>0</v>
      </c>
      <c r="O1218" s="244" t="s">
        <v>706</v>
      </c>
    </row>
    <row r="1219" spans="1:15" s="244" customFormat="1">
      <c r="A1219" s="68"/>
      <c r="B1219" s="239">
        <v>40382</v>
      </c>
      <c r="C1219" s="239" t="s">
        <v>2270</v>
      </c>
      <c r="D1219" s="239">
        <v>14</v>
      </c>
      <c r="E1219" s="239">
        <v>5</v>
      </c>
      <c r="F1219" s="239">
        <v>100</v>
      </c>
      <c r="G1219" s="239" t="s">
        <v>176</v>
      </c>
      <c r="H1219" s="239" t="s">
        <v>2176</v>
      </c>
      <c r="I1219" s="239">
        <v>1</v>
      </c>
      <c r="J1219" s="265" t="s">
        <v>2217</v>
      </c>
      <c r="K1219" s="264"/>
      <c r="L1219" s="266">
        <v>1</v>
      </c>
      <c r="M1219" s="266">
        <v>0</v>
      </c>
      <c r="N1219" s="266">
        <v>0</v>
      </c>
      <c r="O1219" s="244" t="s">
        <v>706</v>
      </c>
    </row>
    <row r="1220" spans="1:15" s="244" customFormat="1">
      <c r="A1220" s="68"/>
      <c r="B1220" s="239">
        <v>40383</v>
      </c>
      <c r="C1220" s="239" t="s">
        <v>2449</v>
      </c>
      <c r="D1220" s="239">
        <v>14</v>
      </c>
      <c r="E1220" s="239">
        <v>5</v>
      </c>
      <c r="F1220" s="239">
        <v>100</v>
      </c>
      <c r="G1220" s="239" t="s">
        <v>176</v>
      </c>
      <c r="H1220" s="239" t="s">
        <v>2177</v>
      </c>
      <c r="I1220" s="239">
        <v>1</v>
      </c>
      <c r="J1220" s="265" t="s">
        <v>2217</v>
      </c>
      <c r="K1220" s="264"/>
      <c r="L1220" s="266">
        <v>1</v>
      </c>
      <c r="M1220" s="266">
        <v>0</v>
      </c>
      <c r="N1220" s="266">
        <v>0</v>
      </c>
      <c r="O1220" s="244" t="s">
        <v>706</v>
      </c>
    </row>
    <row r="1221" spans="1:15" s="244" customFormat="1">
      <c r="A1221" s="68"/>
      <c r="B1221" s="239">
        <v>40384</v>
      </c>
      <c r="C1221" s="239" t="s">
        <v>2271</v>
      </c>
      <c r="D1221" s="239">
        <v>14</v>
      </c>
      <c r="E1221" s="239">
        <v>5</v>
      </c>
      <c r="F1221" s="239">
        <v>100</v>
      </c>
      <c r="G1221" s="239" t="s">
        <v>176</v>
      </c>
      <c r="H1221" s="239" t="s">
        <v>2178</v>
      </c>
      <c r="I1221" s="239">
        <v>1</v>
      </c>
      <c r="J1221" s="265" t="s">
        <v>2217</v>
      </c>
      <c r="K1221" s="264"/>
      <c r="L1221" s="266">
        <v>1</v>
      </c>
      <c r="M1221" s="266">
        <v>0</v>
      </c>
      <c r="N1221" s="266">
        <v>0</v>
      </c>
      <c r="O1221" s="244" t="s">
        <v>706</v>
      </c>
    </row>
    <row r="1222" spans="1:15" s="244" customFormat="1">
      <c r="A1222" s="68"/>
      <c r="B1222" s="239">
        <v>40385</v>
      </c>
      <c r="C1222" s="239" t="s">
        <v>2389</v>
      </c>
      <c r="D1222" s="239">
        <v>14</v>
      </c>
      <c r="E1222" s="239">
        <v>5</v>
      </c>
      <c r="F1222" s="239">
        <v>20</v>
      </c>
      <c r="G1222" s="239" t="s">
        <v>176</v>
      </c>
      <c r="H1222" s="239" t="s">
        <v>2179</v>
      </c>
      <c r="I1222" s="239">
        <v>1</v>
      </c>
      <c r="J1222" s="265" t="s">
        <v>2218</v>
      </c>
      <c r="K1222" s="264"/>
      <c r="L1222" s="266">
        <v>1</v>
      </c>
      <c r="M1222" s="266">
        <v>0</v>
      </c>
      <c r="N1222" s="266">
        <v>0</v>
      </c>
      <c r="O1222" s="244" t="s">
        <v>706</v>
      </c>
    </row>
    <row r="1223" spans="1:15" s="244" customFormat="1">
      <c r="A1223" s="68"/>
      <c r="B1223" s="239">
        <v>40386</v>
      </c>
      <c r="C1223" s="239" t="s">
        <v>2276</v>
      </c>
      <c r="D1223" s="239">
        <v>14</v>
      </c>
      <c r="E1223" s="239">
        <v>5</v>
      </c>
      <c r="F1223" s="239">
        <v>20</v>
      </c>
      <c r="G1223" s="239" t="s">
        <v>176</v>
      </c>
      <c r="H1223" s="239" t="s">
        <v>2180</v>
      </c>
      <c r="I1223" s="239">
        <v>1</v>
      </c>
      <c r="J1223" s="265" t="s">
        <v>2218</v>
      </c>
      <c r="K1223" s="264"/>
      <c r="L1223" s="266">
        <v>1</v>
      </c>
      <c r="M1223" s="266">
        <v>0</v>
      </c>
      <c r="N1223" s="266">
        <v>0</v>
      </c>
      <c r="O1223" s="244" t="s">
        <v>706</v>
      </c>
    </row>
    <row r="1224" spans="1:15" s="244" customFormat="1">
      <c r="A1224" s="68"/>
      <c r="B1224" s="239">
        <v>40387</v>
      </c>
      <c r="C1224" s="239" t="s">
        <v>2272</v>
      </c>
      <c r="D1224" s="239">
        <v>14</v>
      </c>
      <c r="E1224" s="239">
        <v>5</v>
      </c>
      <c r="F1224" s="239">
        <v>20</v>
      </c>
      <c r="G1224" s="239" t="s">
        <v>176</v>
      </c>
      <c r="H1224" s="239" t="s">
        <v>2181</v>
      </c>
      <c r="I1224" s="239">
        <v>1</v>
      </c>
      <c r="J1224" s="265" t="s">
        <v>2218</v>
      </c>
      <c r="K1224" s="264"/>
      <c r="L1224" s="266">
        <v>1</v>
      </c>
      <c r="M1224" s="266">
        <v>0</v>
      </c>
      <c r="N1224" s="266">
        <v>0</v>
      </c>
      <c r="O1224" s="244" t="s">
        <v>706</v>
      </c>
    </row>
    <row r="1225" spans="1:15" s="244" customFormat="1">
      <c r="A1225" s="68"/>
      <c r="B1225" s="239">
        <v>40388</v>
      </c>
      <c r="C1225" s="239" t="s">
        <v>2273</v>
      </c>
      <c r="D1225" s="239">
        <v>14</v>
      </c>
      <c r="E1225" s="239">
        <v>5</v>
      </c>
      <c r="F1225" s="239">
        <v>20</v>
      </c>
      <c r="G1225" s="239" t="s">
        <v>176</v>
      </c>
      <c r="H1225" s="239" t="s">
        <v>2182</v>
      </c>
      <c r="I1225" s="239">
        <v>1</v>
      </c>
      <c r="J1225" s="265" t="s">
        <v>2218</v>
      </c>
      <c r="K1225" s="264"/>
      <c r="L1225" s="266">
        <v>1</v>
      </c>
      <c r="M1225" s="266">
        <v>0</v>
      </c>
      <c r="N1225" s="266">
        <v>0</v>
      </c>
      <c r="O1225" s="244" t="s">
        <v>706</v>
      </c>
    </row>
    <row r="1226" spans="1:15" s="244" customFormat="1">
      <c r="A1226" s="68"/>
      <c r="B1226" s="239">
        <v>40389</v>
      </c>
      <c r="C1226" s="239" t="s">
        <v>2390</v>
      </c>
      <c r="D1226" s="239">
        <v>14</v>
      </c>
      <c r="E1226" s="239">
        <v>5</v>
      </c>
      <c r="F1226" s="239">
        <v>20</v>
      </c>
      <c r="G1226" s="239" t="s">
        <v>176</v>
      </c>
      <c r="H1226" s="239" t="s">
        <v>2183</v>
      </c>
      <c r="I1226" s="239">
        <v>1</v>
      </c>
      <c r="J1226" s="265" t="s">
        <v>2218</v>
      </c>
      <c r="K1226" s="264"/>
      <c r="L1226" s="266">
        <v>1</v>
      </c>
      <c r="M1226" s="266">
        <v>0</v>
      </c>
      <c r="N1226" s="266">
        <v>0</v>
      </c>
      <c r="O1226" s="244" t="s">
        <v>706</v>
      </c>
    </row>
    <row r="1227" spans="1:15" s="244" customFormat="1">
      <c r="A1227" s="68"/>
      <c r="B1227" s="239">
        <v>40390</v>
      </c>
      <c r="C1227" s="239" t="s">
        <v>2391</v>
      </c>
      <c r="D1227" s="239">
        <v>14</v>
      </c>
      <c r="E1227" s="239">
        <v>5</v>
      </c>
      <c r="F1227" s="239">
        <v>20</v>
      </c>
      <c r="G1227" s="239" t="s">
        <v>176</v>
      </c>
      <c r="H1227" s="239" t="s">
        <v>2184</v>
      </c>
      <c r="I1227" s="239">
        <v>1</v>
      </c>
      <c r="J1227" s="265" t="s">
        <v>2218</v>
      </c>
      <c r="K1227" s="264"/>
      <c r="L1227" s="266">
        <v>1</v>
      </c>
      <c r="M1227" s="266">
        <v>0</v>
      </c>
      <c r="N1227" s="266">
        <v>0</v>
      </c>
      <c r="O1227" s="244" t="s">
        <v>706</v>
      </c>
    </row>
    <row r="1228" spans="1:15" s="244" customFormat="1">
      <c r="A1228" s="68"/>
      <c r="B1228" s="239">
        <v>40391</v>
      </c>
      <c r="C1228" s="239" t="s">
        <v>2290</v>
      </c>
      <c r="D1228" s="239">
        <v>14</v>
      </c>
      <c r="E1228" s="239">
        <v>5</v>
      </c>
      <c r="F1228" s="239">
        <v>20</v>
      </c>
      <c r="G1228" s="239" t="s">
        <v>176</v>
      </c>
      <c r="H1228" s="239" t="s">
        <v>2185</v>
      </c>
      <c r="I1228" s="239">
        <v>1</v>
      </c>
      <c r="J1228" s="265" t="s">
        <v>2218</v>
      </c>
      <c r="K1228" s="264"/>
      <c r="L1228" s="266">
        <v>1</v>
      </c>
      <c r="M1228" s="266">
        <v>0</v>
      </c>
      <c r="N1228" s="266">
        <v>0</v>
      </c>
      <c r="O1228" s="244" t="s">
        <v>706</v>
      </c>
    </row>
    <row r="1229" spans="1:15" s="244" customFormat="1">
      <c r="A1229" s="68"/>
      <c r="B1229" s="239">
        <v>40392</v>
      </c>
      <c r="C1229" s="239" t="s">
        <v>2275</v>
      </c>
      <c r="D1229" s="239">
        <v>14</v>
      </c>
      <c r="E1229" s="239">
        <v>5</v>
      </c>
      <c r="F1229" s="239">
        <v>20</v>
      </c>
      <c r="G1229" s="239" t="s">
        <v>176</v>
      </c>
      <c r="H1229" s="239" t="s">
        <v>2079</v>
      </c>
      <c r="I1229" s="239">
        <v>1</v>
      </c>
      <c r="J1229" s="265" t="s">
        <v>2218</v>
      </c>
      <c r="K1229" s="264"/>
      <c r="L1229" s="266">
        <v>1</v>
      </c>
      <c r="M1229" s="266">
        <v>0</v>
      </c>
      <c r="N1229" s="266">
        <v>0</v>
      </c>
      <c r="O1229" s="244" t="s">
        <v>706</v>
      </c>
    </row>
    <row r="1230" spans="1:15" s="244" customFormat="1">
      <c r="A1230" s="68"/>
      <c r="B1230" s="239">
        <v>40393</v>
      </c>
      <c r="C1230" s="239" t="s">
        <v>2379</v>
      </c>
      <c r="D1230" s="239">
        <v>14</v>
      </c>
      <c r="E1230" s="239">
        <v>5</v>
      </c>
      <c r="F1230" s="239">
        <v>20</v>
      </c>
      <c r="G1230" s="239" t="s">
        <v>176</v>
      </c>
      <c r="H1230" s="239" t="s">
        <v>2186</v>
      </c>
      <c r="I1230" s="239">
        <v>1</v>
      </c>
      <c r="J1230" s="265" t="s">
        <v>2218</v>
      </c>
      <c r="K1230" s="264"/>
      <c r="L1230" s="266">
        <v>1</v>
      </c>
      <c r="M1230" s="266">
        <v>0</v>
      </c>
      <c r="N1230" s="266">
        <v>0</v>
      </c>
      <c r="O1230" s="244" t="s">
        <v>706</v>
      </c>
    </row>
    <row r="1231" spans="1:15" s="244" customFormat="1">
      <c r="A1231" s="68"/>
      <c r="B1231" s="239">
        <v>40394</v>
      </c>
      <c r="C1231" s="239" t="s">
        <v>2377</v>
      </c>
      <c r="D1231" s="239">
        <v>14</v>
      </c>
      <c r="E1231" s="239">
        <v>5</v>
      </c>
      <c r="F1231" s="239">
        <v>20</v>
      </c>
      <c r="G1231" s="239" t="s">
        <v>176</v>
      </c>
      <c r="H1231" s="239" t="s">
        <v>2187</v>
      </c>
      <c r="I1231" s="239">
        <v>1</v>
      </c>
      <c r="J1231" s="265" t="s">
        <v>2218</v>
      </c>
      <c r="K1231" s="264"/>
      <c r="L1231" s="266">
        <v>1</v>
      </c>
      <c r="M1231" s="266">
        <v>0</v>
      </c>
      <c r="N1231" s="266">
        <v>0</v>
      </c>
      <c r="O1231" s="244" t="s">
        <v>706</v>
      </c>
    </row>
    <row r="1232" spans="1:15" s="244" customFormat="1">
      <c r="A1232" s="68"/>
      <c r="B1232" s="239">
        <v>40395</v>
      </c>
      <c r="C1232" s="239" t="s">
        <v>2274</v>
      </c>
      <c r="D1232" s="239">
        <v>14</v>
      </c>
      <c r="E1232" s="239">
        <v>5</v>
      </c>
      <c r="F1232" s="239">
        <v>20</v>
      </c>
      <c r="G1232" s="239" t="s">
        <v>176</v>
      </c>
      <c r="H1232" s="239" t="s">
        <v>2188</v>
      </c>
      <c r="I1232" s="239">
        <v>1</v>
      </c>
      <c r="J1232" s="265" t="s">
        <v>2218</v>
      </c>
      <c r="K1232" s="264"/>
      <c r="L1232" s="266">
        <v>1</v>
      </c>
      <c r="M1232" s="266">
        <v>0</v>
      </c>
      <c r="N1232" s="266">
        <v>0</v>
      </c>
      <c r="O1232" s="244" t="s">
        <v>706</v>
      </c>
    </row>
    <row r="1233" spans="1:15" s="244" customFormat="1">
      <c r="A1233" s="68"/>
      <c r="B1233" s="239">
        <v>40396</v>
      </c>
      <c r="C1233" s="239" t="s">
        <v>2382</v>
      </c>
      <c r="D1233" s="239">
        <v>14</v>
      </c>
      <c r="E1233" s="239">
        <v>5</v>
      </c>
      <c r="F1233" s="239">
        <v>20</v>
      </c>
      <c r="G1233" s="239" t="s">
        <v>176</v>
      </c>
      <c r="H1233" s="239" t="s">
        <v>2189</v>
      </c>
      <c r="I1233" s="239">
        <v>1</v>
      </c>
      <c r="J1233" s="265" t="s">
        <v>2218</v>
      </c>
      <c r="K1233" s="264"/>
      <c r="L1233" s="266">
        <v>1</v>
      </c>
      <c r="M1233" s="266">
        <v>0</v>
      </c>
      <c r="N1233" s="266">
        <v>0</v>
      </c>
      <c r="O1233" s="244" t="s">
        <v>706</v>
      </c>
    </row>
    <row r="1234" spans="1:15" s="244" customFormat="1">
      <c r="A1234" s="68"/>
      <c r="B1234" s="239">
        <v>40397</v>
      </c>
      <c r="C1234" s="239" t="s">
        <v>2375</v>
      </c>
      <c r="D1234" s="239">
        <v>14</v>
      </c>
      <c r="E1234" s="239">
        <v>5</v>
      </c>
      <c r="F1234" s="239">
        <v>20</v>
      </c>
      <c r="G1234" s="239" t="s">
        <v>176</v>
      </c>
      <c r="H1234" s="239" t="s">
        <v>2190</v>
      </c>
      <c r="I1234" s="239">
        <v>1</v>
      </c>
      <c r="J1234" s="265" t="s">
        <v>2218</v>
      </c>
      <c r="K1234" s="264"/>
      <c r="L1234" s="266">
        <v>1</v>
      </c>
      <c r="M1234" s="266">
        <v>0</v>
      </c>
      <c r="N1234" s="266">
        <v>0</v>
      </c>
      <c r="O1234" s="244" t="s">
        <v>706</v>
      </c>
    </row>
    <row r="1235" spans="1:15" s="244" customFormat="1">
      <c r="A1235" s="68"/>
      <c r="B1235" s="239">
        <v>40398</v>
      </c>
      <c r="C1235" s="239" t="s">
        <v>2463</v>
      </c>
      <c r="D1235" s="239">
        <v>14</v>
      </c>
      <c r="E1235" s="239">
        <v>5</v>
      </c>
      <c r="F1235" s="239">
        <v>20</v>
      </c>
      <c r="G1235" s="239" t="s">
        <v>176</v>
      </c>
      <c r="H1235" s="239" t="s">
        <v>2191</v>
      </c>
      <c r="I1235" s="239">
        <v>1</v>
      </c>
      <c r="J1235" s="265" t="s">
        <v>2218</v>
      </c>
      <c r="K1235" s="264"/>
      <c r="L1235" s="266">
        <v>1</v>
      </c>
      <c r="M1235" s="266">
        <v>0</v>
      </c>
      <c r="N1235" s="266">
        <v>0</v>
      </c>
      <c r="O1235" s="244" t="s">
        <v>706</v>
      </c>
    </row>
    <row r="1236" spans="1:15" s="244" customFormat="1">
      <c r="A1236" s="68"/>
      <c r="B1236" s="239">
        <v>40399</v>
      </c>
      <c r="C1236" s="239" t="s">
        <v>2269</v>
      </c>
      <c r="D1236" s="239">
        <v>14</v>
      </c>
      <c r="E1236" s="239">
        <v>5</v>
      </c>
      <c r="F1236" s="239">
        <v>20</v>
      </c>
      <c r="G1236" s="239" t="s">
        <v>176</v>
      </c>
      <c r="H1236" s="239" t="s">
        <v>2192</v>
      </c>
      <c r="I1236" s="239">
        <v>1</v>
      </c>
      <c r="J1236" s="265" t="s">
        <v>2218</v>
      </c>
      <c r="K1236" s="264"/>
      <c r="L1236" s="266">
        <v>1</v>
      </c>
      <c r="M1236" s="266">
        <v>0</v>
      </c>
      <c r="N1236" s="266">
        <v>0</v>
      </c>
      <c r="O1236" s="244" t="s">
        <v>706</v>
      </c>
    </row>
    <row r="1237" spans="1:15" s="244" customFormat="1">
      <c r="A1237" s="68"/>
      <c r="B1237" s="239">
        <v>40400</v>
      </c>
      <c r="C1237" s="239" t="s">
        <v>2372</v>
      </c>
      <c r="D1237" s="239">
        <v>14</v>
      </c>
      <c r="E1237" s="239">
        <v>5</v>
      </c>
      <c r="F1237" s="239">
        <v>20</v>
      </c>
      <c r="G1237" s="239" t="s">
        <v>176</v>
      </c>
      <c r="H1237" s="239" t="s">
        <v>2193</v>
      </c>
      <c r="I1237" s="239">
        <v>1</v>
      </c>
      <c r="J1237" s="265" t="s">
        <v>2218</v>
      </c>
      <c r="K1237" s="264"/>
      <c r="L1237" s="266">
        <v>1</v>
      </c>
      <c r="M1237" s="266">
        <v>0</v>
      </c>
      <c r="N1237" s="266">
        <v>0</v>
      </c>
      <c r="O1237" s="244" t="s">
        <v>706</v>
      </c>
    </row>
    <row r="1238" spans="1:15" s="244" customFormat="1">
      <c r="A1238" s="68"/>
      <c r="B1238" s="239">
        <v>40401</v>
      </c>
      <c r="C1238" s="239" t="s">
        <v>2387</v>
      </c>
      <c r="D1238" s="239">
        <v>14</v>
      </c>
      <c r="E1238" s="239">
        <v>5</v>
      </c>
      <c r="F1238" s="239">
        <v>20</v>
      </c>
      <c r="G1238" s="239" t="s">
        <v>176</v>
      </c>
      <c r="H1238" s="239" t="s">
        <v>2194</v>
      </c>
      <c r="I1238" s="239">
        <v>1</v>
      </c>
      <c r="J1238" s="265" t="s">
        <v>2218</v>
      </c>
      <c r="K1238" s="264"/>
      <c r="L1238" s="266">
        <v>1</v>
      </c>
      <c r="M1238" s="266">
        <v>0</v>
      </c>
      <c r="N1238" s="266">
        <v>0</v>
      </c>
      <c r="O1238" s="244" t="s">
        <v>706</v>
      </c>
    </row>
    <row r="1239" spans="1:15" s="244" customFormat="1">
      <c r="A1239" s="68"/>
      <c r="B1239" s="239">
        <v>40402</v>
      </c>
      <c r="C1239" s="239" t="s">
        <v>2464</v>
      </c>
      <c r="D1239" s="239">
        <v>14</v>
      </c>
      <c r="E1239" s="239">
        <v>5</v>
      </c>
      <c r="F1239" s="239">
        <v>20</v>
      </c>
      <c r="G1239" s="239" t="s">
        <v>176</v>
      </c>
      <c r="H1239" s="239" t="s">
        <v>2195</v>
      </c>
      <c r="I1239" s="239">
        <v>1</v>
      </c>
      <c r="J1239" s="265" t="s">
        <v>2218</v>
      </c>
      <c r="K1239" s="264"/>
      <c r="L1239" s="266">
        <v>1</v>
      </c>
      <c r="M1239" s="266">
        <v>0</v>
      </c>
      <c r="N1239" s="266">
        <v>0</v>
      </c>
      <c r="O1239" s="244" t="s">
        <v>706</v>
      </c>
    </row>
    <row r="1240" spans="1:15" s="244" customFormat="1">
      <c r="A1240" s="68"/>
      <c r="B1240" s="239">
        <v>40403</v>
      </c>
      <c r="C1240" s="239" t="s">
        <v>2537</v>
      </c>
      <c r="D1240" s="239">
        <v>14</v>
      </c>
      <c r="E1240" s="239">
        <v>5</v>
      </c>
      <c r="F1240" s="239">
        <v>20</v>
      </c>
      <c r="G1240" s="239" t="s">
        <v>176</v>
      </c>
      <c r="H1240" s="239" t="s">
        <v>2196</v>
      </c>
      <c r="I1240" s="239">
        <v>1</v>
      </c>
      <c r="J1240" s="265" t="s">
        <v>2218</v>
      </c>
      <c r="K1240" s="264"/>
      <c r="L1240" s="266">
        <v>1</v>
      </c>
      <c r="M1240" s="266">
        <v>0</v>
      </c>
      <c r="N1240" s="266">
        <v>0</v>
      </c>
      <c r="O1240" s="244" t="s">
        <v>706</v>
      </c>
    </row>
    <row r="1241" spans="1:15" s="244" customFormat="1">
      <c r="A1241" s="68"/>
      <c r="B1241" s="239">
        <v>40404</v>
      </c>
      <c r="C1241" s="239" t="s">
        <v>2268</v>
      </c>
      <c r="D1241" s="239">
        <v>14</v>
      </c>
      <c r="E1241" s="239">
        <v>5</v>
      </c>
      <c r="F1241" s="239">
        <v>20</v>
      </c>
      <c r="G1241" s="239" t="s">
        <v>176</v>
      </c>
      <c r="H1241" s="239" t="s">
        <v>2197</v>
      </c>
      <c r="I1241" s="239">
        <v>1</v>
      </c>
      <c r="J1241" s="265" t="s">
        <v>2218</v>
      </c>
      <c r="K1241" s="264"/>
      <c r="L1241" s="266">
        <v>1</v>
      </c>
      <c r="M1241" s="266">
        <v>0</v>
      </c>
      <c r="N1241" s="266">
        <v>0</v>
      </c>
      <c r="O1241" s="244" t="s">
        <v>706</v>
      </c>
    </row>
    <row r="1242" spans="1:15" s="244" customFormat="1">
      <c r="A1242" s="68"/>
      <c r="B1242" s="239">
        <v>40405</v>
      </c>
      <c r="C1242" s="239" t="s">
        <v>2371</v>
      </c>
      <c r="D1242" s="239">
        <v>14</v>
      </c>
      <c r="E1242" s="239">
        <v>5</v>
      </c>
      <c r="F1242" s="239">
        <v>20</v>
      </c>
      <c r="G1242" s="239" t="s">
        <v>176</v>
      </c>
      <c r="H1242" s="239" t="s">
        <v>2198</v>
      </c>
      <c r="I1242" s="239">
        <v>1</v>
      </c>
      <c r="J1242" s="265" t="s">
        <v>2218</v>
      </c>
      <c r="K1242" s="264"/>
      <c r="L1242" s="266">
        <v>1</v>
      </c>
      <c r="M1242" s="266">
        <v>0</v>
      </c>
      <c r="N1242" s="266">
        <v>0</v>
      </c>
      <c r="O1242" s="244" t="s">
        <v>706</v>
      </c>
    </row>
    <row r="1243" spans="1:15" s="244" customFormat="1">
      <c r="A1243" s="68"/>
      <c r="B1243" s="239">
        <v>40406</v>
      </c>
      <c r="C1243" s="239" t="s">
        <v>2267</v>
      </c>
      <c r="D1243" s="239">
        <v>14</v>
      </c>
      <c r="E1243" s="239">
        <v>5</v>
      </c>
      <c r="F1243" s="239">
        <v>20</v>
      </c>
      <c r="G1243" s="239" t="s">
        <v>176</v>
      </c>
      <c r="H1243" s="239" t="s">
        <v>2199</v>
      </c>
      <c r="I1243" s="239">
        <v>1</v>
      </c>
      <c r="J1243" s="265" t="s">
        <v>2218</v>
      </c>
      <c r="K1243" s="264"/>
      <c r="L1243" s="266">
        <v>1</v>
      </c>
      <c r="M1243" s="266">
        <v>0</v>
      </c>
      <c r="N1243" s="266">
        <v>0</v>
      </c>
      <c r="O1243" s="244" t="s">
        <v>706</v>
      </c>
    </row>
    <row r="1244" spans="1:15" s="244" customFormat="1">
      <c r="A1244" s="68"/>
      <c r="B1244" s="239">
        <v>40407</v>
      </c>
      <c r="C1244" s="239" t="s">
        <v>2392</v>
      </c>
      <c r="D1244" s="239">
        <v>14</v>
      </c>
      <c r="E1244" s="239">
        <v>5</v>
      </c>
      <c r="F1244" s="239">
        <v>20</v>
      </c>
      <c r="G1244" s="239" t="s">
        <v>176</v>
      </c>
      <c r="H1244" s="239" t="s">
        <v>2200</v>
      </c>
      <c r="I1244" s="239">
        <v>1</v>
      </c>
      <c r="J1244" s="265" t="s">
        <v>2218</v>
      </c>
      <c r="K1244" s="264"/>
      <c r="L1244" s="266">
        <v>1</v>
      </c>
      <c r="M1244" s="266">
        <v>0</v>
      </c>
      <c r="N1244" s="266">
        <v>0</v>
      </c>
      <c r="O1244" s="244" t="s">
        <v>706</v>
      </c>
    </row>
    <row r="1245" spans="1:15" s="244" customFormat="1">
      <c r="A1245" s="68"/>
      <c r="B1245" s="239">
        <v>40408</v>
      </c>
      <c r="C1245" s="239" t="s">
        <v>2385</v>
      </c>
      <c r="D1245" s="239">
        <v>14</v>
      </c>
      <c r="E1245" s="239">
        <v>5</v>
      </c>
      <c r="F1245" s="239">
        <v>20</v>
      </c>
      <c r="G1245" s="239" t="s">
        <v>176</v>
      </c>
      <c r="H1245" s="239" t="s">
        <v>2201</v>
      </c>
      <c r="I1245" s="239">
        <v>1</v>
      </c>
      <c r="J1245" s="265" t="s">
        <v>2218</v>
      </c>
      <c r="K1245" s="264"/>
      <c r="L1245" s="266">
        <v>1</v>
      </c>
      <c r="M1245" s="266">
        <v>0</v>
      </c>
      <c r="N1245" s="266">
        <v>0</v>
      </c>
      <c r="O1245" s="244" t="s">
        <v>706</v>
      </c>
    </row>
    <row r="1246" spans="1:15" s="244" customFormat="1">
      <c r="A1246" s="68"/>
      <c r="B1246" s="239">
        <v>40409</v>
      </c>
      <c r="C1246" s="239" t="s">
        <v>2465</v>
      </c>
      <c r="D1246" s="239">
        <v>14</v>
      </c>
      <c r="E1246" s="239">
        <v>5</v>
      </c>
      <c r="F1246" s="239">
        <v>3</v>
      </c>
      <c r="G1246" s="239" t="s">
        <v>176</v>
      </c>
      <c r="H1246" s="239" t="s">
        <v>2202</v>
      </c>
      <c r="I1246" s="239">
        <v>1</v>
      </c>
      <c r="J1246" s="265" t="s">
        <v>2219</v>
      </c>
      <c r="K1246" s="264"/>
      <c r="L1246" s="266">
        <v>1</v>
      </c>
      <c r="M1246" s="266">
        <v>0</v>
      </c>
      <c r="N1246" s="266">
        <v>0</v>
      </c>
      <c r="O1246" s="244" t="s">
        <v>706</v>
      </c>
    </row>
    <row r="1247" spans="1:15" s="244" customFormat="1">
      <c r="A1247" s="68"/>
      <c r="B1247" s="239">
        <v>40410</v>
      </c>
      <c r="C1247" s="239" t="s">
        <v>2466</v>
      </c>
      <c r="D1247" s="239">
        <v>14</v>
      </c>
      <c r="E1247" s="239">
        <v>5</v>
      </c>
      <c r="F1247" s="239">
        <v>3</v>
      </c>
      <c r="G1247" s="239" t="s">
        <v>176</v>
      </c>
      <c r="H1247" s="239" t="s">
        <v>2203</v>
      </c>
      <c r="I1247" s="239">
        <v>1</v>
      </c>
      <c r="J1247" s="265" t="s">
        <v>2219</v>
      </c>
      <c r="K1247" s="264"/>
      <c r="L1247" s="266">
        <v>1</v>
      </c>
      <c r="M1247" s="266">
        <v>0</v>
      </c>
      <c r="N1247" s="266">
        <v>0</v>
      </c>
      <c r="O1247" s="244" t="s">
        <v>706</v>
      </c>
    </row>
    <row r="1248" spans="1:15" s="244" customFormat="1">
      <c r="A1248" s="68"/>
      <c r="B1248" s="239">
        <v>40411</v>
      </c>
      <c r="C1248" s="239" t="s">
        <v>2393</v>
      </c>
      <c r="D1248" s="239">
        <v>14</v>
      </c>
      <c r="E1248" s="239">
        <v>5</v>
      </c>
      <c r="F1248" s="239">
        <v>3</v>
      </c>
      <c r="G1248" s="239" t="s">
        <v>176</v>
      </c>
      <c r="H1248" s="239" t="s">
        <v>2204</v>
      </c>
      <c r="I1248" s="239">
        <v>1</v>
      </c>
      <c r="J1248" s="265" t="s">
        <v>2219</v>
      </c>
      <c r="K1248" s="264"/>
      <c r="L1248" s="266">
        <v>1</v>
      </c>
      <c r="M1248" s="266">
        <v>0</v>
      </c>
      <c r="N1248" s="266">
        <v>0</v>
      </c>
      <c r="O1248" s="244" t="s">
        <v>706</v>
      </c>
    </row>
    <row r="1249" spans="1:15" s="244" customFormat="1">
      <c r="A1249" s="68"/>
      <c r="B1249" s="239">
        <v>40412</v>
      </c>
      <c r="C1249" s="239" t="s">
        <v>2368</v>
      </c>
      <c r="D1249" s="239">
        <v>14</v>
      </c>
      <c r="E1249" s="239">
        <v>5</v>
      </c>
      <c r="F1249" s="239">
        <v>3</v>
      </c>
      <c r="G1249" s="239" t="s">
        <v>176</v>
      </c>
      <c r="H1249" s="239" t="s">
        <v>2205</v>
      </c>
      <c r="I1249" s="239">
        <v>1</v>
      </c>
      <c r="J1249" s="265" t="s">
        <v>2219</v>
      </c>
      <c r="K1249" s="264"/>
      <c r="L1249" s="266">
        <v>1</v>
      </c>
      <c r="M1249" s="266">
        <v>0</v>
      </c>
      <c r="N1249" s="266">
        <v>0</v>
      </c>
      <c r="O1249" s="244" t="s">
        <v>706</v>
      </c>
    </row>
    <row r="1250" spans="1:15" s="244" customFormat="1">
      <c r="A1250" s="68"/>
      <c r="B1250" s="239">
        <v>40413</v>
      </c>
      <c r="C1250" s="239" t="s">
        <v>2291</v>
      </c>
      <c r="D1250" s="239">
        <v>14</v>
      </c>
      <c r="E1250" s="239">
        <v>5</v>
      </c>
      <c r="F1250" s="239">
        <v>3</v>
      </c>
      <c r="G1250" s="239" t="s">
        <v>176</v>
      </c>
      <c r="H1250" s="239" t="s">
        <v>2206</v>
      </c>
      <c r="I1250" s="239">
        <v>1</v>
      </c>
      <c r="J1250" s="265" t="s">
        <v>2219</v>
      </c>
      <c r="K1250" s="264"/>
      <c r="L1250" s="266">
        <v>1</v>
      </c>
      <c r="M1250" s="266">
        <v>0</v>
      </c>
      <c r="N1250" s="266">
        <v>0</v>
      </c>
      <c r="O1250" s="244" t="s">
        <v>706</v>
      </c>
    </row>
    <row r="1251" spans="1:15" s="244" customFormat="1">
      <c r="A1251" s="68"/>
      <c r="B1251" s="239">
        <v>40414</v>
      </c>
      <c r="C1251" s="239" t="s">
        <v>2292</v>
      </c>
      <c r="D1251" s="239">
        <v>14</v>
      </c>
      <c r="E1251" s="239">
        <v>5</v>
      </c>
      <c r="F1251" s="239">
        <v>3</v>
      </c>
      <c r="G1251" s="239" t="s">
        <v>176</v>
      </c>
      <c r="H1251" s="239" t="s">
        <v>2207</v>
      </c>
      <c r="I1251" s="239">
        <v>1</v>
      </c>
      <c r="J1251" s="265" t="s">
        <v>2219</v>
      </c>
      <c r="K1251" s="264"/>
      <c r="L1251" s="266">
        <v>1</v>
      </c>
      <c r="M1251" s="266">
        <v>0</v>
      </c>
      <c r="N1251" s="266">
        <v>0</v>
      </c>
      <c r="O1251" s="244" t="s">
        <v>706</v>
      </c>
    </row>
    <row r="1252" spans="1:15" s="244" customFormat="1">
      <c r="A1252" s="68"/>
      <c r="B1252" s="239">
        <v>40415</v>
      </c>
      <c r="C1252" s="239" t="s">
        <v>2394</v>
      </c>
      <c r="D1252" s="239">
        <v>14</v>
      </c>
      <c r="E1252" s="239">
        <v>5</v>
      </c>
      <c r="F1252" s="239">
        <v>3</v>
      </c>
      <c r="G1252" s="239" t="s">
        <v>176</v>
      </c>
      <c r="H1252" s="239" t="s">
        <v>2208</v>
      </c>
      <c r="I1252" s="239">
        <v>1</v>
      </c>
      <c r="J1252" s="265" t="s">
        <v>2219</v>
      </c>
      <c r="K1252" s="264"/>
      <c r="L1252" s="266">
        <v>1</v>
      </c>
      <c r="M1252" s="266">
        <v>0</v>
      </c>
      <c r="N1252" s="266">
        <v>0</v>
      </c>
      <c r="O1252" s="244" t="s">
        <v>706</v>
      </c>
    </row>
    <row r="1253" spans="1:15" s="244" customFormat="1">
      <c r="A1253" s="68"/>
      <c r="B1253" s="239">
        <v>40416</v>
      </c>
      <c r="C1253" s="239" t="s">
        <v>2277</v>
      </c>
      <c r="D1253" s="239">
        <v>14</v>
      </c>
      <c r="E1253" s="239">
        <v>5</v>
      </c>
      <c r="F1253" s="239">
        <v>3</v>
      </c>
      <c r="G1253" s="239" t="s">
        <v>176</v>
      </c>
      <c r="H1253" s="239" t="s">
        <v>2209</v>
      </c>
      <c r="I1253" s="239">
        <v>1</v>
      </c>
      <c r="J1253" s="265" t="s">
        <v>2219</v>
      </c>
      <c r="K1253" s="264"/>
      <c r="L1253" s="266">
        <v>1</v>
      </c>
      <c r="M1253" s="266">
        <v>0</v>
      </c>
      <c r="N1253" s="266">
        <v>0</v>
      </c>
      <c r="O1253" s="244" t="s">
        <v>706</v>
      </c>
    </row>
    <row r="1254" spans="1:15" s="244" customFormat="1">
      <c r="A1254" s="68"/>
      <c r="B1254" s="239">
        <v>40417</v>
      </c>
      <c r="C1254" s="239" t="s">
        <v>2278</v>
      </c>
      <c r="D1254" s="239">
        <v>14</v>
      </c>
      <c r="E1254" s="239">
        <v>5</v>
      </c>
      <c r="F1254" s="239">
        <v>3</v>
      </c>
      <c r="G1254" s="239" t="s">
        <v>176</v>
      </c>
      <c r="H1254" s="239" t="s">
        <v>2210</v>
      </c>
      <c r="I1254" s="239">
        <v>1</v>
      </c>
      <c r="J1254" s="265" t="s">
        <v>2219</v>
      </c>
      <c r="K1254" s="264"/>
      <c r="L1254" s="266">
        <v>1</v>
      </c>
      <c r="M1254" s="266">
        <v>0</v>
      </c>
      <c r="N1254" s="266">
        <v>0</v>
      </c>
      <c r="O1254" s="244" t="s">
        <v>706</v>
      </c>
    </row>
    <row r="1255" spans="1:15" s="244" customFormat="1">
      <c r="A1255" s="68"/>
      <c r="B1255" s="239">
        <v>40418</v>
      </c>
      <c r="C1255" s="239" t="s">
        <v>2467</v>
      </c>
      <c r="D1255" s="239">
        <v>14</v>
      </c>
      <c r="E1255" s="239">
        <v>5</v>
      </c>
      <c r="F1255" s="239">
        <v>3</v>
      </c>
      <c r="G1255" s="239" t="s">
        <v>176</v>
      </c>
      <c r="H1255" s="239" t="s">
        <v>2211</v>
      </c>
      <c r="I1255" s="239">
        <v>1</v>
      </c>
      <c r="J1255" s="265" t="s">
        <v>2219</v>
      </c>
      <c r="K1255" s="264"/>
      <c r="L1255" s="266">
        <v>1</v>
      </c>
      <c r="M1255" s="266">
        <v>0</v>
      </c>
      <c r="N1255" s="266">
        <v>0</v>
      </c>
      <c r="O1255" s="244" t="s">
        <v>706</v>
      </c>
    </row>
    <row r="1256" spans="1:15" s="244" customFormat="1">
      <c r="A1256" s="68"/>
      <c r="B1256" s="239">
        <v>40419</v>
      </c>
      <c r="C1256" s="239" t="s">
        <v>2279</v>
      </c>
      <c r="D1256" s="239">
        <v>14</v>
      </c>
      <c r="E1256" s="239">
        <v>5</v>
      </c>
      <c r="F1256" s="239">
        <v>3</v>
      </c>
      <c r="G1256" s="239" t="s">
        <v>176</v>
      </c>
      <c r="H1256" s="239" t="s">
        <v>2212</v>
      </c>
      <c r="I1256" s="239">
        <v>1</v>
      </c>
      <c r="J1256" s="265" t="s">
        <v>2219</v>
      </c>
      <c r="K1256" s="264"/>
      <c r="L1256" s="266">
        <v>1</v>
      </c>
      <c r="M1256" s="266">
        <v>0</v>
      </c>
      <c r="N1256" s="266">
        <v>0</v>
      </c>
      <c r="O1256" s="244" t="s">
        <v>706</v>
      </c>
    </row>
    <row r="1257" spans="1:15" s="244" customFormat="1">
      <c r="A1257" s="68"/>
      <c r="B1257" s="239">
        <v>40420</v>
      </c>
      <c r="C1257" s="239" t="s">
        <v>2280</v>
      </c>
      <c r="D1257" s="239">
        <v>14</v>
      </c>
      <c r="E1257" s="239">
        <v>5</v>
      </c>
      <c r="F1257" s="239">
        <v>3</v>
      </c>
      <c r="G1257" s="239" t="s">
        <v>176</v>
      </c>
      <c r="H1257" s="239" t="s">
        <v>2213</v>
      </c>
      <c r="I1257" s="239">
        <v>1</v>
      </c>
      <c r="J1257" s="265" t="s">
        <v>2219</v>
      </c>
      <c r="K1257" s="264"/>
      <c r="L1257" s="266">
        <v>1</v>
      </c>
      <c r="M1257" s="266">
        <v>0</v>
      </c>
      <c r="N1257" s="266">
        <v>0</v>
      </c>
      <c r="O1257" s="244" t="s">
        <v>706</v>
      </c>
    </row>
    <row r="1258" spans="1:15" s="244" customFormat="1">
      <c r="A1258" s="68"/>
      <c r="B1258" s="239">
        <v>40421</v>
      </c>
      <c r="C1258" s="239" t="s">
        <v>2281</v>
      </c>
      <c r="D1258" s="239">
        <v>14</v>
      </c>
      <c r="E1258" s="239">
        <v>5</v>
      </c>
      <c r="F1258" s="239">
        <v>3</v>
      </c>
      <c r="G1258" s="239" t="s">
        <v>176</v>
      </c>
      <c r="H1258" s="239" t="s">
        <v>2214</v>
      </c>
      <c r="I1258" s="239">
        <v>1</v>
      </c>
      <c r="J1258" s="265" t="s">
        <v>2219</v>
      </c>
      <c r="K1258" s="264"/>
      <c r="L1258" s="266">
        <v>1</v>
      </c>
      <c r="M1258" s="266">
        <v>0</v>
      </c>
      <c r="N1258" s="266">
        <v>0</v>
      </c>
      <c r="O1258" s="244" t="s">
        <v>706</v>
      </c>
    </row>
    <row r="1259" spans="1:15" s="244" customFormat="1">
      <c r="A1259" s="68"/>
      <c r="B1259" s="239">
        <v>40422</v>
      </c>
      <c r="C1259" s="239" t="s">
        <v>2282</v>
      </c>
      <c r="D1259" s="239">
        <v>14</v>
      </c>
      <c r="E1259" s="239">
        <v>5</v>
      </c>
      <c r="F1259" s="239">
        <v>3</v>
      </c>
      <c r="G1259" s="239" t="s">
        <v>176</v>
      </c>
      <c r="H1259" s="239" t="s">
        <v>2215</v>
      </c>
      <c r="I1259" s="239">
        <v>1</v>
      </c>
      <c r="J1259" s="265" t="s">
        <v>2219</v>
      </c>
      <c r="K1259" s="264"/>
      <c r="L1259" s="266">
        <v>1</v>
      </c>
      <c r="M1259" s="266">
        <v>0</v>
      </c>
      <c r="N1259" s="266">
        <v>0</v>
      </c>
      <c r="O1259" s="244" t="s">
        <v>706</v>
      </c>
    </row>
    <row r="1260" spans="1:15" s="244" customFormat="1">
      <c r="A1260" s="68"/>
      <c r="B1260" s="239">
        <v>40423</v>
      </c>
      <c r="C1260" s="239" t="s">
        <v>2283</v>
      </c>
      <c r="D1260" s="239">
        <v>14</v>
      </c>
      <c r="E1260" s="239">
        <v>5</v>
      </c>
      <c r="F1260" s="239">
        <v>3</v>
      </c>
      <c r="G1260" s="239" t="s">
        <v>176</v>
      </c>
      <c r="H1260" s="239" t="s">
        <v>2216</v>
      </c>
      <c r="I1260" s="239">
        <v>1</v>
      </c>
      <c r="J1260" s="265" t="s">
        <v>2219</v>
      </c>
      <c r="K1260" s="264"/>
      <c r="L1260" s="266">
        <v>1</v>
      </c>
      <c r="M1260" s="266">
        <v>0</v>
      </c>
      <c r="N1260" s="266">
        <v>0</v>
      </c>
      <c r="O1260" s="244" t="s">
        <v>706</v>
      </c>
    </row>
    <row r="1261" spans="1:15" s="244" customFormat="1">
      <c r="A1261" s="68"/>
      <c r="B1261" s="239">
        <v>40424</v>
      </c>
      <c r="C1261" s="239" t="s">
        <v>2365</v>
      </c>
      <c r="D1261" s="239">
        <v>14</v>
      </c>
      <c r="E1261" s="239">
        <v>5</v>
      </c>
      <c r="F1261" s="239">
        <v>100</v>
      </c>
      <c r="G1261" s="239" t="s">
        <v>176</v>
      </c>
      <c r="H1261" s="239" t="s">
        <v>2171</v>
      </c>
      <c r="I1261" s="239">
        <v>1</v>
      </c>
      <c r="J1261" s="240" t="s">
        <v>2541</v>
      </c>
      <c r="K1261" s="241"/>
      <c r="L1261" s="239">
        <v>1</v>
      </c>
      <c r="M1261" s="242">
        <v>1</v>
      </c>
      <c r="N1261" s="243">
        <v>8</v>
      </c>
      <c r="O1261" s="244" t="s">
        <v>706</v>
      </c>
    </row>
    <row r="1262" spans="1:15" s="244" customFormat="1">
      <c r="A1262" s="68"/>
      <c r="B1262" s="239">
        <v>40425</v>
      </c>
      <c r="C1262" s="239" t="s">
        <v>2289</v>
      </c>
      <c r="D1262" s="239">
        <v>14</v>
      </c>
      <c r="E1262" s="239">
        <v>5</v>
      </c>
      <c r="F1262" s="239">
        <v>100</v>
      </c>
      <c r="G1262" s="239" t="s">
        <v>176</v>
      </c>
      <c r="H1262" s="239" t="s">
        <v>2172</v>
      </c>
      <c r="I1262" s="239">
        <v>1</v>
      </c>
      <c r="J1262" s="240" t="s">
        <v>2541</v>
      </c>
      <c r="K1262" s="241"/>
      <c r="L1262" s="239">
        <v>1</v>
      </c>
      <c r="M1262" s="242">
        <v>1</v>
      </c>
      <c r="N1262" s="243">
        <v>8</v>
      </c>
      <c r="O1262" s="244" t="s">
        <v>706</v>
      </c>
    </row>
    <row r="1263" spans="1:15" s="244" customFormat="1">
      <c r="A1263" s="68"/>
      <c r="B1263" s="239">
        <v>40426</v>
      </c>
      <c r="C1263" s="239" t="s">
        <v>2366</v>
      </c>
      <c r="D1263" s="239">
        <v>14</v>
      </c>
      <c r="E1263" s="239">
        <v>5</v>
      </c>
      <c r="F1263" s="239">
        <v>100</v>
      </c>
      <c r="G1263" s="239" t="s">
        <v>176</v>
      </c>
      <c r="H1263" s="239" t="s">
        <v>2173</v>
      </c>
      <c r="I1263" s="239">
        <v>1</v>
      </c>
      <c r="J1263" s="240" t="s">
        <v>2541</v>
      </c>
      <c r="K1263" s="241"/>
      <c r="L1263" s="239">
        <v>1</v>
      </c>
      <c r="M1263" s="242">
        <v>1</v>
      </c>
      <c r="N1263" s="243">
        <v>8</v>
      </c>
      <c r="O1263" s="244" t="s">
        <v>706</v>
      </c>
    </row>
    <row r="1264" spans="1:15" s="244" customFormat="1">
      <c r="A1264" s="68"/>
      <c r="B1264" s="239">
        <v>40427</v>
      </c>
      <c r="C1264" s="239" t="s">
        <v>2535</v>
      </c>
      <c r="D1264" s="239">
        <v>14</v>
      </c>
      <c r="E1264" s="239">
        <v>5</v>
      </c>
      <c r="F1264" s="239">
        <v>100</v>
      </c>
      <c r="G1264" s="239" t="s">
        <v>176</v>
      </c>
      <c r="H1264" s="239" t="s">
        <v>2174</v>
      </c>
      <c r="I1264" s="239">
        <v>1</v>
      </c>
      <c r="J1264" s="240" t="s">
        <v>2541</v>
      </c>
      <c r="K1264" s="241"/>
      <c r="L1264" s="239">
        <v>1</v>
      </c>
      <c r="M1264" s="242">
        <v>1</v>
      </c>
      <c r="N1264" s="243">
        <v>8</v>
      </c>
      <c r="O1264" s="244" t="s">
        <v>706</v>
      </c>
    </row>
    <row r="1265" spans="1:15" s="244" customFormat="1">
      <c r="A1265" s="68"/>
      <c r="B1265" s="239">
        <v>40428</v>
      </c>
      <c r="C1265" s="239" t="s">
        <v>2448</v>
      </c>
      <c r="D1265" s="239">
        <v>14</v>
      </c>
      <c r="E1265" s="239">
        <v>5</v>
      </c>
      <c r="F1265" s="239">
        <v>100</v>
      </c>
      <c r="G1265" s="239" t="s">
        <v>176</v>
      </c>
      <c r="H1265" s="239" t="s">
        <v>2175</v>
      </c>
      <c r="I1265" s="239">
        <v>1</v>
      </c>
      <c r="J1265" s="240" t="s">
        <v>2541</v>
      </c>
      <c r="K1265" s="241"/>
      <c r="L1265" s="239">
        <v>1</v>
      </c>
      <c r="M1265" s="242">
        <v>1</v>
      </c>
      <c r="N1265" s="243">
        <v>8</v>
      </c>
      <c r="O1265" s="244" t="s">
        <v>706</v>
      </c>
    </row>
    <row r="1266" spans="1:15" s="244" customFormat="1">
      <c r="A1266" s="68"/>
      <c r="B1266" s="239">
        <v>40429</v>
      </c>
      <c r="C1266" s="239" t="s">
        <v>2270</v>
      </c>
      <c r="D1266" s="239">
        <v>14</v>
      </c>
      <c r="E1266" s="239">
        <v>5</v>
      </c>
      <c r="F1266" s="239">
        <v>100</v>
      </c>
      <c r="G1266" s="239" t="s">
        <v>176</v>
      </c>
      <c r="H1266" s="239" t="s">
        <v>2176</v>
      </c>
      <c r="I1266" s="239">
        <v>1</v>
      </c>
      <c r="J1266" s="240" t="s">
        <v>2541</v>
      </c>
      <c r="K1266" s="241"/>
      <c r="L1266" s="239">
        <v>1</v>
      </c>
      <c r="M1266" s="242">
        <v>1</v>
      </c>
      <c r="N1266" s="243">
        <v>8</v>
      </c>
      <c r="O1266" s="244" t="s">
        <v>706</v>
      </c>
    </row>
    <row r="1267" spans="1:15" s="244" customFormat="1">
      <c r="A1267" s="68"/>
      <c r="B1267" s="239">
        <v>40430</v>
      </c>
      <c r="C1267" s="239" t="s">
        <v>2449</v>
      </c>
      <c r="D1267" s="239">
        <v>14</v>
      </c>
      <c r="E1267" s="239">
        <v>5</v>
      </c>
      <c r="F1267" s="239">
        <v>100</v>
      </c>
      <c r="G1267" s="239" t="s">
        <v>176</v>
      </c>
      <c r="H1267" s="239" t="s">
        <v>2177</v>
      </c>
      <c r="I1267" s="239">
        <v>1</v>
      </c>
      <c r="J1267" s="240" t="s">
        <v>2541</v>
      </c>
      <c r="K1267" s="241"/>
      <c r="L1267" s="239">
        <v>1</v>
      </c>
      <c r="M1267" s="242">
        <v>1</v>
      </c>
      <c r="N1267" s="243">
        <v>8</v>
      </c>
      <c r="O1267" s="244" t="s">
        <v>706</v>
      </c>
    </row>
    <row r="1268" spans="1:15" s="244" customFormat="1">
      <c r="A1268" s="68"/>
      <c r="B1268" s="239">
        <v>40431</v>
      </c>
      <c r="C1268" s="239" t="s">
        <v>2271</v>
      </c>
      <c r="D1268" s="239">
        <v>14</v>
      </c>
      <c r="E1268" s="239">
        <v>5</v>
      </c>
      <c r="F1268" s="239">
        <v>100</v>
      </c>
      <c r="G1268" s="239" t="s">
        <v>176</v>
      </c>
      <c r="H1268" s="239" t="s">
        <v>2178</v>
      </c>
      <c r="I1268" s="239">
        <v>1</v>
      </c>
      <c r="J1268" s="240" t="s">
        <v>2541</v>
      </c>
      <c r="K1268" s="241"/>
      <c r="L1268" s="239">
        <v>1</v>
      </c>
      <c r="M1268" s="242">
        <v>1</v>
      </c>
      <c r="N1268" s="243">
        <v>8</v>
      </c>
      <c r="O1268" s="244" t="s">
        <v>706</v>
      </c>
    </row>
    <row r="1269" spans="1:15" s="244" customFormat="1">
      <c r="A1269" s="68"/>
      <c r="B1269" s="239">
        <v>40432</v>
      </c>
      <c r="C1269" s="239" t="s">
        <v>2389</v>
      </c>
      <c r="D1269" s="239">
        <v>14</v>
      </c>
      <c r="E1269" s="239">
        <v>5</v>
      </c>
      <c r="F1269" s="239">
        <v>20</v>
      </c>
      <c r="G1269" s="239" t="s">
        <v>176</v>
      </c>
      <c r="H1269" s="239" t="s">
        <v>2179</v>
      </c>
      <c r="I1269" s="239">
        <v>1</v>
      </c>
      <c r="J1269" s="240" t="s">
        <v>632</v>
      </c>
      <c r="K1269" s="241"/>
      <c r="L1269" s="239">
        <v>1</v>
      </c>
      <c r="M1269" s="242">
        <v>1</v>
      </c>
      <c r="N1269" s="243">
        <v>8</v>
      </c>
      <c r="O1269" s="244" t="s">
        <v>706</v>
      </c>
    </row>
    <row r="1270" spans="1:15" s="244" customFormat="1">
      <c r="A1270" s="68"/>
      <c r="B1270" s="239">
        <v>40433</v>
      </c>
      <c r="C1270" s="239" t="s">
        <v>2276</v>
      </c>
      <c r="D1270" s="239">
        <v>14</v>
      </c>
      <c r="E1270" s="239">
        <v>5</v>
      </c>
      <c r="F1270" s="239">
        <v>20</v>
      </c>
      <c r="G1270" s="239" t="s">
        <v>176</v>
      </c>
      <c r="H1270" s="239" t="s">
        <v>2180</v>
      </c>
      <c r="I1270" s="239">
        <v>1</v>
      </c>
      <c r="J1270" s="240" t="s">
        <v>632</v>
      </c>
      <c r="K1270" s="241"/>
      <c r="L1270" s="239">
        <v>1</v>
      </c>
      <c r="M1270" s="242">
        <v>1</v>
      </c>
      <c r="N1270" s="243">
        <v>8</v>
      </c>
      <c r="O1270" s="244" t="s">
        <v>706</v>
      </c>
    </row>
    <row r="1271" spans="1:15" s="244" customFormat="1">
      <c r="A1271" s="68"/>
      <c r="B1271" s="239">
        <v>40434</v>
      </c>
      <c r="C1271" s="239" t="s">
        <v>2272</v>
      </c>
      <c r="D1271" s="239">
        <v>14</v>
      </c>
      <c r="E1271" s="239">
        <v>5</v>
      </c>
      <c r="F1271" s="239">
        <v>20</v>
      </c>
      <c r="G1271" s="239" t="s">
        <v>176</v>
      </c>
      <c r="H1271" s="239" t="s">
        <v>2181</v>
      </c>
      <c r="I1271" s="239">
        <v>1</v>
      </c>
      <c r="J1271" s="240" t="s">
        <v>632</v>
      </c>
      <c r="K1271" s="241"/>
      <c r="L1271" s="239">
        <v>1</v>
      </c>
      <c r="M1271" s="242">
        <v>1</v>
      </c>
      <c r="N1271" s="243">
        <v>8</v>
      </c>
      <c r="O1271" s="244" t="s">
        <v>706</v>
      </c>
    </row>
    <row r="1272" spans="1:15" s="244" customFormat="1">
      <c r="A1272" s="68"/>
      <c r="B1272" s="239">
        <v>40435</v>
      </c>
      <c r="C1272" s="239" t="s">
        <v>2273</v>
      </c>
      <c r="D1272" s="239">
        <v>14</v>
      </c>
      <c r="E1272" s="239">
        <v>5</v>
      </c>
      <c r="F1272" s="239">
        <v>20</v>
      </c>
      <c r="G1272" s="239" t="s">
        <v>176</v>
      </c>
      <c r="H1272" s="239" t="s">
        <v>2182</v>
      </c>
      <c r="I1272" s="239">
        <v>1</v>
      </c>
      <c r="J1272" s="240" t="s">
        <v>632</v>
      </c>
      <c r="K1272" s="241"/>
      <c r="L1272" s="239">
        <v>1</v>
      </c>
      <c r="M1272" s="242">
        <v>1</v>
      </c>
      <c r="N1272" s="243">
        <v>8</v>
      </c>
      <c r="O1272" s="244" t="s">
        <v>706</v>
      </c>
    </row>
    <row r="1273" spans="1:15" s="244" customFormat="1">
      <c r="A1273" s="68"/>
      <c r="B1273" s="239">
        <v>40436</v>
      </c>
      <c r="C1273" s="239" t="s">
        <v>2390</v>
      </c>
      <c r="D1273" s="239">
        <v>14</v>
      </c>
      <c r="E1273" s="239">
        <v>5</v>
      </c>
      <c r="F1273" s="239">
        <v>20</v>
      </c>
      <c r="G1273" s="239" t="s">
        <v>176</v>
      </c>
      <c r="H1273" s="239" t="s">
        <v>2183</v>
      </c>
      <c r="I1273" s="239">
        <v>1</v>
      </c>
      <c r="J1273" s="240" t="s">
        <v>632</v>
      </c>
      <c r="K1273" s="241"/>
      <c r="L1273" s="239">
        <v>1</v>
      </c>
      <c r="M1273" s="242">
        <v>1</v>
      </c>
      <c r="N1273" s="243">
        <v>8</v>
      </c>
      <c r="O1273" s="244" t="s">
        <v>706</v>
      </c>
    </row>
    <row r="1274" spans="1:15" s="244" customFormat="1">
      <c r="A1274" s="68"/>
      <c r="B1274" s="239">
        <v>40437</v>
      </c>
      <c r="C1274" s="239" t="s">
        <v>2391</v>
      </c>
      <c r="D1274" s="239">
        <v>14</v>
      </c>
      <c r="E1274" s="239">
        <v>5</v>
      </c>
      <c r="F1274" s="239">
        <v>20</v>
      </c>
      <c r="G1274" s="239" t="s">
        <v>176</v>
      </c>
      <c r="H1274" s="239" t="s">
        <v>2184</v>
      </c>
      <c r="I1274" s="239">
        <v>1</v>
      </c>
      <c r="J1274" s="240" t="s">
        <v>632</v>
      </c>
      <c r="K1274" s="241"/>
      <c r="L1274" s="239">
        <v>1</v>
      </c>
      <c r="M1274" s="242">
        <v>1</v>
      </c>
      <c r="N1274" s="243">
        <v>8</v>
      </c>
      <c r="O1274" s="244" t="s">
        <v>706</v>
      </c>
    </row>
    <row r="1275" spans="1:15" s="244" customFormat="1">
      <c r="A1275" s="68"/>
      <c r="B1275" s="239">
        <v>40438</v>
      </c>
      <c r="C1275" s="239" t="s">
        <v>2290</v>
      </c>
      <c r="D1275" s="239">
        <v>14</v>
      </c>
      <c r="E1275" s="239">
        <v>5</v>
      </c>
      <c r="F1275" s="239">
        <v>20</v>
      </c>
      <c r="G1275" s="239" t="s">
        <v>176</v>
      </c>
      <c r="H1275" s="239" t="s">
        <v>2185</v>
      </c>
      <c r="I1275" s="239">
        <v>1</v>
      </c>
      <c r="J1275" s="240" t="s">
        <v>632</v>
      </c>
      <c r="K1275" s="241"/>
      <c r="L1275" s="239">
        <v>1</v>
      </c>
      <c r="M1275" s="242">
        <v>1</v>
      </c>
      <c r="N1275" s="243">
        <v>8</v>
      </c>
      <c r="O1275" s="244" t="s">
        <v>706</v>
      </c>
    </row>
    <row r="1276" spans="1:15" s="244" customFormat="1">
      <c r="A1276" s="68"/>
      <c r="B1276" s="239">
        <v>40439</v>
      </c>
      <c r="C1276" s="239" t="s">
        <v>2275</v>
      </c>
      <c r="D1276" s="239">
        <v>14</v>
      </c>
      <c r="E1276" s="239">
        <v>5</v>
      </c>
      <c r="F1276" s="239">
        <v>20</v>
      </c>
      <c r="G1276" s="239" t="s">
        <v>176</v>
      </c>
      <c r="H1276" s="239" t="s">
        <v>2079</v>
      </c>
      <c r="I1276" s="239">
        <v>1</v>
      </c>
      <c r="J1276" s="240" t="s">
        <v>632</v>
      </c>
      <c r="K1276" s="241"/>
      <c r="L1276" s="239">
        <v>1</v>
      </c>
      <c r="M1276" s="242">
        <v>1</v>
      </c>
      <c r="N1276" s="243">
        <v>8</v>
      </c>
      <c r="O1276" s="244" t="s">
        <v>706</v>
      </c>
    </row>
    <row r="1277" spans="1:15" s="244" customFormat="1">
      <c r="A1277" s="68"/>
      <c r="B1277" s="239">
        <v>40440</v>
      </c>
      <c r="C1277" s="239" t="s">
        <v>2379</v>
      </c>
      <c r="D1277" s="239">
        <v>14</v>
      </c>
      <c r="E1277" s="239">
        <v>5</v>
      </c>
      <c r="F1277" s="239">
        <v>20</v>
      </c>
      <c r="G1277" s="239" t="s">
        <v>176</v>
      </c>
      <c r="H1277" s="239" t="s">
        <v>2186</v>
      </c>
      <c r="I1277" s="239">
        <v>1</v>
      </c>
      <c r="J1277" s="240" t="s">
        <v>632</v>
      </c>
      <c r="K1277" s="241"/>
      <c r="L1277" s="239">
        <v>1</v>
      </c>
      <c r="M1277" s="242">
        <v>1</v>
      </c>
      <c r="N1277" s="243">
        <v>8</v>
      </c>
      <c r="O1277" s="244" t="s">
        <v>706</v>
      </c>
    </row>
    <row r="1278" spans="1:15" s="244" customFormat="1">
      <c r="A1278" s="68"/>
      <c r="B1278" s="239">
        <v>40441</v>
      </c>
      <c r="C1278" s="239" t="s">
        <v>2377</v>
      </c>
      <c r="D1278" s="239">
        <v>14</v>
      </c>
      <c r="E1278" s="239">
        <v>5</v>
      </c>
      <c r="F1278" s="239">
        <v>20</v>
      </c>
      <c r="G1278" s="239" t="s">
        <v>176</v>
      </c>
      <c r="H1278" s="239" t="s">
        <v>2187</v>
      </c>
      <c r="I1278" s="239">
        <v>1</v>
      </c>
      <c r="J1278" s="240" t="s">
        <v>632</v>
      </c>
      <c r="K1278" s="241"/>
      <c r="L1278" s="239">
        <v>1</v>
      </c>
      <c r="M1278" s="242">
        <v>1</v>
      </c>
      <c r="N1278" s="243">
        <v>8</v>
      </c>
      <c r="O1278" s="244" t="s">
        <v>706</v>
      </c>
    </row>
    <row r="1279" spans="1:15" s="244" customFormat="1">
      <c r="A1279" s="68"/>
      <c r="B1279" s="239">
        <v>40442</v>
      </c>
      <c r="C1279" s="239" t="s">
        <v>2274</v>
      </c>
      <c r="D1279" s="239">
        <v>14</v>
      </c>
      <c r="E1279" s="239">
        <v>5</v>
      </c>
      <c r="F1279" s="239">
        <v>20</v>
      </c>
      <c r="G1279" s="239" t="s">
        <v>176</v>
      </c>
      <c r="H1279" s="239" t="s">
        <v>2188</v>
      </c>
      <c r="I1279" s="239">
        <v>1</v>
      </c>
      <c r="J1279" s="240" t="s">
        <v>632</v>
      </c>
      <c r="K1279" s="241"/>
      <c r="L1279" s="239">
        <v>1</v>
      </c>
      <c r="M1279" s="242">
        <v>1</v>
      </c>
      <c r="N1279" s="243">
        <v>8</v>
      </c>
      <c r="O1279" s="244" t="s">
        <v>706</v>
      </c>
    </row>
    <row r="1280" spans="1:15" s="244" customFormat="1">
      <c r="A1280" s="68"/>
      <c r="B1280" s="239">
        <v>40443</v>
      </c>
      <c r="C1280" s="239" t="s">
        <v>2382</v>
      </c>
      <c r="D1280" s="239">
        <v>14</v>
      </c>
      <c r="E1280" s="239">
        <v>5</v>
      </c>
      <c r="F1280" s="239">
        <v>20</v>
      </c>
      <c r="G1280" s="239" t="s">
        <v>176</v>
      </c>
      <c r="H1280" s="239" t="s">
        <v>2189</v>
      </c>
      <c r="I1280" s="239">
        <v>1</v>
      </c>
      <c r="J1280" s="240" t="s">
        <v>632</v>
      </c>
      <c r="K1280" s="241"/>
      <c r="L1280" s="239">
        <v>1</v>
      </c>
      <c r="M1280" s="242">
        <v>1</v>
      </c>
      <c r="N1280" s="243">
        <v>8</v>
      </c>
      <c r="O1280" s="244" t="s">
        <v>706</v>
      </c>
    </row>
    <row r="1281" spans="1:15" s="244" customFormat="1">
      <c r="A1281" s="68"/>
      <c r="B1281" s="239">
        <v>40444</v>
      </c>
      <c r="C1281" s="239" t="s">
        <v>2375</v>
      </c>
      <c r="D1281" s="239">
        <v>14</v>
      </c>
      <c r="E1281" s="239">
        <v>5</v>
      </c>
      <c r="F1281" s="239">
        <v>20</v>
      </c>
      <c r="G1281" s="239" t="s">
        <v>176</v>
      </c>
      <c r="H1281" s="239" t="s">
        <v>2190</v>
      </c>
      <c r="I1281" s="239">
        <v>1</v>
      </c>
      <c r="J1281" s="240" t="s">
        <v>632</v>
      </c>
      <c r="K1281" s="241"/>
      <c r="L1281" s="239">
        <v>1</v>
      </c>
      <c r="M1281" s="242">
        <v>1</v>
      </c>
      <c r="N1281" s="243">
        <v>8</v>
      </c>
      <c r="O1281" s="244" t="s">
        <v>706</v>
      </c>
    </row>
    <row r="1282" spans="1:15" s="244" customFormat="1">
      <c r="A1282" s="68"/>
      <c r="B1282" s="239">
        <v>40445</v>
      </c>
      <c r="C1282" s="239" t="s">
        <v>2463</v>
      </c>
      <c r="D1282" s="239">
        <v>14</v>
      </c>
      <c r="E1282" s="239">
        <v>5</v>
      </c>
      <c r="F1282" s="239">
        <v>20</v>
      </c>
      <c r="G1282" s="239" t="s">
        <v>176</v>
      </c>
      <c r="H1282" s="239" t="s">
        <v>2191</v>
      </c>
      <c r="I1282" s="239">
        <v>1</v>
      </c>
      <c r="J1282" s="240" t="s">
        <v>632</v>
      </c>
      <c r="K1282" s="241"/>
      <c r="L1282" s="239">
        <v>1</v>
      </c>
      <c r="M1282" s="242">
        <v>1</v>
      </c>
      <c r="N1282" s="243">
        <v>8</v>
      </c>
      <c r="O1282" s="244" t="s">
        <v>706</v>
      </c>
    </row>
    <row r="1283" spans="1:15" s="244" customFormat="1">
      <c r="A1283" s="68"/>
      <c r="B1283" s="239">
        <v>40446</v>
      </c>
      <c r="C1283" s="239" t="s">
        <v>2269</v>
      </c>
      <c r="D1283" s="239">
        <v>14</v>
      </c>
      <c r="E1283" s="239">
        <v>5</v>
      </c>
      <c r="F1283" s="239">
        <v>20</v>
      </c>
      <c r="G1283" s="239" t="s">
        <v>176</v>
      </c>
      <c r="H1283" s="239" t="s">
        <v>2192</v>
      </c>
      <c r="I1283" s="239">
        <v>1</v>
      </c>
      <c r="J1283" s="240" t="s">
        <v>632</v>
      </c>
      <c r="K1283" s="241"/>
      <c r="L1283" s="239">
        <v>1</v>
      </c>
      <c r="M1283" s="242">
        <v>1</v>
      </c>
      <c r="N1283" s="243">
        <v>8</v>
      </c>
      <c r="O1283" s="244" t="s">
        <v>706</v>
      </c>
    </row>
    <row r="1284" spans="1:15" s="244" customFormat="1">
      <c r="A1284" s="68"/>
      <c r="B1284" s="239">
        <v>40447</v>
      </c>
      <c r="C1284" s="239" t="s">
        <v>2372</v>
      </c>
      <c r="D1284" s="239">
        <v>14</v>
      </c>
      <c r="E1284" s="239">
        <v>5</v>
      </c>
      <c r="F1284" s="239">
        <v>20</v>
      </c>
      <c r="G1284" s="239" t="s">
        <v>176</v>
      </c>
      <c r="H1284" s="239" t="s">
        <v>2193</v>
      </c>
      <c r="I1284" s="239">
        <v>1</v>
      </c>
      <c r="J1284" s="240" t="s">
        <v>632</v>
      </c>
      <c r="K1284" s="241"/>
      <c r="L1284" s="239">
        <v>1</v>
      </c>
      <c r="M1284" s="242">
        <v>1</v>
      </c>
      <c r="N1284" s="243">
        <v>8</v>
      </c>
      <c r="O1284" s="244" t="s">
        <v>706</v>
      </c>
    </row>
    <row r="1285" spans="1:15" s="244" customFormat="1">
      <c r="A1285" s="68"/>
      <c r="B1285" s="239">
        <v>40448</v>
      </c>
      <c r="C1285" s="239" t="s">
        <v>2387</v>
      </c>
      <c r="D1285" s="239">
        <v>14</v>
      </c>
      <c r="E1285" s="239">
        <v>5</v>
      </c>
      <c r="F1285" s="239">
        <v>20</v>
      </c>
      <c r="G1285" s="239" t="s">
        <v>176</v>
      </c>
      <c r="H1285" s="239" t="s">
        <v>2194</v>
      </c>
      <c r="I1285" s="239">
        <v>1</v>
      </c>
      <c r="J1285" s="240" t="s">
        <v>632</v>
      </c>
      <c r="K1285" s="241"/>
      <c r="L1285" s="239">
        <v>1</v>
      </c>
      <c r="M1285" s="242">
        <v>1</v>
      </c>
      <c r="N1285" s="243">
        <v>8</v>
      </c>
      <c r="O1285" s="244" t="s">
        <v>706</v>
      </c>
    </row>
    <row r="1286" spans="1:15" s="244" customFormat="1">
      <c r="A1286" s="68"/>
      <c r="B1286" s="239">
        <v>40449</v>
      </c>
      <c r="C1286" s="239" t="s">
        <v>2464</v>
      </c>
      <c r="D1286" s="239">
        <v>14</v>
      </c>
      <c r="E1286" s="239">
        <v>5</v>
      </c>
      <c r="F1286" s="239">
        <v>20</v>
      </c>
      <c r="G1286" s="239" t="s">
        <v>176</v>
      </c>
      <c r="H1286" s="239" t="s">
        <v>2195</v>
      </c>
      <c r="I1286" s="239">
        <v>1</v>
      </c>
      <c r="J1286" s="240" t="s">
        <v>632</v>
      </c>
      <c r="K1286" s="241"/>
      <c r="L1286" s="239">
        <v>1</v>
      </c>
      <c r="M1286" s="242">
        <v>1</v>
      </c>
      <c r="N1286" s="243">
        <v>8</v>
      </c>
      <c r="O1286" s="244" t="s">
        <v>706</v>
      </c>
    </row>
    <row r="1287" spans="1:15" s="244" customFormat="1">
      <c r="A1287" s="68"/>
      <c r="B1287" s="239">
        <v>40450</v>
      </c>
      <c r="C1287" s="239" t="s">
        <v>2537</v>
      </c>
      <c r="D1287" s="239">
        <v>14</v>
      </c>
      <c r="E1287" s="239">
        <v>5</v>
      </c>
      <c r="F1287" s="239">
        <v>20</v>
      </c>
      <c r="G1287" s="239" t="s">
        <v>176</v>
      </c>
      <c r="H1287" s="239" t="s">
        <v>2196</v>
      </c>
      <c r="I1287" s="239">
        <v>1</v>
      </c>
      <c r="J1287" s="240" t="s">
        <v>632</v>
      </c>
      <c r="K1287" s="241"/>
      <c r="L1287" s="239">
        <v>1</v>
      </c>
      <c r="M1287" s="242">
        <v>1</v>
      </c>
      <c r="N1287" s="243">
        <v>8</v>
      </c>
      <c r="O1287" s="244" t="s">
        <v>706</v>
      </c>
    </row>
    <row r="1288" spans="1:15" s="244" customFormat="1">
      <c r="A1288" s="68"/>
      <c r="B1288" s="239">
        <v>40451</v>
      </c>
      <c r="C1288" s="239" t="s">
        <v>2268</v>
      </c>
      <c r="D1288" s="239">
        <v>14</v>
      </c>
      <c r="E1288" s="239">
        <v>5</v>
      </c>
      <c r="F1288" s="239">
        <v>20</v>
      </c>
      <c r="G1288" s="239" t="s">
        <v>176</v>
      </c>
      <c r="H1288" s="239" t="s">
        <v>2197</v>
      </c>
      <c r="I1288" s="239">
        <v>1</v>
      </c>
      <c r="J1288" s="240" t="s">
        <v>632</v>
      </c>
      <c r="K1288" s="241"/>
      <c r="L1288" s="239">
        <v>1</v>
      </c>
      <c r="M1288" s="242">
        <v>1</v>
      </c>
      <c r="N1288" s="243">
        <v>8</v>
      </c>
      <c r="O1288" s="244" t="s">
        <v>706</v>
      </c>
    </row>
    <row r="1289" spans="1:15" s="244" customFormat="1">
      <c r="A1289" s="68"/>
      <c r="B1289" s="239">
        <v>40452</v>
      </c>
      <c r="C1289" s="239" t="s">
        <v>2371</v>
      </c>
      <c r="D1289" s="239">
        <v>14</v>
      </c>
      <c r="E1289" s="239">
        <v>5</v>
      </c>
      <c r="F1289" s="239">
        <v>20</v>
      </c>
      <c r="G1289" s="239" t="s">
        <v>176</v>
      </c>
      <c r="H1289" s="239" t="s">
        <v>2198</v>
      </c>
      <c r="I1289" s="239">
        <v>1</v>
      </c>
      <c r="J1289" s="240" t="s">
        <v>632</v>
      </c>
      <c r="K1289" s="241"/>
      <c r="L1289" s="239">
        <v>1</v>
      </c>
      <c r="M1289" s="242">
        <v>1</v>
      </c>
      <c r="N1289" s="243">
        <v>8</v>
      </c>
      <c r="O1289" s="244" t="s">
        <v>706</v>
      </c>
    </row>
    <row r="1290" spans="1:15" s="244" customFormat="1">
      <c r="A1290" s="68"/>
      <c r="B1290" s="239">
        <v>40453</v>
      </c>
      <c r="C1290" s="239" t="s">
        <v>2267</v>
      </c>
      <c r="D1290" s="239">
        <v>14</v>
      </c>
      <c r="E1290" s="239">
        <v>5</v>
      </c>
      <c r="F1290" s="239">
        <v>20</v>
      </c>
      <c r="G1290" s="239" t="s">
        <v>176</v>
      </c>
      <c r="H1290" s="239" t="s">
        <v>2199</v>
      </c>
      <c r="I1290" s="239">
        <v>1</v>
      </c>
      <c r="J1290" s="240" t="s">
        <v>632</v>
      </c>
      <c r="K1290" s="241"/>
      <c r="L1290" s="239">
        <v>1</v>
      </c>
      <c r="M1290" s="242">
        <v>1</v>
      </c>
      <c r="N1290" s="243">
        <v>8</v>
      </c>
      <c r="O1290" s="244" t="s">
        <v>706</v>
      </c>
    </row>
    <row r="1291" spans="1:15" s="244" customFormat="1">
      <c r="A1291" s="68"/>
      <c r="B1291" s="239">
        <v>40454</v>
      </c>
      <c r="C1291" s="239" t="s">
        <v>2392</v>
      </c>
      <c r="D1291" s="239">
        <v>14</v>
      </c>
      <c r="E1291" s="239">
        <v>5</v>
      </c>
      <c r="F1291" s="239">
        <v>20</v>
      </c>
      <c r="G1291" s="239" t="s">
        <v>176</v>
      </c>
      <c r="H1291" s="239" t="s">
        <v>2200</v>
      </c>
      <c r="I1291" s="239">
        <v>1</v>
      </c>
      <c r="J1291" s="240" t="s">
        <v>632</v>
      </c>
      <c r="K1291" s="241"/>
      <c r="L1291" s="239">
        <v>1</v>
      </c>
      <c r="M1291" s="242">
        <v>1</v>
      </c>
      <c r="N1291" s="243">
        <v>8</v>
      </c>
      <c r="O1291" s="244" t="s">
        <v>706</v>
      </c>
    </row>
    <row r="1292" spans="1:15" s="244" customFormat="1">
      <c r="A1292" s="68"/>
      <c r="B1292" s="239">
        <v>40455</v>
      </c>
      <c r="C1292" s="239" t="s">
        <v>2385</v>
      </c>
      <c r="D1292" s="239">
        <v>14</v>
      </c>
      <c r="E1292" s="239">
        <v>5</v>
      </c>
      <c r="F1292" s="239">
        <v>20</v>
      </c>
      <c r="G1292" s="239" t="s">
        <v>176</v>
      </c>
      <c r="H1292" s="239" t="s">
        <v>2201</v>
      </c>
      <c r="I1292" s="239">
        <v>1</v>
      </c>
      <c r="J1292" s="240" t="s">
        <v>632</v>
      </c>
      <c r="K1292" s="241"/>
      <c r="L1292" s="239">
        <v>1</v>
      </c>
      <c r="M1292" s="242">
        <v>1</v>
      </c>
      <c r="N1292" s="243">
        <v>8</v>
      </c>
      <c r="O1292" s="244" t="s">
        <v>706</v>
      </c>
    </row>
    <row r="1293" spans="1:15" s="244" customFormat="1">
      <c r="A1293" s="68"/>
      <c r="B1293" s="239">
        <v>40456</v>
      </c>
      <c r="C1293" s="239" t="s">
        <v>2465</v>
      </c>
      <c r="D1293" s="239">
        <v>14</v>
      </c>
      <c r="E1293" s="239">
        <v>5</v>
      </c>
      <c r="F1293" s="239">
        <v>2</v>
      </c>
      <c r="G1293" s="239" t="s">
        <v>176</v>
      </c>
      <c r="H1293" s="239" t="s">
        <v>2202</v>
      </c>
      <c r="I1293" s="239">
        <v>1</v>
      </c>
      <c r="J1293" s="240" t="s">
        <v>2542</v>
      </c>
      <c r="K1293" s="241"/>
      <c r="L1293" s="239">
        <v>1</v>
      </c>
      <c r="M1293" s="242">
        <v>1</v>
      </c>
      <c r="N1293" s="243">
        <v>8</v>
      </c>
      <c r="O1293" s="244" t="s">
        <v>706</v>
      </c>
    </row>
    <row r="1294" spans="1:15" s="244" customFormat="1">
      <c r="A1294" s="68"/>
      <c r="B1294" s="239">
        <v>40457</v>
      </c>
      <c r="C1294" s="239" t="s">
        <v>2466</v>
      </c>
      <c r="D1294" s="239">
        <v>14</v>
      </c>
      <c r="E1294" s="239">
        <v>5</v>
      </c>
      <c r="F1294" s="239">
        <v>2</v>
      </c>
      <c r="G1294" s="239" t="s">
        <v>176</v>
      </c>
      <c r="H1294" s="239" t="s">
        <v>2203</v>
      </c>
      <c r="I1294" s="239">
        <v>1</v>
      </c>
      <c r="J1294" s="240" t="s">
        <v>2542</v>
      </c>
      <c r="K1294" s="241"/>
      <c r="L1294" s="239">
        <v>1</v>
      </c>
      <c r="M1294" s="242">
        <v>1</v>
      </c>
      <c r="N1294" s="243">
        <v>8</v>
      </c>
      <c r="O1294" s="244" t="s">
        <v>706</v>
      </c>
    </row>
    <row r="1295" spans="1:15" s="244" customFormat="1">
      <c r="A1295" s="68"/>
      <c r="B1295" s="239">
        <v>40458</v>
      </c>
      <c r="C1295" s="239" t="s">
        <v>2393</v>
      </c>
      <c r="D1295" s="239">
        <v>14</v>
      </c>
      <c r="E1295" s="239">
        <v>5</v>
      </c>
      <c r="F1295" s="239">
        <v>2</v>
      </c>
      <c r="G1295" s="239" t="s">
        <v>176</v>
      </c>
      <c r="H1295" s="239" t="s">
        <v>2204</v>
      </c>
      <c r="I1295" s="239">
        <v>1</v>
      </c>
      <c r="J1295" s="240" t="s">
        <v>2542</v>
      </c>
      <c r="K1295" s="241"/>
      <c r="L1295" s="239">
        <v>1</v>
      </c>
      <c r="M1295" s="242">
        <v>1</v>
      </c>
      <c r="N1295" s="243">
        <v>8</v>
      </c>
      <c r="O1295" s="244" t="s">
        <v>706</v>
      </c>
    </row>
    <row r="1296" spans="1:15" s="244" customFormat="1">
      <c r="A1296" s="68"/>
      <c r="B1296" s="239">
        <v>40459</v>
      </c>
      <c r="C1296" s="239" t="s">
        <v>2368</v>
      </c>
      <c r="D1296" s="239">
        <v>14</v>
      </c>
      <c r="E1296" s="239">
        <v>5</v>
      </c>
      <c r="F1296" s="239">
        <v>2</v>
      </c>
      <c r="G1296" s="239" t="s">
        <v>176</v>
      </c>
      <c r="H1296" s="239" t="s">
        <v>2205</v>
      </c>
      <c r="I1296" s="239">
        <v>1</v>
      </c>
      <c r="J1296" s="240" t="s">
        <v>2542</v>
      </c>
      <c r="K1296" s="241"/>
      <c r="L1296" s="239">
        <v>1</v>
      </c>
      <c r="M1296" s="242">
        <v>1</v>
      </c>
      <c r="N1296" s="243">
        <v>8</v>
      </c>
      <c r="O1296" s="244" t="s">
        <v>706</v>
      </c>
    </row>
    <row r="1297" spans="1:15" s="244" customFormat="1">
      <c r="A1297" s="68"/>
      <c r="B1297" s="239">
        <v>40460</v>
      </c>
      <c r="C1297" s="239" t="s">
        <v>2291</v>
      </c>
      <c r="D1297" s="239">
        <v>14</v>
      </c>
      <c r="E1297" s="239">
        <v>5</v>
      </c>
      <c r="F1297" s="239">
        <v>2</v>
      </c>
      <c r="G1297" s="239" t="s">
        <v>176</v>
      </c>
      <c r="H1297" s="239" t="s">
        <v>2206</v>
      </c>
      <c r="I1297" s="239">
        <v>1</v>
      </c>
      <c r="J1297" s="240" t="s">
        <v>2542</v>
      </c>
      <c r="K1297" s="241"/>
      <c r="L1297" s="239">
        <v>1</v>
      </c>
      <c r="M1297" s="242">
        <v>1</v>
      </c>
      <c r="N1297" s="243">
        <v>8</v>
      </c>
      <c r="O1297" s="244" t="s">
        <v>706</v>
      </c>
    </row>
    <row r="1298" spans="1:15" s="244" customFormat="1">
      <c r="A1298" s="68"/>
      <c r="B1298" s="239">
        <v>40461</v>
      </c>
      <c r="C1298" s="239" t="s">
        <v>2292</v>
      </c>
      <c r="D1298" s="239">
        <v>14</v>
      </c>
      <c r="E1298" s="239">
        <v>5</v>
      </c>
      <c r="F1298" s="239">
        <v>2</v>
      </c>
      <c r="G1298" s="239" t="s">
        <v>176</v>
      </c>
      <c r="H1298" s="239" t="s">
        <v>2207</v>
      </c>
      <c r="I1298" s="239">
        <v>1</v>
      </c>
      <c r="J1298" s="240" t="s">
        <v>2542</v>
      </c>
      <c r="K1298" s="241"/>
      <c r="L1298" s="239">
        <v>1</v>
      </c>
      <c r="M1298" s="242">
        <v>1</v>
      </c>
      <c r="N1298" s="243">
        <v>8</v>
      </c>
      <c r="O1298" s="244" t="s">
        <v>706</v>
      </c>
    </row>
    <row r="1299" spans="1:15" s="244" customFormat="1">
      <c r="A1299" s="68"/>
      <c r="B1299" s="239">
        <v>40462</v>
      </c>
      <c r="C1299" s="239" t="s">
        <v>2394</v>
      </c>
      <c r="D1299" s="239">
        <v>14</v>
      </c>
      <c r="E1299" s="239">
        <v>5</v>
      </c>
      <c r="F1299" s="239">
        <v>2</v>
      </c>
      <c r="G1299" s="239" t="s">
        <v>176</v>
      </c>
      <c r="H1299" s="239" t="s">
        <v>2208</v>
      </c>
      <c r="I1299" s="239">
        <v>1</v>
      </c>
      <c r="J1299" s="240" t="s">
        <v>2542</v>
      </c>
      <c r="K1299" s="241"/>
      <c r="L1299" s="239">
        <v>1</v>
      </c>
      <c r="M1299" s="242">
        <v>1</v>
      </c>
      <c r="N1299" s="243">
        <v>8</v>
      </c>
      <c r="O1299" s="244" t="s">
        <v>706</v>
      </c>
    </row>
    <row r="1300" spans="1:15" s="244" customFormat="1">
      <c r="A1300" s="68"/>
      <c r="B1300" s="239">
        <v>40463</v>
      </c>
      <c r="C1300" s="239" t="s">
        <v>2277</v>
      </c>
      <c r="D1300" s="239">
        <v>14</v>
      </c>
      <c r="E1300" s="239">
        <v>5</v>
      </c>
      <c r="F1300" s="239">
        <v>2</v>
      </c>
      <c r="G1300" s="239" t="s">
        <v>176</v>
      </c>
      <c r="H1300" s="239" t="s">
        <v>2209</v>
      </c>
      <c r="I1300" s="239">
        <v>1</v>
      </c>
      <c r="J1300" s="240" t="s">
        <v>2542</v>
      </c>
      <c r="K1300" s="241"/>
      <c r="L1300" s="239">
        <v>1</v>
      </c>
      <c r="M1300" s="242">
        <v>1</v>
      </c>
      <c r="N1300" s="243">
        <v>8</v>
      </c>
      <c r="O1300" s="244" t="s">
        <v>706</v>
      </c>
    </row>
    <row r="1301" spans="1:15" s="244" customFormat="1">
      <c r="A1301" s="68"/>
      <c r="B1301" s="239">
        <v>40464</v>
      </c>
      <c r="C1301" s="239" t="s">
        <v>2278</v>
      </c>
      <c r="D1301" s="239">
        <v>14</v>
      </c>
      <c r="E1301" s="239">
        <v>5</v>
      </c>
      <c r="F1301" s="239">
        <v>2</v>
      </c>
      <c r="G1301" s="239" t="s">
        <v>176</v>
      </c>
      <c r="H1301" s="239" t="s">
        <v>2210</v>
      </c>
      <c r="I1301" s="239">
        <v>1</v>
      </c>
      <c r="J1301" s="240" t="s">
        <v>2542</v>
      </c>
      <c r="K1301" s="241"/>
      <c r="L1301" s="239">
        <v>1</v>
      </c>
      <c r="M1301" s="242">
        <v>1</v>
      </c>
      <c r="N1301" s="243">
        <v>8</v>
      </c>
      <c r="O1301" s="244" t="s">
        <v>706</v>
      </c>
    </row>
    <row r="1302" spans="1:15" s="244" customFormat="1">
      <c r="A1302" s="68"/>
      <c r="B1302" s="239">
        <v>40465</v>
      </c>
      <c r="C1302" s="239" t="s">
        <v>2467</v>
      </c>
      <c r="D1302" s="239">
        <v>14</v>
      </c>
      <c r="E1302" s="239">
        <v>5</v>
      </c>
      <c r="F1302" s="239">
        <v>2</v>
      </c>
      <c r="G1302" s="239" t="s">
        <v>176</v>
      </c>
      <c r="H1302" s="239" t="s">
        <v>2211</v>
      </c>
      <c r="I1302" s="239">
        <v>1</v>
      </c>
      <c r="J1302" s="240" t="s">
        <v>2542</v>
      </c>
      <c r="K1302" s="241"/>
      <c r="L1302" s="239">
        <v>1</v>
      </c>
      <c r="M1302" s="242">
        <v>1</v>
      </c>
      <c r="N1302" s="243">
        <v>8</v>
      </c>
      <c r="O1302" s="244" t="s">
        <v>706</v>
      </c>
    </row>
    <row r="1303" spans="1:15" s="244" customFormat="1">
      <c r="A1303" s="68"/>
      <c r="B1303" s="239">
        <v>40466</v>
      </c>
      <c r="C1303" s="239" t="s">
        <v>2279</v>
      </c>
      <c r="D1303" s="239">
        <v>14</v>
      </c>
      <c r="E1303" s="239">
        <v>5</v>
      </c>
      <c r="F1303" s="239">
        <v>2</v>
      </c>
      <c r="G1303" s="239" t="s">
        <v>176</v>
      </c>
      <c r="H1303" s="239" t="s">
        <v>2212</v>
      </c>
      <c r="I1303" s="239">
        <v>1</v>
      </c>
      <c r="J1303" s="240" t="s">
        <v>2542</v>
      </c>
      <c r="K1303" s="241"/>
      <c r="L1303" s="239">
        <v>1</v>
      </c>
      <c r="M1303" s="242">
        <v>1</v>
      </c>
      <c r="N1303" s="243">
        <v>8</v>
      </c>
      <c r="O1303" s="244" t="s">
        <v>706</v>
      </c>
    </row>
    <row r="1304" spans="1:15" s="244" customFormat="1">
      <c r="A1304" s="68"/>
      <c r="B1304" s="239">
        <v>40467</v>
      </c>
      <c r="C1304" s="239" t="s">
        <v>2280</v>
      </c>
      <c r="D1304" s="239">
        <v>14</v>
      </c>
      <c r="E1304" s="239">
        <v>5</v>
      </c>
      <c r="F1304" s="239">
        <v>2</v>
      </c>
      <c r="G1304" s="239" t="s">
        <v>176</v>
      </c>
      <c r="H1304" s="239" t="s">
        <v>2213</v>
      </c>
      <c r="I1304" s="239">
        <v>1</v>
      </c>
      <c r="J1304" s="240" t="s">
        <v>2542</v>
      </c>
      <c r="K1304" s="241"/>
      <c r="L1304" s="239">
        <v>1</v>
      </c>
      <c r="M1304" s="242">
        <v>1</v>
      </c>
      <c r="N1304" s="243">
        <v>8</v>
      </c>
      <c r="O1304" s="244" t="s">
        <v>706</v>
      </c>
    </row>
    <row r="1305" spans="1:15" s="244" customFormat="1">
      <c r="A1305" s="68"/>
      <c r="B1305" s="239">
        <v>40468</v>
      </c>
      <c r="C1305" s="239" t="s">
        <v>2281</v>
      </c>
      <c r="D1305" s="239">
        <v>14</v>
      </c>
      <c r="E1305" s="239">
        <v>5</v>
      </c>
      <c r="F1305" s="239">
        <v>2</v>
      </c>
      <c r="G1305" s="239" t="s">
        <v>176</v>
      </c>
      <c r="H1305" s="239" t="s">
        <v>2214</v>
      </c>
      <c r="I1305" s="239">
        <v>1</v>
      </c>
      <c r="J1305" s="240" t="s">
        <v>2542</v>
      </c>
      <c r="K1305" s="241"/>
      <c r="L1305" s="239">
        <v>1</v>
      </c>
      <c r="M1305" s="242">
        <v>1</v>
      </c>
      <c r="N1305" s="243">
        <v>8</v>
      </c>
      <c r="O1305" s="244" t="s">
        <v>706</v>
      </c>
    </row>
    <row r="1306" spans="1:15" s="244" customFormat="1">
      <c r="A1306" s="68"/>
      <c r="B1306" s="239">
        <v>40469</v>
      </c>
      <c r="C1306" s="239" t="s">
        <v>2282</v>
      </c>
      <c r="D1306" s="239">
        <v>14</v>
      </c>
      <c r="E1306" s="239">
        <v>5</v>
      </c>
      <c r="F1306" s="239">
        <v>2</v>
      </c>
      <c r="G1306" s="239" t="s">
        <v>176</v>
      </c>
      <c r="H1306" s="239" t="s">
        <v>2215</v>
      </c>
      <c r="I1306" s="239">
        <v>1</v>
      </c>
      <c r="J1306" s="240" t="s">
        <v>2542</v>
      </c>
      <c r="K1306" s="241"/>
      <c r="L1306" s="239">
        <v>1</v>
      </c>
      <c r="M1306" s="242">
        <v>1</v>
      </c>
      <c r="N1306" s="243">
        <v>8</v>
      </c>
      <c r="O1306" s="244" t="s">
        <v>706</v>
      </c>
    </row>
    <row r="1307" spans="1:15" s="244" customFormat="1">
      <c r="A1307" s="68"/>
      <c r="B1307" s="239">
        <v>40470</v>
      </c>
      <c r="C1307" s="239" t="s">
        <v>2283</v>
      </c>
      <c r="D1307" s="239">
        <v>14</v>
      </c>
      <c r="E1307" s="239">
        <v>5</v>
      </c>
      <c r="F1307" s="239">
        <v>2</v>
      </c>
      <c r="G1307" s="239" t="s">
        <v>176</v>
      </c>
      <c r="H1307" s="239" t="s">
        <v>2216</v>
      </c>
      <c r="I1307" s="239">
        <v>1</v>
      </c>
      <c r="J1307" s="240" t="s">
        <v>2542</v>
      </c>
      <c r="K1307" s="241"/>
      <c r="L1307" s="239">
        <v>1</v>
      </c>
      <c r="M1307" s="242">
        <v>1</v>
      </c>
      <c r="N1307" s="243">
        <v>8</v>
      </c>
      <c r="O1307" s="244" t="s">
        <v>706</v>
      </c>
    </row>
    <row r="1308" spans="1:15" s="244" customFormat="1">
      <c r="A1308" s="68"/>
      <c r="B1308" s="239">
        <v>40471</v>
      </c>
      <c r="C1308" s="239" t="s">
        <v>2365</v>
      </c>
      <c r="D1308" s="239">
        <v>14</v>
      </c>
      <c r="E1308" s="239">
        <v>6</v>
      </c>
      <c r="F1308" s="239">
        <v>100</v>
      </c>
      <c r="G1308" s="239" t="s">
        <v>176</v>
      </c>
      <c r="H1308" s="239" t="s">
        <v>2171</v>
      </c>
      <c r="I1308" s="239">
        <v>1</v>
      </c>
      <c r="J1308" s="268" t="s">
        <v>2217</v>
      </c>
      <c r="K1308" s="267"/>
      <c r="L1308" s="269">
        <v>1</v>
      </c>
      <c r="M1308" s="269">
        <v>0</v>
      </c>
      <c r="N1308" s="269">
        <v>0</v>
      </c>
      <c r="O1308" s="244" t="s">
        <v>706</v>
      </c>
    </row>
    <row r="1309" spans="1:15" s="244" customFormat="1">
      <c r="A1309" s="68"/>
      <c r="B1309" s="239">
        <v>40472</v>
      </c>
      <c r="C1309" s="239" t="s">
        <v>2289</v>
      </c>
      <c r="D1309" s="239">
        <v>14</v>
      </c>
      <c r="E1309" s="239">
        <v>6</v>
      </c>
      <c r="F1309" s="239">
        <v>100</v>
      </c>
      <c r="G1309" s="239" t="s">
        <v>176</v>
      </c>
      <c r="H1309" s="239" t="s">
        <v>2172</v>
      </c>
      <c r="I1309" s="239">
        <v>1</v>
      </c>
      <c r="J1309" s="268" t="s">
        <v>2217</v>
      </c>
      <c r="K1309" s="267"/>
      <c r="L1309" s="269">
        <v>1</v>
      </c>
      <c r="M1309" s="269">
        <v>0</v>
      </c>
      <c r="N1309" s="269">
        <v>0</v>
      </c>
      <c r="O1309" s="244" t="s">
        <v>706</v>
      </c>
    </row>
    <row r="1310" spans="1:15" s="244" customFormat="1">
      <c r="A1310" s="68"/>
      <c r="B1310" s="239">
        <v>40473</v>
      </c>
      <c r="C1310" s="239" t="s">
        <v>2366</v>
      </c>
      <c r="D1310" s="239">
        <v>14</v>
      </c>
      <c r="E1310" s="239">
        <v>6</v>
      </c>
      <c r="F1310" s="239">
        <v>100</v>
      </c>
      <c r="G1310" s="239" t="s">
        <v>176</v>
      </c>
      <c r="H1310" s="239" t="s">
        <v>2173</v>
      </c>
      <c r="I1310" s="239">
        <v>1</v>
      </c>
      <c r="J1310" s="268" t="s">
        <v>2217</v>
      </c>
      <c r="K1310" s="267"/>
      <c r="L1310" s="269">
        <v>1</v>
      </c>
      <c r="M1310" s="269">
        <v>0</v>
      </c>
      <c r="N1310" s="269">
        <v>0</v>
      </c>
      <c r="O1310" s="244" t="s">
        <v>706</v>
      </c>
    </row>
    <row r="1311" spans="1:15" s="244" customFormat="1">
      <c r="A1311" s="68"/>
      <c r="B1311" s="239">
        <v>40474</v>
      </c>
      <c r="C1311" s="239" t="s">
        <v>2535</v>
      </c>
      <c r="D1311" s="239">
        <v>14</v>
      </c>
      <c r="E1311" s="239">
        <v>6</v>
      </c>
      <c r="F1311" s="239">
        <v>100</v>
      </c>
      <c r="G1311" s="239" t="s">
        <v>176</v>
      </c>
      <c r="H1311" s="239" t="s">
        <v>2174</v>
      </c>
      <c r="I1311" s="239">
        <v>1</v>
      </c>
      <c r="J1311" s="268" t="s">
        <v>2217</v>
      </c>
      <c r="K1311" s="267"/>
      <c r="L1311" s="269">
        <v>1</v>
      </c>
      <c r="M1311" s="269">
        <v>0</v>
      </c>
      <c r="N1311" s="269">
        <v>0</v>
      </c>
      <c r="O1311" s="244" t="s">
        <v>706</v>
      </c>
    </row>
    <row r="1312" spans="1:15" s="244" customFormat="1">
      <c r="A1312" s="68"/>
      <c r="B1312" s="239">
        <v>40475</v>
      </c>
      <c r="C1312" s="239" t="s">
        <v>2448</v>
      </c>
      <c r="D1312" s="239">
        <v>14</v>
      </c>
      <c r="E1312" s="239">
        <v>6</v>
      </c>
      <c r="F1312" s="239">
        <v>100</v>
      </c>
      <c r="G1312" s="239" t="s">
        <v>176</v>
      </c>
      <c r="H1312" s="239" t="s">
        <v>2175</v>
      </c>
      <c r="I1312" s="239">
        <v>1</v>
      </c>
      <c r="J1312" s="268" t="s">
        <v>2217</v>
      </c>
      <c r="K1312" s="267"/>
      <c r="L1312" s="269">
        <v>1</v>
      </c>
      <c r="M1312" s="269">
        <v>0</v>
      </c>
      <c r="N1312" s="269">
        <v>0</v>
      </c>
      <c r="O1312" s="244" t="s">
        <v>706</v>
      </c>
    </row>
    <row r="1313" spans="1:15" s="244" customFormat="1">
      <c r="A1313" s="68"/>
      <c r="B1313" s="239">
        <v>40476</v>
      </c>
      <c r="C1313" s="239" t="s">
        <v>2270</v>
      </c>
      <c r="D1313" s="239">
        <v>14</v>
      </c>
      <c r="E1313" s="239">
        <v>6</v>
      </c>
      <c r="F1313" s="239">
        <v>100</v>
      </c>
      <c r="G1313" s="239" t="s">
        <v>176</v>
      </c>
      <c r="H1313" s="239" t="s">
        <v>2176</v>
      </c>
      <c r="I1313" s="239">
        <v>1</v>
      </c>
      <c r="J1313" s="268" t="s">
        <v>2217</v>
      </c>
      <c r="K1313" s="267"/>
      <c r="L1313" s="269">
        <v>1</v>
      </c>
      <c r="M1313" s="269">
        <v>0</v>
      </c>
      <c r="N1313" s="269">
        <v>0</v>
      </c>
      <c r="O1313" s="244" t="s">
        <v>706</v>
      </c>
    </row>
    <row r="1314" spans="1:15" s="244" customFormat="1">
      <c r="A1314" s="68"/>
      <c r="B1314" s="239">
        <v>40477</v>
      </c>
      <c r="C1314" s="239" t="s">
        <v>2449</v>
      </c>
      <c r="D1314" s="239">
        <v>14</v>
      </c>
      <c r="E1314" s="239">
        <v>6</v>
      </c>
      <c r="F1314" s="239">
        <v>100</v>
      </c>
      <c r="G1314" s="239" t="s">
        <v>176</v>
      </c>
      <c r="H1314" s="239" t="s">
        <v>2177</v>
      </c>
      <c r="I1314" s="239">
        <v>1</v>
      </c>
      <c r="J1314" s="268" t="s">
        <v>2217</v>
      </c>
      <c r="K1314" s="267"/>
      <c r="L1314" s="269">
        <v>1</v>
      </c>
      <c r="M1314" s="269">
        <v>0</v>
      </c>
      <c r="N1314" s="269">
        <v>0</v>
      </c>
      <c r="O1314" s="244" t="s">
        <v>706</v>
      </c>
    </row>
    <row r="1315" spans="1:15" s="244" customFormat="1">
      <c r="A1315" s="68"/>
      <c r="B1315" s="239">
        <v>40478</v>
      </c>
      <c r="C1315" s="239" t="s">
        <v>2271</v>
      </c>
      <c r="D1315" s="239">
        <v>14</v>
      </c>
      <c r="E1315" s="239">
        <v>6</v>
      </c>
      <c r="F1315" s="239">
        <v>100</v>
      </c>
      <c r="G1315" s="239" t="s">
        <v>176</v>
      </c>
      <c r="H1315" s="239" t="s">
        <v>2178</v>
      </c>
      <c r="I1315" s="239">
        <v>1</v>
      </c>
      <c r="J1315" s="268" t="s">
        <v>2217</v>
      </c>
      <c r="K1315" s="267"/>
      <c r="L1315" s="269">
        <v>1</v>
      </c>
      <c r="M1315" s="269">
        <v>0</v>
      </c>
      <c r="N1315" s="269">
        <v>0</v>
      </c>
      <c r="O1315" s="244" t="s">
        <v>706</v>
      </c>
    </row>
    <row r="1316" spans="1:15" s="244" customFormat="1">
      <c r="A1316" s="68"/>
      <c r="B1316" s="239">
        <v>40479</v>
      </c>
      <c r="C1316" s="239" t="s">
        <v>2389</v>
      </c>
      <c r="D1316" s="239">
        <v>14</v>
      </c>
      <c r="E1316" s="239">
        <v>6</v>
      </c>
      <c r="F1316" s="239">
        <v>20</v>
      </c>
      <c r="G1316" s="239" t="s">
        <v>176</v>
      </c>
      <c r="H1316" s="239" t="s">
        <v>2179</v>
      </c>
      <c r="I1316" s="239">
        <v>1</v>
      </c>
      <c r="J1316" s="268" t="s">
        <v>2218</v>
      </c>
      <c r="K1316" s="267"/>
      <c r="L1316" s="269">
        <v>1</v>
      </c>
      <c r="M1316" s="269">
        <v>0</v>
      </c>
      <c r="N1316" s="269">
        <v>0</v>
      </c>
      <c r="O1316" s="244" t="s">
        <v>706</v>
      </c>
    </row>
    <row r="1317" spans="1:15" s="244" customFormat="1">
      <c r="A1317" s="68"/>
      <c r="B1317" s="239">
        <v>40480</v>
      </c>
      <c r="C1317" s="239" t="s">
        <v>2276</v>
      </c>
      <c r="D1317" s="239">
        <v>14</v>
      </c>
      <c r="E1317" s="239">
        <v>6</v>
      </c>
      <c r="F1317" s="239">
        <v>20</v>
      </c>
      <c r="G1317" s="239" t="s">
        <v>176</v>
      </c>
      <c r="H1317" s="239" t="s">
        <v>2180</v>
      </c>
      <c r="I1317" s="239">
        <v>1</v>
      </c>
      <c r="J1317" s="268" t="s">
        <v>2218</v>
      </c>
      <c r="K1317" s="267"/>
      <c r="L1317" s="269">
        <v>1</v>
      </c>
      <c r="M1317" s="269">
        <v>0</v>
      </c>
      <c r="N1317" s="269">
        <v>0</v>
      </c>
      <c r="O1317" s="244" t="s">
        <v>706</v>
      </c>
    </row>
    <row r="1318" spans="1:15" s="244" customFormat="1">
      <c r="A1318" s="68"/>
      <c r="B1318" s="239">
        <v>40481</v>
      </c>
      <c r="C1318" s="239" t="s">
        <v>2272</v>
      </c>
      <c r="D1318" s="239">
        <v>14</v>
      </c>
      <c r="E1318" s="239">
        <v>6</v>
      </c>
      <c r="F1318" s="239">
        <v>20</v>
      </c>
      <c r="G1318" s="239" t="s">
        <v>176</v>
      </c>
      <c r="H1318" s="239" t="s">
        <v>2181</v>
      </c>
      <c r="I1318" s="239">
        <v>1</v>
      </c>
      <c r="J1318" s="268" t="s">
        <v>2218</v>
      </c>
      <c r="K1318" s="267"/>
      <c r="L1318" s="269">
        <v>1</v>
      </c>
      <c r="M1318" s="269">
        <v>0</v>
      </c>
      <c r="N1318" s="269">
        <v>0</v>
      </c>
      <c r="O1318" s="244" t="s">
        <v>706</v>
      </c>
    </row>
    <row r="1319" spans="1:15" s="244" customFormat="1">
      <c r="A1319" s="68"/>
      <c r="B1319" s="239">
        <v>40482</v>
      </c>
      <c r="C1319" s="239" t="s">
        <v>2273</v>
      </c>
      <c r="D1319" s="239">
        <v>14</v>
      </c>
      <c r="E1319" s="239">
        <v>6</v>
      </c>
      <c r="F1319" s="239">
        <v>20</v>
      </c>
      <c r="G1319" s="239" t="s">
        <v>176</v>
      </c>
      <c r="H1319" s="239" t="s">
        <v>2182</v>
      </c>
      <c r="I1319" s="239">
        <v>1</v>
      </c>
      <c r="J1319" s="268" t="s">
        <v>2218</v>
      </c>
      <c r="K1319" s="267"/>
      <c r="L1319" s="269">
        <v>1</v>
      </c>
      <c r="M1319" s="269">
        <v>0</v>
      </c>
      <c r="N1319" s="269">
        <v>0</v>
      </c>
      <c r="O1319" s="244" t="s">
        <v>706</v>
      </c>
    </row>
    <row r="1320" spans="1:15" s="244" customFormat="1">
      <c r="A1320" s="68"/>
      <c r="B1320" s="239">
        <v>40483</v>
      </c>
      <c r="C1320" s="239" t="s">
        <v>2390</v>
      </c>
      <c r="D1320" s="239">
        <v>14</v>
      </c>
      <c r="E1320" s="239">
        <v>6</v>
      </c>
      <c r="F1320" s="239">
        <v>20</v>
      </c>
      <c r="G1320" s="239" t="s">
        <v>176</v>
      </c>
      <c r="H1320" s="239" t="s">
        <v>2183</v>
      </c>
      <c r="I1320" s="239">
        <v>1</v>
      </c>
      <c r="J1320" s="268" t="s">
        <v>2218</v>
      </c>
      <c r="K1320" s="267"/>
      <c r="L1320" s="269">
        <v>1</v>
      </c>
      <c r="M1320" s="269">
        <v>0</v>
      </c>
      <c r="N1320" s="269">
        <v>0</v>
      </c>
      <c r="O1320" s="244" t="s">
        <v>706</v>
      </c>
    </row>
    <row r="1321" spans="1:15" s="244" customFormat="1">
      <c r="A1321" s="68"/>
      <c r="B1321" s="239">
        <v>40484</v>
      </c>
      <c r="C1321" s="239" t="s">
        <v>2391</v>
      </c>
      <c r="D1321" s="239">
        <v>14</v>
      </c>
      <c r="E1321" s="239">
        <v>6</v>
      </c>
      <c r="F1321" s="239">
        <v>20</v>
      </c>
      <c r="G1321" s="239" t="s">
        <v>176</v>
      </c>
      <c r="H1321" s="239" t="s">
        <v>2184</v>
      </c>
      <c r="I1321" s="239">
        <v>1</v>
      </c>
      <c r="J1321" s="268" t="s">
        <v>2218</v>
      </c>
      <c r="K1321" s="267"/>
      <c r="L1321" s="269">
        <v>1</v>
      </c>
      <c r="M1321" s="269">
        <v>0</v>
      </c>
      <c r="N1321" s="269">
        <v>0</v>
      </c>
      <c r="O1321" s="244" t="s">
        <v>706</v>
      </c>
    </row>
    <row r="1322" spans="1:15" s="244" customFormat="1">
      <c r="A1322" s="68"/>
      <c r="B1322" s="239">
        <v>40485</v>
      </c>
      <c r="C1322" s="239" t="s">
        <v>2290</v>
      </c>
      <c r="D1322" s="239">
        <v>14</v>
      </c>
      <c r="E1322" s="239">
        <v>6</v>
      </c>
      <c r="F1322" s="239">
        <v>20</v>
      </c>
      <c r="G1322" s="239" t="s">
        <v>176</v>
      </c>
      <c r="H1322" s="239" t="s">
        <v>2185</v>
      </c>
      <c r="I1322" s="239">
        <v>1</v>
      </c>
      <c r="J1322" s="268" t="s">
        <v>2218</v>
      </c>
      <c r="K1322" s="267"/>
      <c r="L1322" s="269">
        <v>1</v>
      </c>
      <c r="M1322" s="269">
        <v>0</v>
      </c>
      <c r="N1322" s="269">
        <v>0</v>
      </c>
      <c r="O1322" s="244" t="s">
        <v>706</v>
      </c>
    </row>
    <row r="1323" spans="1:15" s="244" customFormat="1">
      <c r="A1323" s="68"/>
      <c r="B1323" s="239">
        <v>40486</v>
      </c>
      <c r="C1323" s="239" t="s">
        <v>2275</v>
      </c>
      <c r="D1323" s="239">
        <v>14</v>
      </c>
      <c r="E1323" s="239">
        <v>6</v>
      </c>
      <c r="F1323" s="239">
        <v>20</v>
      </c>
      <c r="G1323" s="239" t="s">
        <v>176</v>
      </c>
      <c r="H1323" s="239" t="s">
        <v>2079</v>
      </c>
      <c r="I1323" s="239">
        <v>1</v>
      </c>
      <c r="J1323" s="268" t="s">
        <v>2218</v>
      </c>
      <c r="K1323" s="267"/>
      <c r="L1323" s="269">
        <v>1</v>
      </c>
      <c r="M1323" s="269">
        <v>0</v>
      </c>
      <c r="N1323" s="269">
        <v>0</v>
      </c>
      <c r="O1323" s="244" t="s">
        <v>706</v>
      </c>
    </row>
    <row r="1324" spans="1:15" s="244" customFormat="1">
      <c r="A1324" s="68"/>
      <c r="B1324" s="239">
        <v>40487</v>
      </c>
      <c r="C1324" s="239" t="s">
        <v>2379</v>
      </c>
      <c r="D1324" s="239">
        <v>14</v>
      </c>
      <c r="E1324" s="239">
        <v>6</v>
      </c>
      <c r="F1324" s="239">
        <v>20</v>
      </c>
      <c r="G1324" s="239" t="s">
        <v>176</v>
      </c>
      <c r="H1324" s="239" t="s">
        <v>2186</v>
      </c>
      <c r="I1324" s="239">
        <v>1</v>
      </c>
      <c r="J1324" s="268" t="s">
        <v>2218</v>
      </c>
      <c r="K1324" s="267"/>
      <c r="L1324" s="269">
        <v>1</v>
      </c>
      <c r="M1324" s="269">
        <v>0</v>
      </c>
      <c r="N1324" s="269">
        <v>0</v>
      </c>
      <c r="O1324" s="244" t="s">
        <v>706</v>
      </c>
    </row>
    <row r="1325" spans="1:15" s="244" customFormat="1">
      <c r="A1325" s="68"/>
      <c r="B1325" s="239">
        <v>40488</v>
      </c>
      <c r="C1325" s="239" t="s">
        <v>2377</v>
      </c>
      <c r="D1325" s="239">
        <v>14</v>
      </c>
      <c r="E1325" s="239">
        <v>6</v>
      </c>
      <c r="F1325" s="239">
        <v>20</v>
      </c>
      <c r="G1325" s="239" t="s">
        <v>176</v>
      </c>
      <c r="H1325" s="239" t="s">
        <v>2187</v>
      </c>
      <c r="I1325" s="239">
        <v>1</v>
      </c>
      <c r="J1325" s="268" t="s">
        <v>2218</v>
      </c>
      <c r="K1325" s="267"/>
      <c r="L1325" s="269">
        <v>1</v>
      </c>
      <c r="M1325" s="269">
        <v>0</v>
      </c>
      <c r="N1325" s="269">
        <v>0</v>
      </c>
      <c r="O1325" s="244" t="s">
        <v>706</v>
      </c>
    </row>
    <row r="1326" spans="1:15" s="244" customFormat="1">
      <c r="A1326" s="68"/>
      <c r="B1326" s="239">
        <v>40489</v>
      </c>
      <c r="C1326" s="239" t="s">
        <v>2274</v>
      </c>
      <c r="D1326" s="239">
        <v>14</v>
      </c>
      <c r="E1326" s="239">
        <v>6</v>
      </c>
      <c r="F1326" s="239">
        <v>20</v>
      </c>
      <c r="G1326" s="239" t="s">
        <v>176</v>
      </c>
      <c r="H1326" s="239" t="s">
        <v>2188</v>
      </c>
      <c r="I1326" s="239">
        <v>1</v>
      </c>
      <c r="J1326" s="268" t="s">
        <v>2218</v>
      </c>
      <c r="K1326" s="267"/>
      <c r="L1326" s="269">
        <v>1</v>
      </c>
      <c r="M1326" s="269">
        <v>0</v>
      </c>
      <c r="N1326" s="269">
        <v>0</v>
      </c>
      <c r="O1326" s="244" t="s">
        <v>706</v>
      </c>
    </row>
    <row r="1327" spans="1:15" s="244" customFormat="1">
      <c r="A1327" s="68"/>
      <c r="B1327" s="239">
        <v>40490</v>
      </c>
      <c r="C1327" s="239" t="s">
        <v>2382</v>
      </c>
      <c r="D1327" s="239">
        <v>14</v>
      </c>
      <c r="E1327" s="239">
        <v>6</v>
      </c>
      <c r="F1327" s="239">
        <v>20</v>
      </c>
      <c r="G1327" s="239" t="s">
        <v>176</v>
      </c>
      <c r="H1327" s="239" t="s">
        <v>2189</v>
      </c>
      <c r="I1327" s="239">
        <v>1</v>
      </c>
      <c r="J1327" s="268" t="s">
        <v>2218</v>
      </c>
      <c r="K1327" s="267"/>
      <c r="L1327" s="269">
        <v>1</v>
      </c>
      <c r="M1327" s="269">
        <v>0</v>
      </c>
      <c r="N1327" s="269">
        <v>0</v>
      </c>
      <c r="O1327" s="244" t="s">
        <v>706</v>
      </c>
    </row>
    <row r="1328" spans="1:15" s="244" customFormat="1">
      <c r="A1328" s="68"/>
      <c r="B1328" s="239">
        <v>40491</v>
      </c>
      <c r="C1328" s="239" t="s">
        <v>2375</v>
      </c>
      <c r="D1328" s="239">
        <v>14</v>
      </c>
      <c r="E1328" s="239">
        <v>6</v>
      </c>
      <c r="F1328" s="239">
        <v>20</v>
      </c>
      <c r="G1328" s="239" t="s">
        <v>176</v>
      </c>
      <c r="H1328" s="239" t="s">
        <v>2190</v>
      </c>
      <c r="I1328" s="239">
        <v>1</v>
      </c>
      <c r="J1328" s="268" t="s">
        <v>2218</v>
      </c>
      <c r="K1328" s="267"/>
      <c r="L1328" s="269">
        <v>1</v>
      </c>
      <c r="M1328" s="269">
        <v>0</v>
      </c>
      <c r="N1328" s="269">
        <v>0</v>
      </c>
      <c r="O1328" s="244" t="s">
        <v>706</v>
      </c>
    </row>
    <row r="1329" spans="1:15" s="244" customFormat="1">
      <c r="A1329" s="68"/>
      <c r="B1329" s="239">
        <v>40492</v>
      </c>
      <c r="C1329" s="239" t="s">
        <v>2463</v>
      </c>
      <c r="D1329" s="239">
        <v>14</v>
      </c>
      <c r="E1329" s="239">
        <v>6</v>
      </c>
      <c r="F1329" s="239">
        <v>20</v>
      </c>
      <c r="G1329" s="239" t="s">
        <v>176</v>
      </c>
      <c r="H1329" s="239" t="s">
        <v>2191</v>
      </c>
      <c r="I1329" s="239">
        <v>1</v>
      </c>
      <c r="J1329" s="268" t="s">
        <v>2218</v>
      </c>
      <c r="K1329" s="267"/>
      <c r="L1329" s="269">
        <v>1</v>
      </c>
      <c r="M1329" s="269">
        <v>0</v>
      </c>
      <c r="N1329" s="269">
        <v>0</v>
      </c>
      <c r="O1329" s="244" t="s">
        <v>706</v>
      </c>
    </row>
    <row r="1330" spans="1:15" s="244" customFormat="1">
      <c r="A1330" s="68"/>
      <c r="B1330" s="239">
        <v>40493</v>
      </c>
      <c r="C1330" s="239" t="s">
        <v>2269</v>
      </c>
      <c r="D1330" s="239">
        <v>14</v>
      </c>
      <c r="E1330" s="239">
        <v>6</v>
      </c>
      <c r="F1330" s="239">
        <v>20</v>
      </c>
      <c r="G1330" s="239" t="s">
        <v>176</v>
      </c>
      <c r="H1330" s="239" t="s">
        <v>2192</v>
      </c>
      <c r="I1330" s="239">
        <v>1</v>
      </c>
      <c r="J1330" s="268" t="s">
        <v>2218</v>
      </c>
      <c r="K1330" s="267"/>
      <c r="L1330" s="269">
        <v>1</v>
      </c>
      <c r="M1330" s="269">
        <v>0</v>
      </c>
      <c r="N1330" s="269">
        <v>0</v>
      </c>
      <c r="O1330" s="244" t="s">
        <v>706</v>
      </c>
    </row>
    <row r="1331" spans="1:15" s="244" customFormat="1">
      <c r="A1331" s="68"/>
      <c r="B1331" s="239">
        <v>40494</v>
      </c>
      <c r="C1331" s="239" t="s">
        <v>2372</v>
      </c>
      <c r="D1331" s="239">
        <v>14</v>
      </c>
      <c r="E1331" s="239">
        <v>6</v>
      </c>
      <c r="F1331" s="239">
        <v>20</v>
      </c>
      <c r="G1331" s="239" t="s">
        <v>176</v>
      </c>
      <c r="H1331" s="239" t="s">
        <v>2193</v>
      </c>
      <c r="I1331" s="239">
        <v>1</v>
      </c>
      <c r="J1331" s="268" t="s">
        <v>2218</v>
      </c>
      <c r="K1331" s="267"/>
      <c r="L1331" s="269">
        <v>1</v>
      </c>
      <c r="M1331" s="269">
        <v>0</v>
      </c>
      <c r="N1331" s="269">
        <v>0</v>
      </c>
      <c r="O1331" s="244" t="s">
        <v>706</v>
      </c>
    </row>
    <row r="1332" spans="1:15" s="244" customFormat="1">
      <c r="A1332" s="68"/>
      <c r="B1332" s="239">
        <v>40495</v>
      </c>
      <c r="C1332" s="239" t="s">
        <v>2387</v>
      </c>
      <c r="D1332" s="239">
        <v>14</v>
      </c>
      <c r="E1332" s="239">
        <v>6</v>
      </c>
      <c r="F1332" s="239">
        <v>20</v>
      </c>
      <c r="G1332" s="239" t="s">
        <v>176</v>
      </c>
      <c r="H1332" s="239" t="s">
        <v>2194</v>
      </c>
      <c r="I1332" s="239">
        <v>1</v>
      </c>
      <c r="J1332" s="268" t="s">
        <v>2218</v>
      </c>
      <c r="K1332" s="267"/>
      <c r="L1332" s="269">
        <v>1</v>
      </c>
      <c r="M1332" s="269">
        <v>0</v>
      </c>
      <c r="N1332" s="269">
        <v>0</v>
      </c>
      <c r="O1332" s="244" t="s">
        <v>706</v>
      </c>
    </row>
    <row r="1333" spans="1:15" s="244" customFormat="1">
      <c r="A1333" s="68"/>
      <c r="B1333" s="239">
        <v>40496</v>
      </c>
      <c r="C1333" s="239" t="s">
        <v>2464</v>
      </c>
      <c r="D1333" s="239">
        <v>14</v>
      </c>
      <c r="E1333" s="239">
        <v>6</v>
      </c>
      <c r="F1333" s="239">
        <v>20</v>
      </c>
      <c r="G1333" s="239" t="s">
        <v>176</v>
      </c>
      <c r="H1333" s="239" t="s">
        <v>2195</v>
      </c>
      <c r="I1333" s="239">
        <v>1</v>
      </c>
      <c r="J1333" s="268" t="s">
        <v>2218</v>
      </c>
      <c r="K1333" s="267"/>
      <c r="L1333" s="269">
        <v>1</v>
      </c>
      <c r="M1333" s="269">
        <v>0</v>
      </c>
      <c r="N1333" s="269">
        <v>0</v>
      </c>
      <c r="O1333" s="244" t="s">
        <v>706</v>
      </c>
    </row>
    <row r="1334" spans="1:15" s="244" customFormat="1">
      <c r="A1334" s="68"/>
      <c r="B1334" s="239">
        <v>40497</v>
      </c>
      <c r="C1334" s="239" t="s">
        <v>2537</v>
      </c>
      <c r="D1334" s="239">
        <v>14</v>
      </c>
      <c r="E1334" s="239">
        <v>6</v>
      </c>
      <c r="F1334" s="239">
        <v>20</v>
      </c>
      <c r="G1334" s="239" t="s">
        <v>176</v>
      </c>
      <c r="H1334" s="239" t="s">
        <v>2196</v>
      </c>
      <c r="I1334" s="239">
        <v>1</v>
      </c>
      <c r="J1334" s="268" t="s">
        <v>2218</v>
      </c>
      <c r="K1334" s="267"/>
      <c r="L1334" s="269">
        <v>1</v>
      </c>
      <c r="M1334" s="269">
        <v>0</v>
      </c>
      <c r="N1334" s="269">
        <v>0</v>
      </c>
      <c r="O1334" s="244" t="s">
        <v>706</v>
      </c>
    </row>
    <row r="1335" spans="1:15" s="244" customFormat="1">
      <c r="A1335" s="68"/>
      <c r="B1335" s="239">
        <v>40498</v>
      </c>
      <c r="C1335" s="239" t="s">
        <v>2268</v>
      </c>
      <c r="D1335" s="239">
        <v>14</v>
      </c>
      <c r="E1335" s="239">
        <v>6</v>
      </c>
      <c r="F1335" s="239">
        <v>20</v>
      </c>
      <c r="G1335" s="239" t="s">
        <v>176</v>
      </c>
      <c r="H1335" s="239" t="s">
        <v>2197</v>
      </c>
      <c r="I1335" s="239">
        <v>1</v>
      </c>
      <c r="J1335" s="268" t="s">
        <v>2218</v>
      </c>
      <c r="K1335" s="267"/>
      <c r="L1335" s="269">
        <v>1</v>
      </c>
      <c r="M1335" s="269">
        <v>0</v>
      </c>
      <c r="N1335" s="269">
        <v>0</v>
      </c>
      <c r="O1335" s="244" t="s">
        <v>706</v>
      </c>
    </row>
    <row r="1336" spans="1:15" s="244" customFormat="1">
      <c r="A1336" s="68"/>
      <c r="B1336" s="239">
        <v>40499</v>
      </c>
      <c r="C1336" s="239" t="s">
        <v>2371</v>
      </c>
      <c r="D1336" s="239">
        <v>14</v>
      </c>
      <c r="E1336" s="239">
        <v>6</v>
      </c>
      <c r="F1336" s="239">
        <v>20</v>
      </c>
      <c r="G1336" s="239" t="s">
        <v>176</v>
      </c>
      <c r="H1336" s="239" t="s">
        <v>2198</v>
      </c>
      <c r="I1336" s="239">
        <v>1</v>
      </c>
      <c r="J1336" s="268" t="s">
        <v>2218</v>
      </c>
      <c r="K1336" s="267"/>
      <c r="L1336" s="269">
        <v>1</v>
      </c>
      <c r="M1336" s="269">
        <v>0</v>
      </c>
      <c r="N1336" s="269">
        <v>0</v>
      </c>
      <c r="O1336" s="244" t="s">
        <v>706</v>
      </c>
    </row>
    <row r="1337" spans="1:15" s="244" customFormat="1">
      <c r="A1337" s="68"/>
      <c r="B1337" s="239">
        <v>40500</v>
      </c>
      <c r="C1337" s="239" t="s">
        <v>2267</v>
      </c>
      <c r="D1337" s="239">
        <v>14</v>
      </c>
      <c r="E1337" s="239">
        <v>6</v>
      </c>
      <c r="F1337" s="239">
        <v>20</v>
      </c>
      <c r="G1337" s="239" t="s">
        <v>176</v>
      </c>
      <c r="H1337" s="239" t="s">
        <v>2199</v>
      </c>
      <c r="I1337" s="239">
        <v>1</v>
      </c>
      <c r="J1337" s="268" t="s">
        <v>2218</v>
      </c>
      <c r="K1337" s="267"/>
      <c r="L1337" s="269">
        <v>1</v>
      </c>
      <c r="M1337" s="269">
        <v>0</v>
      </c>
      <c r="N1337" s="269">
        <v>0</v>
      </c>
      <c r="O1337" s="244" t="s">
        <v>706</v>
      </c>
    </row>
    <row r="1338" spans="1:15" s="244" customFormat="1">
      <c r="A1338" s="68"/>
      <c r="B1338" s="239">
        <v>40501</v>
      </c>
      <c r="C1338" s="239" t="s">
        <v>2392</v>
      </c>
      <c r="D1338" s="239">
        <v>14</v>
      </c>
      <c r="E1338" s="239">
        <v>6</v>
      </c>
      <c r="F1338" s="239">
        <v>20</v>
      </c>
      <c r="G1338" s="239" t="s">
        <v>176</v>
      </c>
      <c r="H1338" s="239" t="s">
        <v>2200</v>
      </c>
      <c r="I1338" s="239">
        <v>1</v>
      </c>
      <c r="J1338" s="268" t="s">
        <v>2218</v>
      </c>
      <c r="K1338" s="267"/>
      <c r="L1338" s="269">
        <v>1</v>
      </c>
      <c r="M1338" s="269">
        <v>0</v>
      </c>
      <c r="N1338" s="269">
        <v>0</v>
      </c>
      <c r="O1338" s="244" t="s">
        <v>706</v>
      </c>
    </row>
    <row r="1339" spans="1:15" s="244" customFormat="1">
      <c r="A1339" s="68"/>
      <c r="B1339" s="239">
        <v>40502</v>
      </c>
      <c r="C1339" s="239" t="s">
        <v>2385</v>
      </c>
      <c r="D1339" s="239">
        <v>14</v>
      </c>
      <c r="E1339" s="239">
        <v>6</v>
      </c>
      <c r="F1339" s="239">
        <v>20</v>
      </c>
      <c r="G1339" s="239" t="s">
        <v>176</v>
      </c>
      <c r="H1339" s="239" t="s">
        <v>2201</v>
      </c>
      <c r="I1339" s="239">
        <v>1</v>
      </c>
      <c r="J1339" s="268" t="s">
        <v>2218</v>
      </c>
      <c r="K1339" s="267"/>
      <c r="L1339" s="269">
        <v>1</v>
      </c>
      <c r="M1339" s="269">
        <v>0</v>
      </c>
      <c r="N1339" s="269">
        <v>0</v>
      </c>
      <c r="O1339" s="244" t="s">
        <v>706</v>
      </c>
    </row>
    <row r="1340" spans="1:15" s="244" customFormat="1">
      <c r="A1340" s="68"/>
      <c r="B1340" s="239">
        <v>40503</v>
      </c>
      <c r="C1340" s="239" t="s">
        <v>2465</v>
      </c>
      <c r="D1340" s="239">
        <v>14</v>
      </c>
      <c r="E1340" s="239">
        <v>6</v>
      </c>
      <c r="F1340" s="239">
        <v>3</v>
      </c>
      <c r="G1340" s="239" t="s">
        <v>176</v>
      </c>
      <c r="H1340" s="239" t="s">
        <v>2202</v>
      </c>
      <c r="I1340" s="239">
        <v>1</v>
      </c>
      <c r="J1340" s="268" t="s">
        <v>2219</v>
      </c>
      <c r="K1340" s="267"/>
      <c r="L1340" s="269">
        <v>1</v>
      </c>
      <c r="M1340" s="269">
        <v>0</v>
      </c>
      <c r="N1340" s="269">
        <v>0</v>
      </c>
      <c r="O1340" s="244" t="s">
        <v>706</v>
      </c>
    </row>
    <row r="1341" spans="1:15" s="244" customFormat="1">
      <c r="A1341" s="68"/>
      <c r="B1341" s="239">
        <v>40504</v>
      </c>
      <c r="C1341" s="239" t="s">
        <v>2466</v>
      </c>
      <c r="D1341" s="239">
        <v>14</v>
      </c>
      <c r="E1341" s="239">
        <v>6</v>
      </c>
      <c r="F1341" s="239">
        <v>3</v>
      </c>
      <c r="G1341" s="239" t="s">
        <v>176</v>
      </c>
      <c r="H1341" s="239" t="s">
        <v>2203</v>
      </c>
      <c r="I1341" s="239">
        <v>1</v>
      </c>
      <c r="J1341" s="268" t="s">
        <v>2219</v>
      </c>
      <c r="K1341" s="267"/>
      <c r="L1341" s="269">
        <v>1</v>
      </c>
      <c r="M1341" s="269">
        <v>0</v>
      </c>
      <c r="N1341" s="269">
        <v>0</v>
      </c>
      <c r="O1341" s="244" t="s">
        <v>706</v>
      </c>
    </row>
    <row r="1342" spans="1:15" s="244" customFormat="1">
      <c r="A1342" s="68"/>
      <c r="B1342" s="239">
        <v>40505</v>
      </c>
      <c r="C1342" s="239" t="s">
        <v>2393</v>
      </c>
      <c r="D1342" s="239">
        <v>14</v>
      </c>
      <c r="E1342" s="239">
        <v>6</v>
      </c>
      <c r="F1342" s="239">
        <v>3</v>
      </c>
      <c r="G1342" s="239" t="s">
        <v>176</v>
      </c>
      <c r="H1342" s="239" t="s">
        <v>2204</v>
      </c>
      <c r="I1342" s="239">
        <v>1</v>
      </c>
      <c r="J1342" s="268" t="s">
        <v>2219</v>
      </c>
      <c r="K1342" s="267"/>
      <c r="L1342" s="269">
        <v>1</v>
      </c>
      <c r="M1342" s="269">
        <v>0</v>
      </c>
      <c r="N1342" s="269">
        <v>0</v>
      </c>
      <c r="O1342" s="244" t="s">
        <v>706</v>
      </c>
    </row>
    <row r="1343" spans="1:15" s="244" customFormat="1">
      <c r="A1343" s="68"/>
      <c r="B1343" s="239">
        <v>40506</v>
      </c>
      <c r="C1343" s="239" t="s">
        <v>2368</v>
      </c>
      <c r="D1343" s="239">
        <v>14</v>
      </c>
      <c r="E1343" s="239">
        <v>6</v>
      </c>
      <c r="F1343" s="239">
        <v>3</v>
      </c>
      <c r="G1343" s="239" t="s">
        <v>176</v>
      </c>
      <c r="H1343" s="239" t="s">
        <v>2205</v>
      </c>
      <c r="I1343" s="239">
        <v>1</v>
      </c>
      <c r="J1343" s="268" t="s">
        <v>2219</v>
      </c>
      <c r="K1343" s="267"/>
      <c r="L1343" s="269">
        <v>1</v>
      </c>
      <c r="M1343" s="269">
        <v>0</v>
      </c>
      <c r="N1343" s="269">
        <v>0</v>
      </c>
      <c r="O1343" s="244" t="s">
        <v>706</v>
      </c>
    </row>
    <row r="1344" spans="1:15" s="244" customFormat="1">
      <c r="A1344" s="68"/>
      <c r="B1344" s="239">
        <v>40507</v>
      </c>
      <c r="C1344" s="239" t="s">
        <v>2291</v>
      </c>
      <c r="D1344" s="239">
        <v>14</v>
      </c>
      <c r="E1344" s="239">
        <v>6</v>
      </c>
      <c r="F1344" s="239">
        <v>3</v>
      </c>
      <c r="G1344" s="239" t="s">
        <v>176</v>
      </c>
      <c r="H1344" s="239" t="s">
        <v>2206</v>
      </c>
      <c r="I1344" s="239">
        <v>1</v>
      </c>
      <c r="J1344" s="268" t="s">
        <v>2219</v>
      </c>
      <c r="K1344" s="267"/>
      <c r="L1344" s="269">
        <v>1</v>
      </c>
      <c r="M1344" s="269">
        <v>0</v>
      </c>
      <c r="N1344" s="269">
        <v>0</v>
      </c>
      <c r="O1344" s="244" t="s">
        <v>706</v>
      </c>
    </row>
    <row r="1345" spans="1:15" s="244" customFormat="1">
      <c r="A1345" s="68"/>
      <c r="B1345" s="239">
        <v>40508</v>
      </c>
      <c r="C1345" s="239" t="s">
        <v>2292</v>
      </c>
      <c r="D1345" s="239">
        <v>14</v>
      </c>
      <c r="E1345" s="239">
        <v>6</v>
      </c>
      <c r="F1345" s="239">
        <v>3</v>
      </c>
      <c r="G1345" s="239" t="s">
        <v>176</v>
      </c>
      <c r="H1345" s="239" t="s">
        <v>2207</v>
      </c>
      <c r="I1345" s="239">
        <v>1</v>
      </c>
      <c r="J1345" s="268" t="s">
        <v>2219</v>
      </c>
      <c r="K1345" s="267"/>
      <c r="L1345" s="269">
        <v>1</v>
      </c>
      <c r="M1345" s="269">
        <v>0</v>
      </c>
      <c r="N1345" s="269">
        <v>0</v>
      </c>
      <c r="O1345" s="244" t="s">
        <v>706</v>
      </c>
    </row>
    <row r="1346" spans="1:15" s="244" customFormat="1">
      <c r="A1346" s="68"/>
      <c r="B1346" s="239">
        <v>40509</v>
      </c>
      <c r="C1346" s="239" t="s">
        <v>2394</v>
      </c>
      <c r="D1346" s="239">
        <v>14</v>
      </c>
      <c r="E1346" s="239">
        <v>6</v>
      </c>
      <c r="F1346" s="239">
        <v>3</v>
      </c>
      <c r="G1346" s="239" t="s">
        <v>176</v>
      </c>
      <c r="H1346" s="239" t="s">
        <v>2208</v>
      </c>
      <c r="I1346" s="239">
        <v>1</v>
      </c>
      <c r="J1346" s="268" t="s">
        <v>2219</v>
      </c>
      <c r="K1346" s="267"/>
      <c r="L1346" s="269">
        <v>1</v>
      </c>
      <c r="M1346" s="269">
        <v>0</v>
      </c>
      <c r="N1346" s="269">
        <v>0</v>
      </c>
      <c r="O1346" s="244" t="s">
        <v>706</v>
      </c>
    </row>
    <row r="1347" spans="1:15" s="244" customFormat="1">
      <c r="A1347" s="68"/>
      <c r="B1347" s="239">
        <v>40510</v>
      </c>
      <c r="C1347" s="239" t="s">
        <v>2277</v>
      </c>
      <c r="D1347" s="239">
        <v>14</v>
      </c>
      <c r="E1347" s="239">
        <v>6</v>
      </c>
      <c r="F1347" s="239">
        <v>3</v>
      </c>
      <c r="G1347" s="239" t="s">
        <v>176</v>
      </c>
      <c r="H1347" s="239" t="s">
        <v>2209</v>
      </c>
      <c r="I1347" s="239">
        <v>1</v>
      </c>
      <c r="J1347" s="268" t="s">
        <v>2219</v>
      </c>
      <c r="K1347" s="267"/>
      <c r="L1347" s="269">
        <v>1</v>
      </c>
      <c r="M1347" s="269">
        <v>0</v>
      </c>
      <c r="N1347" s="269">
        <v>0</v>
      </c>
      <c r="O1347" s="244" t="s">
        <v>706</v>
      </c>
    </row>
    <row r="1348" spans="1:15" s="244" customFormat="1">
      <c r="A1348" s="68"/>
      <c r="B1348" s="239">
        <v>40511</v>
      </c>
      <c r="C1348" s="239" t="s">
        <v>2278</v>
      </c>
      <c r="D1348" s="239">
        <v>14</v>
      </c>
      <c r="E1348" s="239">
        <v>6</v>
      </c>
      <c r="F1348" s="239">
        <v>3</v>
      </c>
      <c r="G1348" s="239" t="s">
        <v>176</v>
      </c>
      <c r="H1348" s="239" t="s">
        <v>2210</v>
      </c>
      <c r="I1348" s="239">
        <v>1</v>
      </c>
      <c r="J1348" s="268" t="s">
        <v>2219</v>
      </c>
      <c r="K1348" s="267"/>
      <c r="L1348" s="269">
        <v>1</v>
      </c>
      <c r="M1348" s="269">
        <v>0</v>
      </c>
      <c r="N1348" s="269">
        <v>0</v>
      </c>
      <c r="O1348" s="244" t="s">
        <v>706</v>
      </c>
    </row>
    <row r="1349" spans="1:15" s="244" customFormat="1">
      <c r="A1349" s="68"/>
      <c r="B1349" s="239">
        <v>40512</v>
      </c>
      <c r="C1349" s="239" t="s">
        <v>2467</v>
      </c>
      <c r="D1349" s="239">
        <v>14</v>
      </c>
      <c r="E1349" s="239">
        <v>6</v>
      </c>
      <c r="F1349" s="239">
        <v>3</v>
      </c>
      <c r="G1349" s="239" t="s">
        <v>176</v>
      </c>
      <c r="H1349" s="239" t="s">
        <v>2211</v>
      </c>
      <c r="I1349" s="239">
        <v>1</v>
      </c>
      <c r="J1349" s="268" t="s">
        <v>2219</v>
      </c>
      <c r="K1349" s="267"/>
      <c r="L1349" s="269">
        <v>1</v>
      </c>
      <c r="M1349" s="269">
        <v>0</v>
      </c>
      <c r="N1349" s="269">
        <v>0</v>
      </c>
      <c r="O1349" s="244" t="s">
        <v>706</v>
      </c>
    </row>
    <row r="1350" spans="1:15" s="244" customFormat="1">
      <c r="A1350" s="68"/>
      <c r="B1350" s="239">
        <v>40513</v>
      </c>
      <c r="C1350" s="239" t="s">
        <v>2279</v>
      </c>
      <c r="D1350" s="239">
        <v>14</v>
      </c>
      <c r="E1350" s="239">
        <v>6</v>
      </c>
      <c r="F1350" s="239">
        <v>3</v>
      </c>
      <c r="G1350" s="239" t="s">
        <v>176</v>
      </c>
      <c r="H1350" s="239" t="s">
        <v>2212</v>
      </c>
      <c r="I1350" s="239">
        <v>1</v>
      </c>
      <c r="J1350" s="268" t="s">
        <v>2219</v>
      </c>
      <c r="K1350" s="267"/>
      <c r="L1350" s="269">
        <v>1</v>
      </c>
      <c r="M1350" s="269">
        <v>0</v>
      </c>
      <c r="N1350" s="269">
        <v>0</v>
      </c>
      <c r="O1350" s="244" t="s">
        <v>706</v>
      </c>
    </row>
    <row r="1351" spans="1:15" s="244" customFormat="1">
      <c r="A1351" s="68"/>
      <c r="B1351" s="239">
        <v>40514</v>
      </c>
      <c r="C1351" s="239" t="s">
        <v>2280</v>
      </c>
      <c r="D1351" s="239">
        <v>14</v>
      </c>
      <c r="E1351" s="239">
        <v>6</v>
      </c>
      <c r="F1351" s="239">
        <v>3</v>
      </c>
      <c r="G1351" s="239" t="s">
        <v>176</v>
      </c>
      <c r="H1351" s="239" t="s">
        <v>2213</v>
      </c>
      <c r="I1351" s="239">
        <v>1</v>
      </c>
      <c r="J1351" s="268" t="s">
        <v>2219</v>
      </c>
      <c r="K1351" s="267"/>
      <c r="L1351" s="269">
        <v>1</v>
      </c>
      <c r="M1351" s="269">
        <v>0</v>
      </c>
      <c r="N1351" s="269">
        <v>0</v>
      </c>
      <c r="O1351" s="244" t="s">
        <v>706</v>
      </c>
    </row>
    <row r="1352" spans="1:15" s="244" customFormat="1">
      <c r="A1352" s="68"/>
      <c r="B1352" s="239">
        <v>40515</v>
      </c>
      <c r="C1352" s="239" t="s">
        <v>2281</v>
      </c>
      <c r="D1352" s="239">
        <v>14</v>
      </c>
      <c r="E1352" s="239">
        <v>6</v>
      </c>
      <c r="F1352" s="239">
        <v>3</v>
      </c>
      <c r="G1352" s="239" t="s">
        <v>176</v>
      </c>
      <c r="H1352" s="239" t="s">
        <v>2214</v>
      </c>
      <c r="I1352" s="239">
        <v>1</v>
      </c>
      <c r="J1352" s="268" t="s">
        <v>2219</v>
      </c>
      <c r="K1352" s="267"/>
      <c r="L1352" s="269">
        <v>1</v>
      </c>
      <c r="M1352" s="269">
        <v>0</v>
      </c>
      <c r="N1352" s="269">
        <v>0</v>
      </c>
      <c r="O1352" s="244" t="s">
        <v>706</v>
      </c>
    </row>
    <row r="1353" spans="1:15" s="244" customFormat="1">
      <c r="A1353" s="68"/>
      <c r="B1353" s="239">
        <v>40516</v>
      </c>
      <c r="C1353" s="239" t="s">
        <v>2282</v>
      </c>
      <c r="D1353" s="239">
        <v>14</v>
      </c>
      <c r="E1353" s="239">
        <v>6</v>
      </c>
      <c r="F1353" s="239">
        <v>3</v>
      </c>
      <c r="G1353" s="239" t="s">
        <v>176</v>
      </c>
      <c r="H1353" s="239" t="s">
        <v>2215</v>
      </c>
      <c r="I1353" s="239">
        <v>1</v>
      </c>
      <c r="J1353" s="268" t="s">
        <v>2219</v>
      </c>
      <c r="K1353" s="267"/>
      <c r="L1353" s="269">
        <v>1</v>
      </c>
      <c r="M1353" s="269">
        <v>0</v>
      </c>
      <c r="N1353" s="269">
        <v>0</v>
      </c>
      <c r="O1353" s="244" t="s">
        <v>706</v>
      </c>
    </row>
    <row r="1354" spans="1:15" s="244" customFormat="1">
      <c r="A1354" s="68"/>
      <c r="B1354" s="239">
        <v>40517</v>
      </c>
      <c r="C1354" s="239" t="s">
        <v>2283</v>
      </c>
      <c r="D1354" s="239">
        <v>14</v>
      </c>
      <c r="E1354" s="239">
        <v>6</v>
      </c>
      <c r="F1354" s="239">
        <v>3</v>
      </c>
      <c r="G1354" s="239" t="s">
        <v>176</v>
      </c>
      <c r="H1354" s="239" t="s">
        <v>2216</v>
      </c>
      <c r="I1354" s="239">
        <v>1</v>
      </c>
      <c r="J1354" s="268" t="s">
        <v>2219</v>
      </c>
      <c r="K1354" s="267"/>
      <c r="L1354" s="269">
        <v>1</v>
      </c>
      <c r="M1354" s="269">
        <v>0</v>
      </c>
      <c r="N1354" s="269">
        <v>0</v>
      </c>
      <c r="O1354" s="244" t="s">
        <v>706</v>
      </c>
    </row>
    <row r="1355" spans="1:15" s="244" customFormat="1">
      <c r="A1355" s="68"/>
      <c r="B1355" s="239">
        <v>40518</v>
      </c>
      <c r="C1355" s="239" t="s">
        <v>2365</v>
      </c>
      <c r="D1355" s="239">
        <v>14</v>
      </c>
      <c r="E1355" s="239">
        <v>6</v>
      </c>
      <c r="F1355" s="239">
        <v>100</v>
      </c>
      <c r="G1355" s="239" t="s">
        <v>176</v>
      </c>
      <c r="H1355" s="239" t="s">
        <v>2171</v>
      </c>
      <c r="I1355" s="239">
        <v>1</v>
      </c>
      <c r="J1355" s="240" t="s">
        <v>2541</v>
      </c>
      <c r="K1355" s="241"/>
      <c r="L1355" s="239">
        <v>1</v>
      </c>
      <c r="M1355" s="242">
        <v>1</v>
      </c>
      <c r="N1355" s="243">
        <v>8</v>
      </c>
      <c r="O1355" s="244" t="s">
        <v>706</v>
      </c>
    </row>
    <row r="1356" spans="1:15" s="244" customFormat="1">
      <c r="A1356" s="68"/>
      <c r="B1356" s="239">
        <v>40519</v>
      </c>
      <c r="C1356" s="239" t="s">
        <v>2289</v>
      </c>
      <c r="D1356" s="239">
        <v>14</v>
      </c>
      <c r="E1356" s="239">
        <v>6</v>
      </c>
      <c r="F1356" s="239">
        <v>100</v>
      </c>
      <c r="G1356" s="239" t="s">
        <v>176</v>
      </c>
      <c r="H1356" s="239" t="s">
        <v>2172</v>
      </c>
      <c r="I1356" s="239">
        <v>1</v>
      </c>
      <c r="J1356" s="240" t="s">
        <v>2541</v>
      </c>
      <c r="K1356" s="241"/>
      <c r="L1356" s="239">
        <v>1</v>
      </c>
      <c r="M1356" s="242">
        <v>1</v>
      </c>
      <c r="N1356" s="243">
        <v>8</v>
      </c>
      <c r="O1356" s="244" t="s">
        <v>706</v>
      </c>
    </row>
    <row r="1357" spans="1:15" s="244" customFormat="1">
      <c r="A1357" s="68"/>
      <c r="B1357" s="239">
        <v>40520</v>
      </c>
      <c r="C1357" s="239" t="s">
        <v>2366</v>
      </c>
      <c r="D1357" s="239">
        <v>14</v>
      </c>
      <c r="E1357" s="239">
        <v>6</v>
      </c>
      <c r="F1357" s="239">
        <v>100</v>
      </c>
      <c r="G1357" s="239" t="s">
        <v>176</v>
      </c>
      <c r="H1357" s="239" t="s">
        <v>2173</v>
      </c>
      <c r="I1357" s="239">
        <v>1</v>
      </c>
      <c r="J1357" s="240" t="s">
        <v>2541</v>
      </c>
      <c r="K1357" s="241"/>
      <c r="L1357" s="239">
        <v>1</v>
      </c>
      <c r="M1357" s="242">
        <v>1</v>
      </c>
      <c r="N1357" s="243">
        <v>8</v>
      </c>
      <c r="O1357" s="244" t="s">
        <v>706</v>
      </c>
    </row>
    <row r="1358" spans="1:15" s="244" customFormat="1">
      <c r="A1358" s="68"/>
      <c r="B1358" s="239">
        <v>40521</v>
      </c>
      <c r="C1358" s="239" t="s">
        <v>2535</v>
      </c>
      <c r="D1358" s="239">
        <v>14</v>
      </c>
      <c r="E1358" s="239">
        <v>6</v>
      </c>
      <c r="F1358" s="239">
        <v>100</v>
      </c>
      <c r="G1358" s="239" t="s">
        <v>176</v>
      </c>
      <c r="H1358" s="239" t="s">
        <v>2174</v>
      </c>
      <c r="I1358" s="239">
        <v>1</v>
      </c>
      <c r="J1358" s="240" t="s">
        <v>2541</v>
      </c>
      <c r="K1358" s="241"/>
      <c r="L1358" s="239">
        <v>1</v>
      </c>
      <c r="M1358" s="242">
        <v>1</v>
      </c>
      <c r="N1358" s="243">
        <v>8</v>
      </c>
      <c r="O1358" s="244" t="s">
        <v>706</v>
      </c>
    </row>
    <row r="1359" spans="1:15" s="244" customFormat="1">
      <c r="A1359" s="68"/>
      <c r="B1359" s="239">
        <v>40522</v>
      </c>
      <c r="C1359" s="239" t="s">
        <v>2448</v>
      </c>
      <c r="D1359" s="239">
        <v>14</v>
      </c>
      <c r="E1359" s="239">
        <v>6</v>
      </c>
      <c r="F1359" s="239">
        <v>100</v>
      </c>
      <c r="G1359" s="239" t="s">
        <v>176</v>
      </c>
      <c r="H1359" s="239" t="s">
        <v>2175</v>
      </c>
      <c r="I1359" s="239">
        <v>1</v>
      </c>
      <c r="J1359" s="240" t="s">
        <v>2541</v>
      </c>
      <c r="K1359" s="241"/>
      <c r="L1359" s="239">
        <v>1</v>
      </c>
      <c r="M1359" s="242">
        <v>1</v>
      </c>
      <c r="N1359" s="243">
        <v>8</v>
      </c>
      <c r="O1359" s="244" t="s">
        <v>706</v>
      </c>
    </row>
    <row r="1360" spans="1:15" s="244" customFormat="1">
      <c r="A1360" s="68"/>
      <c r="B1360" s="239">
        <v>40523</v>
      </c>
      <c r="C1360" s="239" t="s">
        <v>2270</v>
      </c>
      <c r="D1360" s="239">
        <v>14</v>
      </c>
      <c r="E1360" s="239">
        <v>6</v>
      </c>
      <c r="F1360" s="239">
        <v>100</v>
      </c>
      <c r="G1360" s="239" t="s">
        <v>176</v>
      </c>
      <c r="H1360" s="239" t="s">
        <v>2176</v>
      </c>
      <c r="I1360" s="239">
        <v>1</v>
      </c>
      <c r="J1360" s="240" t="s">
        <v>2541</v>
      </c>
      <c r="K1360" s="241"/>
      <c r="L1360" s="239">
        <v>1</v>
      </c>
      <c r="M1360" s="242">
        <v>1</v>
      </c>
      <c r="N1360" s="243">
        <v>8</v>
      </c>
      <c r="O1360" s="244" t="s">
        <v>706</v>
      </c>
    </row>
    <row r="1361" spans="1:15" s="244" customFormat="1">
      <c r="A1361" s="68"/>
      <c r="B1361" s="239">
        <v>40524</v>
      </c>
      <c r="C1361" s="239" t="s">
        <v>2449</v>
      </c>
      <c r="D1361" s="239">
        <v>14</v>
      </c>
      <c r="E1361" s="239">
        <v>6</v>
      </c>
      <c r="F1361" s="239">
        <v>100</v>
      </c>
      <c r="G1361" s="239" t="s">
        <v>176</v>
      </c>
      <c r="H1361" s="239" t="s">
        <v>2177</v>
      </c>
      <c r="I1361" s="239">
        <v>1</v>
      </c>
      <c r="J1361" s="240" t="s">
        <v>2541</v>
      </c>
      <c r="K1361" s="241"/>
      <c r="L1361" s="239">
        <v>1</v>
      </c>
      <c r="M1361" s="242">
        <v>1</v>
      </c>
      <c r="N1361" s="243">
        <v>8</v>
      </c>
      <c r="O1361" s="244" t="s">
        <v>706</v>
      </c>
    </row>
    <row r="1362" spans="1:15" s="244" customFormat="1">
      <c r="A1362" s="68"/>
      <c r="B1362" s="239">
        <v>40525</v>
      </c>
      <c r="C1362" s="239" t="s">
        <v>2271</v>
      </c>
      <c r="D1362" s="239">
        <v>14</v>
      </c>
      <c r="E1362" s="239">
        <v>6</v>
      </c>
      <c r="F1362" s="239">
        <v>100</v>
      </c>
      <c r="G1362" s="239" t="s">
        <v>176</v>
      </c>
      <c r="H1362" s="239" t="s">
        <v>2178</v>
      </c>
      <c r="I1362" s="239">
        <v>1</v>
      </c>
      <c r="J1362" s="240" t="s">
        <v>2541</v>
      </c>
      <c r="K1362" s="241"/>
      <c r="L1362" s="239">
        <v>1</v>
      </c>
      <c r="M1362" s="242">
        <v>1</v>
      </c>
      <c r="N1362" s="243">
        <v>8</v>
      </c>
      <c r="O1362" s="244" t="s">
        <v>706</v>
      </c>
    </row>
    <row r="1363" spans="1:15" s="244" customFormat="1">
      <c r="A1363" s="68"/>
      <c r="B1363" s="239">
        <v>40526</v>
      </c>
      <c r="C1363" s="239" t="s">
        <v>2389</v>
      </c>
      <c r="D1363" s="239">
        <v>14</v>
      </c>
      <c r="E1363" s="239">
        <v>6</v>
      </c>
      <c r="F1363" s="239">
        <v>20</v>
      </c>
      <c r="G1363" s="239" t="s">
        <v>176</v>
      </c>
      <c r="H1363" s="239" t="s">
        <v>2179</v>
      </c>
      <c r="I1363" s="239">
        <v>1</v>
      </c>
      <c r="J1363" s="240" t="s">
        <v>632</v>
      </c>
      <c r="K1363" s="241"/>
      <c r="L1363" s="239">
        <v>1</v>
      </c>
      <c r="M1363" s="242">
        <v>1</v>
      </c>
      <c r="N1363" s="243">
        <v>8</v>
      </c>
      <c r="O1363" s="244" t="s">
        <v>706</v>
      </c>
    </row>
    <row r="1364" spans="1:15" s="244" customFormat="1">
      <c r="A1364" s="68"/>
      <c r="B1364" s="239">
        <v>40527</v>
      </c>
      <c r="C1364" s="239" t="s">
        <v>2276</v>
      </c>
      <c r="D1364" s="239">
        <v>14</v>
      </c>
      <c r="E1364" s="239">
        <v>6</v>
      </c>
      <c r="F1364" s="239">
        <v>20</v>
      </c>
      <c r="G1364" s="239" t="s">
        <v>176</v>
      </c>
      <c r="H1364" s="239" t="s">
        <v>2180</v>
      </c>
      <c r="I1364" s="239">
        <v>1</v>
      </c>
      <c r="J1364" s="240" t="s">
        <v>632</v>
      </c>
      <c r="K1364" s="241"/>
      <c r="L1364" s="239">
        <v>1</v>
      </c>
      <c r="M1364" s="242">
        <v>1</v>
      </c>
      <c r="N1364" s="243">
        <v>8</v>
      </c>
      <c r="O1364" s="244" t="s">
        <v>706</v>
      </c>
    </row>
    <row r="1365" spans="1:15" s="244" customFormat="1">
      <c r="A1365" s="68"/>
      <c r="B1365" s="239">
        <v>40528</v>
      </c>
      <c r="C1365" s="239" t="s">
        <v>2272</v>
      </c>
      <c r="D1365" s="239">
        <v>14</v>
      </c>
      <c r="E1365" s="239">
        <v>6</v>
      </c>
      <c r="F1365" s="239">
        <v>20</v>
      </c>
      <c r="G1365" s="239" t="s">
        <v>176</v>
      </c>
      <c r="H1365" s="239" t="s">
        <v>2181</v>
      </c>
      <c r="I1365" s="239">
        <v>1</v>
      </c>
      <c r="J1365" s="240" t="s">
        <v>632</v>
      </c>
      <c r="K1365" s="241"/>
      <c r="L1365" s="239">
        <v>1</v>
      </c>
      <c r="M1365" s="242">
        <v>1</v>
      </c>
      <c r="N1365" s="243">
        <v>8</v>
      </c>
      <c r="O1365" s="244" t="s">
        <v>706</v>
      </c>
    </row>
    <row r="1366" spans="1:15" s="244" customFormat="1">
      <c r="A1366" s="68"/>
      <c r="B1366" s="239">
        <v>40529</v>
      </c>
      <c r="C1366" s="239" t="s">
        <v>2273</v>
      </c>
      <c r="D1366" s="239">
        <v>14</v>
      </c>
      <c r="E1366" s="239">
        <v>6</v>
      </c>
      <c r="F1366" s="239">
        <v>20</v>
      </c>
      <c r="G1366" s="239" t="s">
        <v>176</v>
      </c>
      <c r="H1366" s="239" t="s">
        <v>2182</v>
      </c>
      <c r="I1366" s="239">
        <v>1</v>
      </c>
      <c r="J1366" s="240" t="s">
        <v>632</v>
      </c>
      <c r="K1366" s="241"/>
      <c r="L1366" s="239">
        <v>1</v>
      </c>
      <c r="M1366" s="242">
        <v>1</v>
      </c>
      <c r="N1366" s="243">
        <v>8</v>
      </c>
      <c r="O1366" s="244" t="s">
        <v>706</v>
      </c>
    </row>
    <row r="1367" spans="1:15" s="244" customFormat="1">
      <c r="A1367" s="68"/>
      <c r="B1367" s="239">
        <v>40530</v>
      </c>
      <c r="C1367" s="239" t="s">
        <v>2390</v>
      </c>
      <c r="D1367" s="239">
        <v>14</v>
      </c>
      <c r="E1367" s="239">
        <v>6</v>
      </c>
      <c r="F1367" s="239">
        <v>20</v>
      </c>
      <c r="G1367" s="239" t="s">
        <v>176</v>
      </c>
      <c r="H1367" s="239" t="s">
        <v>2183</v>
      </c>
      <c r="I1367" s="239">
        <v>1</v>
      </c>
      <c r="J1367" s="240" t="s">
        <v>632</v>
      </c>
      <c r="K1367" s="241"/>
      <c r="L1367" s="239">
        <v>1</v>
      </c>
      <c r="M1367" s="242">
        <v>1</v>
      </c>
      <c r="N1367" s="243">
        <v>8</v>
      </c>
      <c r="O1367" s="244" t="s">
        <v>706</v>
      </c>
    </row>
    <row r="1368" spans="1:15" s="244" customFormat="1">
      <c r="A1368" s="68"/>
      <c r="B1368" s="239">
        <v>40531</v>
      </c>
      <c r="C1368" s="239" t="s">
        <v>2391</v>
      </c>
      <c r="D1368" s="239">
        <v>14</v>
      </c>
      <c r="E1368" s="239">
        <v>6</v>
      </c>
      <c r="F1368" s="239">
        <v>20</v>
      </c>
      <c r="G1368" s="239" t="s">
        <v>176</v>
      </c>
      <c r="H1368" s="239" t="s">
        <v>2184</v>
      </c>
      <c r="I1368" s="239">
        <v>1</v>
      </c>
      <c r="J1368" s="240" t="s">
        <v>632</v>
      </c>
      <c r="K1368" s="241"/>
      <c r="L1368" s="239">
        <v>1</v>
      </c>
      <c r="M1368" s="242">
        <v>1</v>
      </c>
      <c r="N1368" s="243">
        <v>8</v>
      </c>
      <c r="O1368" s="244" t="s">
        <v>706</v>
      </c>
    </row>
    <row r="1369" spans="1:15" s="244" customFormat="1">
      <c r="A1369" s="68"/>
      <c r="B1369" s="239">
        <v>40532</v>
      </c>
      <c r="C1369" s="239" t="s">
        <v>2290</v>
      </c>
      <c r="D1369" s="239">
        <v>14</v>
      </c>
      <c r="E1369" s="239">
        <v>6</v>
      </c>
      <c r="F1369" s="239">
        <v>20</v>
      </c>
      <c r="G1369" s="239" t="s">
        <v>176</v>
      </c>
      <c r="H1369" s="239" t="s">
        <v>2185</v>
      </c>
      <c r="I1369" s="239">
        <v>1</v>
      </c>
      <c r="J1369" s="240" t="s">
        <v>632</v>
      </c>
      <c r="K1369" s="241"/>
      <c r="L1369" s="239">
        <v>1</v>
      </c>
      <c r="M1369" s="242">
        <v>1</v>
      </c>
      <c r="N1369" s="243">
        <v>8</v>
      </c>
      <c r="O1369" s="244" t="s">
        <v>706</v>
      </c>
    </row>
    <row r="1370" spans="1:15" s="244" customFormat="1">
      <c r="A1370" s="68"/>
      <c r="B1370" s="239">
        <v>40533</v>
      </c>
      <c r="C1370" s="239" t="s">
        <v>2275</v>
      </c>
      <c r="D1370" s="239">
        <v>14</v>
      </c>
      <c r="E1370" s="239">
        <v>6</v>
      </c>
      <c r="F1370" s="239">
        <v>20</v>
      </c>
      <c r="G1370" s="239" t="s">
        <v>176</v>
      </c>
      <c r="H1370" s="239" t="s">
        <v>2079</v>
      </c>
      <c r="I1370" s="239">
        <v>1</v>
      </c>
      <c r="J1370" s="240" t="s">
        <v>632</v>
      </c>
      <c r="K1370" s="241"/>
      <c r="L1370" s="239">
        <v>1</v>
      </c>
      <c r="M1370" s="242">
        <v>1</v>
      </c>
      <c r="N1370" s="243">
        <v>8</v>
      </c>
      <c r="O1370" s="244" t="s">
        <v>706</v>
      </c>
    </row>
    <row r="1371" spans="1:15" s="244" customFormat="1">
      <c r="A1371" s="68"/>
      <c r="B1371" s="239">
        <v>40534</v>
      </c>
      <c r="C1371" s="239" t="s">
        <v>2379</v>
      </c>
      <c r="D1371" s="239">
        <v>14</v>
      </c>
      <c r="E1371" s="239">
        <v>6</v>
      </c>
      <c r="F1371" s="239">
        <v>20</v>
      </c>
      <c r="G1371" s="239" t="s">
        <v>176</v>
      </c>
      <c r="H1371" s="239" t="s">
        <v>2186</v>
      </c>
      <c r="I1371" s="239">
        <v>1</v>
      </c>
      <c r="J1371" s="240" t="s">
        <v>632</v>
      </c>
      <c r="K1371" s="241"/>
      <c r="L1371" s="239">
        <v>1</v>
      </c>
      <c r="M1371" s="242">
        <v>1</v>
      </c>
      <c r="N1371" s="243">
        <v>8</v>
      </c>
      <c r="O1371" s="244" t="s">
        <v>706</v>
      </c>
    </row>
    <row r="1372" spans="1:15" s="244" customFormat="1">
      <c r="A1372" s="68"/>
      <c r="B1372" s="239">
        <v>40535</v>
      </c>
      <c r="C1372" s="239" t="s">
        <v>2377</v>
      </c>
      <c r="D1372" s="239">
        <v>14</v>
      </c>
      <c r="E1372" s="239">
        <v>6</v>
      </c>
      <c r="F1372" s="239">
        <v>20</v>
      </c>
      <c r="G1372" s="239" t="s">
        <v>176</v>
      </c>
      <c r="H1372" s="239" t="s">
        <v>2187</v>
      </c>
      <c r="I1372" s="239">
        <v>1</v>
      </c>
      <c r="J1372" s="240" t="s">
        <v>632</v>
      </c>
      <c r="K1372" s="241"/>
      <c r="L1372" s="239">
        <v>1</v>
      </c>
      <c r="M1372" s="242">
        <v>1</v>
      </c>
      <c r="N1372" s="243">
        <v>8</v>
      </c>
      <c r="O1372" s="244" t="s">
        <v>706</v>
      </c>
    </row>
    <row r="1373" spans="1:15" s="244" customFormat="1">
      <c r="A1373" s="68"/>
      <c r="B1373" s="239">
        <v>40536</v>
      </c>
      <c r="C1373" s="239" t="s">
        <v>2274</v>
      </c>
      <c r="D1373" s="239">
        <v>14</v>
      </c>
      <c r="E1373" s="239">
        <v>6</v>
      </c>
      <c r="F1373" s="239">
        <v>20</v>
      </c>
      <c r="G1373" s="239" t="s">
        <v>176</v>
      </c>
      <c r="H1373" s="239" t="s">
        <v>2188</v>
      </c>
      <c r="I1373" s="239">
        <v>1</v>
      </c>
      <c r="J1373" s="240" t="s">
        <v>632</v>
      </c>
      <c r="K1373" s="241"/>
      <c r="L1373" s="239">
        <v>1</v>
      </c>
      <c r="M1373" s="242">
        <v>1</v>
      </c>
      <c r="N1373" s="243">
        <v>8</v>
      </c>
      <c r="O1373" s="244" t="s">
        <v>706</v>
      </c>
    </row>
    <row r="1374" spans="1:15" s="244" customFormat="1">
      <c r="A1374" s="68"/>
      <c r="B1374" s="239">
        <v>40537</v>
      </c>
      <c r="C1374" s="239" t="s">
        <v>2382</v>
      </c>
      <c r="D1374" s="239">
        <v>14</v>
      </c>
      <c r="E1374" s="239">
        <v>6</v>
      </c>
      <c r="F1374" s="239">
        <v>20</v>
      </c>
      <c r="G1374" s="239" t="s">
        <v>176</v>
      </c>
      <c r="H1374" s="239" t="s">
        <v>2189</v>
      </c>
      <c r="I1374" s="239">
        <v>1</v>
      </c>
      <c r="J1374" s="240" t="s">
        <v>632</v>
      </c>
      <c r="K1374" s="241"/>
      <c r="L1374" s="239">
        <v>1</v>
      </c>
      <c r="M1374" s="242">
        <v>1</v>
      </c>
      <c r="N1374" s="243">
        <v>8</v>
      </c>
      <c r="O1374" s="244" t="s">
        <v>706</v>
      </c>
    </row>
    <row r="1375" spans="1:15" s="244" customFormat="1">
      <c r="A1375" s="68"/>
      <c r="B1375" s="239">
        <v>40538</v>
      </c>
      <c r="C1375" s="239" t="s">
        <v>2375</v>
      </c>
      <c r="D1375" s="239">
        <v>14</v>
      </c>
      <c r="E1375" s="239">
        <v>6</v>
      </c>
      <c r="F1375" s="239">
        <v>20</v>
      </c>
      <c r="G1375" s="239" t="s">
        <v>176</v>
      </c>
      <c r="H1375" s="239" t="s">
        <v>2190</v>
      </c>
      <c r="I1375" s="239">
        <v>1</v>
      </c>
      <c r="J1375" s="240" t="s">
        <v>632</v>
      </c>
      <c r="K1375" s="241"/>
      <c r="L1375" s="239">
        <v>1</v>
      </c>
      <c r="M1375" s="242">
        <v>1</v>
      </c>
      <c r="N1375" s="243">
        <v>8</v>
      </c>
      <c r="O1375" s="244" t="s">
        <v>706</v>
      </c>
    </row>
    <row r="1376" spans="1:15" s="244" customFormat="1">
      <c r="A1376" s="68"/>
      <c r="B1376" s="239">
        <v>40539</v>
      </c>
      <c r="C1376" s="239" t="s">
        <v>2463</v>
      </c>
      <c r="D1376" s="239">
        <v>14</v>
      </c>
      <c r="E1376" s="239">
        <v>6</v>
      </c>
      <c r="F1376" s="239">
        <v>20</v>
      </c>
      <c r="G1376" s="239" t="s">
        <v>176</v>
      </c>
      <c r="H1376" s="239" t="s">
        <v>2191</v>
      </c>
      <c r="I1376" s="239">
        <v>1</v>
      </c>
      <c r="J1376" s="240" t="s">
        <v>632</v>
      </c>
      <c r="K1376" s="241"/>
      <c r="L1376" s="239">
        <v>1</v>
      </c>
      <c r="M1376" s="242">
        <v>1</v>
      </c>
      <c r="N1376" s="243">
        <v>8</v>
      </c>
      <c r="O1376" s="244" t="s">
        <v>706</v>
      </c>
    </row>
    <row r="1377" spans="1:15" s="244" customFormat="1">
      <c r="A1377" s="68"/>
      <c r="B1377" s="239">
        <v>40540</v>
      </c>
      <c r="C1377" s="239" t="s">
        <v>2269</v>
      </c>
      <c r="D1377" s="239">
        <v>14</v>
      </c>
      <c r="E1377" s="239">
        <v>6</v>
      </c>
      <c r="F1377" s="239">
        <v>20</v>
      </c>
      <c r="G1377" s="239" t="s">
        <v>176</v>
      </c>
      <c r="H1377" s="239" t="s">
        <v>2192</v>
      </c>
      <c r="I1377" s="239">
        <v>1</v>
      </c>
      <c r="J1377" s="240" t="s">
        <v>632</v>
      </c>
      <c r="K1377" s="241"/>
      <c r="L1377" s="239">
        <v>1</v>
      </c>
      <c r="M1377" s="242">
        <v>1</v>
      </c>
      <c r="N1377" s="243">
        <v>8</v>
      </c>
      <c r="O1377" s="244" t="s">
        <v>706</v>
      </c>
    </row>
    <row r="1378" spans="1:15" s="244" customFormat="1">
      <c r="A1378" s="68"/>
      <c r="B1378" s="239">
        <v>40541</v>
      </c>
      <c r="C1378" s="239" t="s">
        <v>2372</v>
      </c>
      <c r="D1378" s="239">
        <v>14</v>
      </c>
      <c r="E1378" s="239">
        <v>6</v>
      </c>
      <c r="F1378" s="239">
        <v>20</v>
      </c>
      <c r="G1378" s="239" t="s">
        <v>176</v>
      </c>
      <c r="H1378" s="239" t="s">
        <v>2193</v>
      </c>
      <c r="I1378" s="239">
        <v>1</v>
      </c>
      <c r="J1378" s="240" t="s">
        <v>632</v>
      </c>
      <c r="K1378" s="241"/>
      <c r="L1378" s="239">
        <v>1</v>
      </c>
      <c r="M1378" s="242">
        <v>1</v>
      </c>
      <c r="N1378" s="243">
        <v>8</v>
      </c>
      <c r="O1378" s="244" t="s">
        <v>706</v>
      </c>
    </row>
    <row r="1379" spans="1:15" s="244" customFormat="1">
      <c r="A1379" s="68"/>
      <c r="B1379" s="239">
        <v>40542</v>
      </c>
      <c r="C1379" s="239" t="s">
        <v>2387</v>
      </c>
      <c r="D1379" s="239">
        <v>14</v>
      </c>
      <c r="E1379" s="239">
        <v>6</v>
      </c>
      <c r="F1379" s="239">
        <v>20</v>
      </c>
      <c r="G1379" s="239" t="s">
        <v>176</v>
      </c>
      <c r="H1379" s="239" t="s">
        <v>2194</v>
      </c>
      <c r="I1379" s="239">
        <v>1</v>
      </c>
      <c r="J1379" s="240" t="s">
        <v>632</v>
      </c>
      <c r="K1379" s="241"/>
      <c r="L1379" s="239">
        <v>1</v>
      </c>
      <c r="M1379" s="242">
        <v>1</v>
      </c>
      <c r="N1379" s="243">
        <v>8</v>
      </c>
      <c r="O1379" s="244" t="s">
        <v>706</v>
      </c>
    </row>
    <row r="1380" spans="1:15" s="244" customFormat="1">
      <c r="A1380" s="68"/>
      <c r="B1380" s="239">
        <v>40543</v>
      </c>
      <c r="C1380" s="239" t="s">
        <v>2464</v>
      </c>
      <c r="D1380" s="239">
        <v>14</v>
      </c>
      <c r="E1380" s="239">
        <v>6</v>
      </c>
      <c r="F1380" s="239">
        <v>20</v>
      </c>
      <c r="G1380" s="239" t="s">
        <v>176</v>
      </c>
      <c r="H1380" s="239" t="s">
        <v>2195</v>
      </c>
      <c r="I1380" s="239">
        <v>1</v>
      </c>
      <c r="J1380" s="240" t="s">
        <v>632</v>
      </c>
      <c r="K1380" s="241"/>
      <c r="L1380" s="239">
        <v>1</v>
      </c>
      <c r="M1380" s="242">
        <v>1</v>
      </c>
      <c r="N1380" s="243">
        <v>8</v>
      </c>
      <c r="O1380" s="244" t="s">
        <v>706</v>
      </c>
    </row>
    <row r="1381" spans="1:15" s="244" customFormat="1">
      <c r="A1381" s="68"/>
      <c r="B1381" s="239">
        <v>40544</v>
      </c>
      <c r="C1381" s="239" t="s">
        <v>2537</v>
      </c>
      <c r="D1381" s="239">
        <v>14</v>
      </c>
      <c r="E1381" s="239">
        <v>6</v>
      </c>
      <c r="F1381" s="239">
        <v>20</v>
      </c>
      <c r="G1381" s="239" t="s">
        <v>176</v>
      </c>
      <c r="H1381" s="239" t="s">
        <v>2196</v>
      </c>
      <c r="I1381" s="239">
        <v>1</v>
      </c>
      <c r="J1381" s="240" t="s">
        <v>632</v>
      </c>
      <c r="K1381" s="241"/>
      <c r="L1381" s="239">
        <v>1</v>
      </c>
      <c r="M1381" s="242">
        <v>1</v>
      </c>
      <c r="N1381" s="243">
        <v>8</v>
      </c>
      <c r="O1381" s="244" t="s">
        <v>706</v>
      </c>
    </row>
    <row r="1382" spans="1:15" s="244" customFormat="1">
      <c r="A1382" s="68"/>
      <c r="B1382" s="239">
        <v>40545</v>
      </c>
      <c r="C1382" s="239" t="s">
        <v>2268</v>
      </c>
      <c r="D1382" s="239">
        <v>14</v>
      </c>
      <c r="E1382" s="239">
        <v>6</v>
      </c>
      <c r="F1382" s="239">
        <v>20</v>
      </c>
      <c r="G1382" s="239" t="s">
        <v>176</v>
      </c>
      <c r="H1382" s="239" t="s">
        <v>2197</v>
      </c>
      <c r="I1382" s="239">
        <v>1</v>
      </c>
      <c r="J1382" s="240" t="s">
        <v>632</v>
      </c>
      <c r="K1382" s="241"/>
      <c r="L1382" s="239">
        <v>1</v>
      </c>
      <c r="M1382" s="242">
        <v>1</v>
      </c>
      <c r="N1382" s="243">
        <v>8</v>
      </c>
      <c r="O1382" s="244" t="s">
        <v>706</v>
      </c>
    </row>
    <row r="1383" spans="1:15" s="244" customFormat="1">
      <c r="A1383" s="68"/>
      <c r="B1383" s="239">
        <v>40546</v>
      </c>
      <c r="C1383" s="239" t="s">
        <v>2371</v>
      </c>
      <c r="D1383" s="239">
        <v>14</v>
      </c>
      <c r="E1383" s="239">
        <v>6</v>
      </c>
      <c r="F1383" s="239">
        <v>20</v>
      </c>
      <c r="G1383" s="239" t="s">
        <v>176</v>
      </c>
      <c r="H1383" s="239" t="s">
        <v>2198</v>
      </c>
      <c r="I1383" s="239">
        <v>1</v>
      </c>
      <c r="J1383" s="240" t="s">
        <v>632</v>
      </c>
      <c r="K1383" s="241"/>
      <c r="L1383" s="239">
        <v>1</v>
      </c>
      <c r="M1383" s="242">
        <v>1</v>
      </c>
      <c r="N1383" s="243">
        <v>8</v>
      </c>
      <c r="O1383" s="244" t="s">
        <v>706</v>
      </c>
    </row>
    <row r="1384" spans="1:15" s="244" customFormat="1">
      <c r="A1384" s="68"/>
      <c r="B1384" s="239">
        <v>40547</v>
      </c>
      <c r="C1384" s="239" t="s">
        <v>2267</v>
      </c>
      <c r="D1384" s="239">
        <v>14</v>
      </c>
      <c r="E1384" s="239">
        <v>6</v>
      </c>
      <c r="F1384" s="239">
        <v>20</v>
      </c>
      <c r="G1384" s="239" t="s">
        <v>176</v>
      </c>
      <c r="H1384" s="239" t="s">
        <v>2199</v>
      </c>
      <c r="I1384" s="239">
        <v>1</v>
      </c>
      <c r="J1384" s="240" t="s">
        <v>632</v>
      </c>
      <c r="K1384" s="241"/>
      <c r="L1384" s="239">
        <v>1</v>
      </c>
      <c r="M1384" s="242">
        <v>1</v>
      </c>
      <c r="N1384" s="243">
        <v>8</v>
      </c>
      <c r="O1384" s="244" t="s">
        <v>706</v>
      </c>
    </row>
    <row r="1385" spans="1:15" s="244" customFormat="1">
      <c r="A1385" s="68"/>
      <c r="B1385" s="239">
        <v>40548</v>
      </c>
      <c r="C1385" s="239" t="s">
        <v>2392</v>
      </c>
      <c r="D1385" s="239">
        <v>14</v>
      </c>
      <c r="E1385" s="239">
        <v>6</v>
      </c>
      <c r="F1385" s="239">
        <v>20</v>
      </c>
      <c r="G1385" s="239" t="s">
        <v>176</v>
      </c>
      <c r="H1385" s="239" t="s">
        <v>2200</v>
      </c>
      <c r="I1385" s="239">
        <v>1</v>
      </c>
      <c r="J1385" s="240" t="s">
        <v>632</v>
      </c>
      <c r="K1385" s="241"/>
      <c r="L1385" s="239">
        <v>1</v>
      </c>
      <c r="M1385" s="242">
        <v>1</v>
      </c>
      <c r="N1385" s="243">
        <v>8</v>
      </c>
      <c r="O1385" s="244" t="s">
        <v>706</v>
      </c>
    </row>
    <row r="1386" spans="1:15" s="244" customFormat="1">
      <c r="A1386" s="68"/>
      <c r="B1386" s="239">
        <v>40549</v>
      </c>
      <c r="C1386" s="239" t="s">
        <v>2385</v>
      </c>
      <c r="D1386" s="239">
        <v>14</v>
      </c>
      <c r="E1386" s="239">
        <v>6</v>
      </c>
      <c r="F1386" s="239">
        <v>20</v>
      </c>
      <c r="G1386" s="239" t="s">
        <v>176</v>
      </c>
      <c r="H1386" s="239" t="s">
        <v>2201</v>
      </c>
      <c r="I1386" s="239">
        <v>1</v>
      </c>
      <c r="J1386" s="240" t="s">
        <v>632</v>
      </c>
      <c r="K1386" s="241"/>
      <c r="L1386" s="239">
        <v>1</v>
      </c>
      <c r="M1386" s="242">
        <v>1</v>
      </c>
      <c r="N1386" s="243">
        <v>8</v>
      </c>
      <c r="O1386" s="244" t="s">
        <v>706</v>
      </c>
    </row>
    <row r="1387" spans="1:15" s="244" customFormat="1">
      <c r="A1387" s="68"/>
      <c r="B1387" s="239">
        <v>40550</v>
      </c>
      <c r="C1387" s="239" t="s">
        <v>2465</v>
      </c>
      <c r="D1387" s="239">
        <v>14</v>
      </c>
      <c r="E1387" s="239">
        <v>6</v>
      </c>
      <c r="F1387" s="239">
        <v>2</v>
      </c>
      <c r="G1387" s="239" t="s">
        <v>176</v>
      </c>
      <c r="H1387" s="239" t="s">
        <v>2202</v>
      </c>
      <c r="I1387" s="239">
        <v>1</v>
      </c>
      <c r="J1387" s="240" t="s">
        <v>2542</v>
      </c>
      <c r="K1387" s="241"/>
      <c r="L1387" s="239">
        <v>1</v>
      </c>
      <c r="M1387" s="242">
        <v>1</v>
      </c>
      <c r="N1387" s="243">
        <v>8</v>
      </c>
      <c r="O1387" s="244" t="s">
        <v>706</v>
      </c>
    </row>
    <row r="1388" spans="1:15" s="244" customFormat="1">
      <c r="A1388" s="68"/>
      <c r="B1388" s="239">
        <v>40551</v>
      </c>
      <c r="C1388" s="239" t="s">
        <v>2466</v>
      </c>
      <c r="D1388" s="239">
        <v>14</v>
      </c>
      <c r="E1388" s="239">
        <v>6</v>
      </c>
      <c r="F1388" s="239">
        <v>2</v>
      </c>
      <c r="G1388" s="239" t="s">
        <v>176</v>
      </c>
      <c r="H1388" s="239" t="s">
        <v>2203</v>
      </c>
      <c r="I1388" s="239">
        <v>1</v>
      </c>
      <c r="J1388" s="240" t="s">
        <v>2542</v>
      </c>
      <c r="K1388" s="241"/>
      <c r="L1388" s="239">
        <v>1</v>
      </c>
      <c r="M1388" s="242">
        <v>1</v>
      </c>
      <c r="N1388" s="243">
        <v>8</v>
      </c>
      <c r="O1388" s="244" t="s">
        <v>706</v>
      </c>
    </row>
    <row r="1389" spans="1:15" s="244" customFormat="1">
      <c r="A1389" s="68"/>
      <c r="B1389" s="239">
        <v>40552</v>
      </c>
      <c r="C1389" s="239" t="s">
        <v>2393</v>
      </c>
      <c r="D1389" s="239">
        <v>14</v>
      </c>
      <c r="E1389" s="239">
        <v>6</v>
      </c>
      <c r="F1389" s="239">
        <v>2</v>
      </c>
      <c r="G1389" s="239" t="s">
        <v>176</v>
      </c>
      <c r="H1389" s="239" t="s">
        <v>2204</v>
      </c>
      <c r="I1389" s="239">
        <v>1</v>
      </c>
      <c r="J1389" s="240" t="s">
        <v>2542</v>
      </c>
      <c r="K1389" s="241"/>
      <c r="L1389" s="239">
        <v>1</v>
      </c>
      <c r="M1389" s="242">
        <v>1</v>
      </c>
      <c r="N1389" s="243">
        <v>8</v>
      </c>
      <c r="O1389" s="244" t="s">
        <v>706</v>
      </c>
    </row>
    <row r="1390" spans="1:15" s="244" customFormat="1">
      <c r="A1390" s="68"/>
      <c r="B1390" s="239">
        <v>40553</v>
      </c>
      <c r="C1390" s="239" t="s">
        <v>2368</v>
      </c>
      <c r="D1390" s="239">
        <v>14</v>
      </c>
      <c r="E1390" s="239">
        <v>6</v>
      </c>
      <c r="F1390" s="239">
        <v>2</v>
      </c>
      <c r="G1390" s="239" t="s">
        <v>176</v>
      </c>
      <c r="H1390" s="239" t="s">
        <v>2205</v>
      </c>
      <c r="I1390" s="239">
        <v>1</v>
      </c>
      <c r="J1390" s="240" t="s">
        <v>2542</v>
      </c>
      <c r="K1390" s="241"/>
      <c r="L1390" s="239">
        <v>1</v>
      </c>
      <c r="M1390" s="242">
        <v>1</v>
      </c>
      <c r="N1390" s="243">
        <v>8</v>
      </c>
      <c r="O1390" s="244" t="s">
        <v>706</v>
      </c>
    </row>
    <row r="1391" spans="1:15" s="244" customFormat="1">
      <c r="A1391" s="68"/>
      <c r="B1391" s="239">
        <v>40554</v>
      </c>
      <c r="C1391" s="239" t="s">
        <v>2291</v>
      </c>
      <c r="D1391" s="239">
        <v>14</v>
      </c>
      <c r="E1391" s="239">
        <v>6</v>
      </c>
      <c r="F1391" s="239">
        <v>2</v>
      </c>
      <c r="G1391" s="239" t="s">
        <v>176</v>
      </c>
      <c r="H1391" s="239" t="s">
        <v>2206</v>
      </c>
      <c r="I1391" s="239">
        <v>1</v>
      </c>
      <c r="J1391" s="240" t="s">
        <v>2542</v>
      </c>
      <c r="K1391" s="241"/>
      <c r="L1391" s="239">
        <v>1</v>
      </c>
      <c r="M1391" s="242">
        <v>1</v>
      </c>
      <c r="N1391" s="243">
        <v>8</v>
      </c>
      <c r="O1391" s="244" t="s">
        <v>706</v>
      </c>
    </row>
    <row r="1392" spans="1:15" s="244" customFormat="1">
      <c r="A1392" s="68"/>
      <c r="B1392" s="239">
        <v>40555</v>
      </c>
      <c r="C1392" s="239" t="s">
        <v>2292</v>
      </c>
      <c r="D1392" s="239">
        <v>14</v>
      </c>
      <c r="E1392" s="239">
        <v>6</v>
      </c>
      <c r="F1392" s="239">
        <v>2</v>
      </c>
      <c r="G1392" s="239" t="s">
        <v>176</v>
      </c>
      <c r="H1392" s="239" t="s">
        <v>2207</v>
      </c>
      <c r="I1392" s="239">
        <v>1</v>
      </c>
      <c r="J1392" s="240" t="s">
        <v>2542</v>
      </c>
      <c r="K1392" s="241"/>
      <c r="L1392" s="239">
        <v>1</v>
      </c>
      <c r="M1392" s="242">
        <v>1</v>
      </c>
      <c r="N1392" s="243">
        <v>8</v>
      </c>
      <c r="O1392" s="244" t="s">
        <v>706</v>
      </c>
    </row>
    <row r="1393" spans="1:15" s="244" customFormat="1">
      <c r="A1393" s="68"/>
      <c r="B1393" s="239">
        <v>40556</v>
      </c>
      <c r="C1393" s="239" t="s">
        <v>2394</v>
      </c>
      <c r="D1393" s="239">
        <v>14</v>
      </c>
      <c r="E1393" s="239">
        <v>6</v>
      </c>
      <c r="F1393" s="239">
        <v>2</v>
      </c>
      <c r="G1393" s="239" t="s">
        <v>176</v>
      </c>
      <c r="H1393" s="239" t="s">
        <v>2208</v>
      </c>
      <c r="I1393" s="239">
        <v>1</v>
      </c>
      <c r="J1393" s="240" t="s">
        <v>2542</v>
      </c>
      <c r="K1393" s="241"/>
      <c r="L1393" s="239">
        <v>1</v>
      </c>
      <c r="M1393" s="242">
        <v>1</v>
      </c>
      <c r="N1393" s="243">
        <v>8</v>
      </c>
      <c r="O1393" s="244" t="s">
        <v>706</v>
      </c>
    </row>
    <row r="1394" spans="1:15" s="244" customFormat="1">
      <c r="A1394" s="68"/>
      <c r="B1394" s="239">
        <v>40557</v>
      </c>
      <c r="C1394" s="239" t="s">
        <v>2277</v>
      </c>
      <c r="D1394" s="239">
        <v>14</v>
      </c>
      <c r="E1394" s="239">
        <v>6</v>
      </c>
      <c r="F1394" s="239">
        <v>2</v>
      </c>
      <c r="G1394" s="239" t="s">
        <v>176</v>
      </c>
      <c r="H1394" s="239" t="s">
        <v>2209</v>
      </c>
      <c r="I1394" s="239">
        <v>1</v>
      </c>
      <c r="J1394" s="240" t="s">
        <v>2542</v>
      </c>
      <c r="K1394" s="241"/>
      <c r="L1394" s="239">
        <v>1</v>
      </c>
      <c r="M1394" s="242">
        <v>1</v>
      </c>
      <c r="N1394" s="243">
        <v>8</v>
      </c>
      <c r="O1394" s="244" t="s">
        <v>706</v>
      </c>
    </row>
    <row r="1395" spans="1:15" s="244" customFormat="1">
      <c r="A1395" s="68"/>
      <c r="B1395" s="239">
        <v>40558</v>
      </c>
      <c r="C1395" s="239" t="s">
        <v>2278</v>
      </c>
      <c r="D1395" s="239">
        <v>14</v>
      </c>
      <c r="E1395" s="239">
        <v>6</v>
      </c>
      <c r="F1395" s="239">
        <v>2</v>
      </c>
      <c r="G1395" s="239" t="s">
        <v>176</v>
      </c>
      <c r="H1395" s="239" t="s">
        <v>2210</v>
      </c>
      <c r="I1395" s="239">
        <v>1</v>
      </c>
      <c r="J1395" s="240" t="s">
        <v>2542</v>
      </c>
      <c r="K1395" s="241"/>
      <c r="L1395" s="239">
        <v>1</v>
      </c>
      <c r="M1395" s="242">
        <v>1</v>
      </c>
      <c r="N1395" s="243">
        <v>8</v>
      </c>
      <c r="O1395" s="244" t="s">
        <v>706</v>
      </c>
    </row>
    <row r="1396" spans="1:15" s="244" customFormat="1">
      <c r="A1396" s="68"/>
      <c r="B1396" s="239">
        <v>40559</v>
      </c>
      <c r="C1396" s="239" t="s">
        <v>2467</v>
      </c>
      <c r="D1396" s="239">
        <v>14</v>
      </c>
      <c r="E1396" s="239">
        <v>6</v>
      </c>
      <c r="F1396" s="239">
        <v>2</v>
      </c>
      <c r="G1396" s="239" t="s">
        <v>176</v>
      </c>
      <c r="H1396" s="239" t="s">
        <v>2211</v>
      </c>
      <c r="I1396" s="239">
        <v>1</v>
      </c>
      <c r="J1396" s="240" t="s">
        <v>2542</v>
      </c>
      <c r="K1396" s="241"/>
      <c r="L1396" s="239">
        <v>1</v>
      </c>
      <c r="M1396" s="242">
        <v>1</v>
      </c>
      <c r="N1396" s="243">
        <v>8</v>
      </c>
      <c r="O1396" s="244" t="s">
        <v>706</v>
      </c>
    </row>
    <row r="1397" spans="1:15" s="244" customFormat="1">
      <c r="A1397" s="68"/>
      <c r="B1397" s="239">
        <v>40560</v>
      </c>
      <c r="C1397" s="239" t="s">
        <v>2279</v>
      </c>
      <c r="D1397" s="239">
        <v>14</v>
      </c>
      <c r="E1397" s="239">
        <v>6</v>
      </c>
      <c r="F1397" s="239">
        <v>2</v>
      </c>
      <c r="G1397" s="239" t="s">
        <v>176</v>
      </c>
      <c r="H1397" s="239" t="s">
        <v>2212</v>
      </c>
      <c r="I1397" s="239">
        <v>1</v>
      </c>
      <c r="J1397" s="240" t="s">
        <v>2542</v>
      </c>
      <c r="K1397" s="241"/>
      <c r="L1397" s="239">
        <v>1</v>
      </c>
      <c r="M1397" s="242">
        <v>1</v>
      </c>
      <c r="N1397" s="243">
        <v>8</v>
      </c>
      <c r="O1397" s="244" t="s">
        <v>706</v>
      </c>
    </row>
    <row r="1398" spans="1:15" s="244" customFormat="1">
      <c r="A1398" s="68"/>
      <c r="B1398" s="239">
        <v>40561</v>
      </c>
      <c r="C1398" s="239" t="s">
        <v>2280</v>
      </c>
      <c r="D1398" s="239">
        <v>14</v>
      </c>
      <c r="E1398" s="239">
        <v>6</v>
      </c>
      <c r="F1398" s="239">
        <v>2</v>
      </c>
      <c r="G1398" s="239" t="s">
        <v>176</v>
      </c>
      <c r="H1398" s="239" t="s">
        <v>2213</v>
      </c>
      <c r="I1398" s="239">
        <v>1</v>
      </c>
      <c r="J1398" s="240" t="s">
        <v>2542</v>
      </c>
      <c r="K1398" s="241"/>
      <c r="L1398" s="239">
        <v>1</v>
      </c>
      <c r="M1398" s="242">
        <v>1</v>
      </c>
      <c r="N1398" s="243">
        <v>8</v>
      </c>
      <c r="O1398" s="244" t="s">
        <v>706</v>
      </c>
    </row>
    <row r="1399" spans="1:15" s="244" customFormat="1">
      <c r="A1399" s="68"/>
      <c r="B1399" s="239">
        <v>40562</v>
      </c>
      <c r="C1399" s="239" t="s">
        <v>2281</v>
      </c>
      <c r="D1399" s="239">
        <v>14</v>
      </c>
      <c r="E1399" s="239">
        <v>6</v>
      </c>
      <c r="F1399" s="239">
        <v>2</v>
      </c>
      <c r="G1399" s="239" t="s">
        <v>176</v>
      </c>
      <c r="H1399" s="239" t="s">
        <v>2214</v>
      </c>
      <c r="I1399" s="239">
        <v>1</v>
      </c>
      <c r="J1399" s="240" t="s">
        <v>2542</v>
      </c>
      <c r="K1399" s="241"/>
      <c r="L1399" s="239">
        <v>1</v>
      </c>
      <c r="M1399" s="242">
        <v>1</v>
      </c>
      <c r="N1399" s="243">
        <v>8</v>
      </c>
      <c r="O1399" s="244" t="s">
        <v>706</v>
      </c>
    </row>
    <row r="1400" spans="1:15" s="244" customFormat="1">
      <c r="A1400" s="68"/>
      <c r="B1400" s="239">
        <v>40563</v>
      </c>
      <c r="C1400" s="239" t="s">
        <v>2282</v>
      </c>
      <c r="D1400" s="239">
        <v>14</v>
      </c>
      <c r="E1400" s="239">
        <v>6</v>
      </c>
      <c r="F1400" s="239">
        <v>2</v>
      </c>
      <c r="G1400" s="239" t="s">
        <v>176</v>
      </c>
      <c r="H1400" s="239" t="s">
        <v>2215</v>
      </c>
      <c r="I1400" s="239">
        <v>1</v>
      </c>
      <c r="J1400" s="240" t="s">
        <v>2542</v>
      </c>
      <c r="K1400" s="241"/>
      <c r="L1400" s="239">
        <v>1</v>
      </c>
      <c r="M1400" s="242">
        <v>1</v>
      </c>
      <c r="N1400" s="243">
        <v>8</v>
      </c>
      <c r="O1400" s="244" t="s">
        <v>706</v>
      </c>
    </row>
    <row r="1401" spans="1:15" s="244" customFormat="1">
      <c r="A1401" s="68"/>
      <c r="B1401" s="239">
        <v>40564</v>
      </c>
      <c r="C1401" s="239" t="s">
        <v>2283</v>
      </c>
      <c r="D1401" s="239">
        <v>14</v>
      </c>
      <c r="E1401" s="239">
        <v>6</v>
      </c>
      <c r="F1401" s="239">
        <v>2</v>
      </c>
      <c r="G1401" s="239" t="s">
        <v>176</v>
      </c>
      <c r="H1401" s="239" t="s">
        <v>2216</v>
      </c>
      <c r="I1401" s="239">
        <v>1</v>
      </c>
      <c r="J1401" s="240" t="s">
        <v>2542</v>
      </c>
      <c r="K1401" s="241"/>
      <c r="L1401" s="239">
        <v>1</v>
      </c>
      <c r="M1401" s="242">
        <v>1</v>
      </c>
      <c r="N1401" s="243">
        <v>8</v>
      </c>
      <c r="O1401" s="244" t="s">
        <v>706</v>
      </c>
    </row>
    <row r="1402" spans="1:15">
      <c r="A1402" s="68"/>
      <c r="B1402" s="148">
        <v>50001</v>
      </c>
      <c r="C1402" s="148" t="s">
        <v>2806</v>
      </c>
      <c r="D1402" s="148">
        <v>19</v>
      </c>
      <c r="E1402" s="148">
        <v>1</v>
      </c>
      <c r="F1402" s="148">
        <v>100</v>
      </c>
      <c r="G1402" s="148" t="s">
        <v>176</v>
      </c>
      <c r="H1402" s="148" t="s">
        <v>732</v>
      </c>
      <c r="I1402" s="148">
        <v>1</v>
      </c>
      <c r="J1402" s="255" t="s">
        <v>2807</v>
      </c>
      <c r="K1402" s="195">
        <v>0</v>
      </c>
      <c r="L1402" s="216">
        <v>0</v>
      </c>
      <c r="M1402" s="75">
        <v>0</v>
      </c>
      <c r="N1402" s="126">
        <v>0</v>
      </c>
      <c r="O1402" s="42" t="s">
        <v>731</v>
      </c>
    </row>
    <row r="1403" spans="1:15">
      <c r="A1403" s="68"/>
      <c r="B1403" s="148">
        <v>50002</v>
      </c>
      <c r="C1403" s="148" t="s">
        <v>69</v>
      </c>
      <c r="D1403" s="148">
        <v>19</v>
      </c>
      <c r="E1403" s="148">
        <v>2</v>
      </c>
      <c r="F1403" s="148">
        <v>100</v>
      </c>
      <c r="G1403" s="148" t="s">
        <v>176</v>
      </c>
      <c r="H1403" s="148" t="s">
        <v>46</v>
      </c>
      <c r="I1403" s="148">
        <v>1</v>
      </c>
      <c r="J1403" s="1" t="s">
        <v>2807</v>
      </c>
      <c r="K1403" s="195">
        <v>0</v>
      </c>
      <c r="L1403" s="216">
        <v>0</v>
      </c>
      <c r="M1403" s="75">
        <v>0</v>
      </c>
      <c r="N1403" s="126">
        <v>0</v>
      </c>
      <c r="O1403" s="42" t="s">
        <v>731</v>
      </c>
    </row>
    <row r="1404" spans="1:15">
      <c r="A1404" s="68"/>
      <c r="B1404" s="148">
        <v>50003</v>
      </c>
      <c r="C1404" s="148" t="s">
        <v>2246</v>
      </c>
      <c r="D1404" s="148">
        <v>19</v>
      </c>
      <c r="E1404" s="148">
        <v>3</v>
      </c>
      <c r="F1404" s="148">
        <v>100</v>
      </c>
      <c r="G1404" s="148" t="s">
        <v>176</v>
      </c>
      <c r="H1404" s="148" t="s">
        <v>37</v>
      </c>
      <c r="I1404" s="148">
        <v>1</v>
      </c>
      <c r="J1404" s="1" t="s">
        <v>2807</v>
      </c>
      <c r="K1404" s="195">
        <v>0</v>
      </c>
      <c r="L1404" s="216">
        <v>0</v>
      </c>
      <c r="M1404" s="75">
        <v>0</v>
      </c>
      <c r="N1404" s="141">
        <v>0</v>
      </c>
      <c r="O1404" s="42" t="s">
        <v>731</v>
      </c>
    </row>
    <row r="1405" spans="1:15">
      <c r="A1405" s="68"/>
      <c r="B1405" s="148">
        <v>50004</v>
      </c>
      <c r="C1405" s="148" t="s">
        <v>62</v>
      </c>
      <c r="D1405" s="148">
        <v>19</v>
      </c>
      <c r="E1405" s="148">
        <v>4</v>
      </c>
      <c r="F1405" s="148">
        <v>100</v>
      </c>
      <c r="G1405" s="148" t="s">
        <v>176</v>
      </c>
      <c r="H1405" s="148" t="s">
        <v>2221</v>
      </c>
      <c r="I1405" s="148">
        <v>1</v>
      </c>
      <c r="J1405" s="1" t="s">
        <v>2807</v>
      </c>
      <c r="K1405" s="195">
        <v>0</v>
      </c>
      <c r="L1405" s="216">
        <v>0</v>
      </c>
      <c r="M1405" s="75">
        <v>0</v>
      </c>
      <c r="N1405" s="141">
        <v>0</v>
      </c>
      <c r="O1405" s="42" t="s">
        <v>731</v>
      </c>
    </row>
    <row r="1406" spans="1:15">
      <c r="A1406" s="68"/>
      <c r="B1406" s="148">
        <v>50005</v>
      </c>
      <c r="C1406" s="148" t="s">
        <v>2247</v>
      </c>
      <c r="D1406" s="148">
        <v>19</v>
      </c>
      <c r="E1406" s="148">
        <v>5</v>
      </c>
      <c r="F1406" s="148">
        <v>100</v>
      </c>
      <c r="G1406" s="148" t="s">
        <v>176</v>
      </c>
      <c r="H1406" s="148" t="s">
        <v>44</v>
      </c>
      <c r="I1406" s="148">
        <v>1</v>
      </c>
      <c r="J1406" s="1" t="s">
        <v>2808</v>
      </c>
      <c r="K1406" s="195">
        <v>0</v>
      </c>
      <c r="L1406" s="216">
        <v>0</v>
      </c>
      <c r="M1406" s="75">
        <v>0</v>
      </c>
      <c r="N1406" s="141">
        <v>0</v>
      </c>
      <c r="O1406" s="42" t="s">
        <v>731</v>
      </c>
    </row>
    <row r="1407" spans="1:15">
      <c r="A1407" s="68"/>
      <c r="B1407" s="148">
        <v>50006</v>
      </c>
      <c r="C1407" s="148" t="s">
        <v>2258</v>
      </c>
      <c r="D1407" s="148">
        <v>19</v>
      </c>
      <c r="E1407" s="148">
        <v>6</v>
      </c>
      <c r="F1407" s="148">
        <v>100</v>
      </c>
      <c r="G1407" s="148" t="s">
        <v>176</v>
      </c>
      <c r="H1407" s="148" t="s">
        <v>68</v>
      </c>
      <c r="I1407" s="148">
        <v>1</v>
      </c>
      <c r="J1407" s="1" t="s">
        <v>2808</v>
      </c>
      <c r="K1407" s="195">
        <v>0</v>
      </c>
      <c r="L1407" s="216">
        <v>0</v>
      </c>
      <c r="M1407" s="75">
        <v>0</v>
      </c>
      <c r="N1407" s="141">
        <v>0</v>
      </c>
      <c r="O1407" s="42" t="s">
        <v>731</v>
      </c>
    </row>
    <row r="1408" spans="1:15">
      <c r="A1408" s="68"/>
      <c r="B1408" s="148">
        <v>50007</v>
      </c>
      <c r="C1408" s="148" t="s">
        <v>2163</v>
      </c>
      <c r="D1408" s="148">
        <v>19</v>
      </c>
      <c r="E1408" s="148">
        <v>7</v>
      </c>
      <c r="F1408" s="148">
        <v>100</v>
      </c>
      <c r="G1408" s="148" t="s">
        <v>176</v>
      </c>
      <c r="H1408" s="148" t="s">
        <v>65</v>
      </c>
      <c r="I1408" s="148">
        <v>1</v>
      </c>
      <c r="J1408" s="1" t="s">
        <v>2808</v>
      </c>
      <c r="K1408" s="195">
        <v>0</v>
      </c>
      <c r="L1408" s="216">
        <v>0</v>
      </c>
      <c r="M1408" s="75">
        <v>0</v>
      </c>
      <c r="N1408" s="141">
        <v>0</v>
      </c>
      <c r="O1408" s="42" t="s">
        <v>731</v>
      </c>
    </row>
    <row r="1409" spans="1:15">
      <c r="A1409" s="68"/>
      <c r="B1409" s="148">
        <v>50008</v>
      </c>
      <c r="C1409" s="148" t="s">
        <v>494</v>
      </c>
      <c r="D1409" s="148">
        <v>19</v>
      </c>
      <c r="E1409" s="148">
        <v>8</v>
      </c>
      <c r="F1409" s="148">
        <v>100</v>
      </c>
      <c r="G1409" s="148" t="s">
        <v>176</v>
      </c>
      <c r="H1409" s="148" t="s">
        <v>66</v>
      </c>
      <c r="I1409" s="148">
        <v>1</v>
      </c>
      <c r="J1409" s="1" t="s">
        <v>2808</v>
      </c>
      <c r="K1409" s="195">
        <v>0</v>
      </c>
      <c r="L1409" s="216">
        <v>0</v>
      </c>
      <c r="M1409" s="75">
        <v>0</v>
      </c>
      <c r="N1409" s="141">
        <v>0</v>
      </c>
      <c r="O1409" s="42" t="s">
        <v>731</v>
      </c>
    </row>
    <row r="1410" spans="1:15">
      <c r="A1410" s="68"/>
      <c r="B1410" s="148">
        <v>50009</v>
      </c>
      <c r="C1410" s="148" t="s">
        <v>2369</v>
      </c>
      <c r="D1410" s="148">
        <v>19</v>
      </c>
      <c r="E1410" s="148">
        <v>9</v>
      </c>
      <c r="F1410" s="148">
        <v>100</v>
      </c>
      <c r="G1410" s="148" t="s">
        <v>176</v>
      </c>
      <c r="H1410" s="148" t="s">
        <v>42</v>
      </c>
      <c r="I1410" s="148">
        <v>1</v>
      </c>
      <c r="J1410" s="1" t="s">
        <v>2808</v>
      </c>
      <c r="K1410" s="195">
        <v>0</v>
      </c>
      <c r="L1410" s="216">
        <v>0</v>
      </c>
      <c r="M1410" s="75">
        <v>0</v>
      </c>
      <c r="N1410" s="141">
        <v>0</v>
      </c>
      <c r="O1410" s="42" t="s">
        <v>731</v>
      </c>
    </row>
    <row r="1411" spans="1:15">
      <c r="A1411" s="68"/>
      <c r="B1411" s="148">
        <v>50010</v>
      </c>
      <c r="C1411" s="148" t="s">
        <v>2250</v>
      </c>
      <c r="D1411" s="148">
        <v>19</v>
      </c>
      <c r="E1411" s="148">
        <v>10</v>
      </c>
      <c r="F1411" s="148">
        <v>100</v>
      </c>
      <c r="G1411" s="148" t="s">
        <v>176</v>
      </c>
      <c r="H1411" s="148" t="s">
        <v>2222</v>
      </c>
      <c r="I1411" s="148">
        <v>1</v>
      </c>
      <c r="J1411" s="1" t="s">
        <v>2244</v>
      </c>
      <c r="K1411" s="195">
        <v>0</v>
      </c>
      <c r="L1411" s="216">
        <v>0</v>
      </c>
      <c r="M1411" s="75">
        <v>0</v>
      </c>
      <c r="N1411" s="141">
        <v>0</v>
      </c>
      <c r="O1411" s="42" t="s">
        <v>731</v>
      </c>
    </row>
    <row r="1412" spans="1:15">
      <c r="A1412" s="68"/>
      <c r="B1412" s="148">
        <v>50011</v>
      </c>
      <c r="C1412" s="148" t="s">
        <v>2260</v>
      </c>
      <c r="D1412" s="148">
        <v>19</v>
      </c>
      <c r="E1412" s="148">
        <v>11</v>
      </c>
      <c r="F1412" s="148">
        <v>100</v>
      </c>
      <c r="G1412" s="148" t="s">
        <v>176</v>
      </c>
      <c r="H1412" s="148" t="s">
        <v>2223</v>
      </c>
      <c r="I1412" s="148">
        <v>1</v>
      </c>
      <c r="J1412" s="1" t="s">
        <v>2244</v>
      </c>
      <c r="K1412" s="195">
        <v>0</v>
      </c>
      <c r="L1412" s="216">
        <v>0</v>
      </c>
      <c r="M1412" s="75">
        <v>0</v>
      </c>
      <c r="N1412" s="141">
        <v>0</v>
      </c>
      <c r="O1412" s="42" t="s">
        <v>731</v>
      </c>
    </row>
    <row r="1413" spans="1:15">
      <c r="A1413" s="68"/>
      <c r="B1413" s="148">
        <v>50012</v>
      </c>
      <c r="C1413" s="148" t="s">
        <v>2259</v>
      </c>
      <c r="D1413" s="148">
        <v>19</v>
      </c>
      <c r="E1413" s="148">
        <v>12</v>
      </c>
      <c r="F1413" s="148">
        <v>100</v>
      </c>
      <c r="G1413" s="148" t="s">
        <v>176</v>
      </c>
      <c r="H1413" s="148" t="s">
        <v>2224</v>
      </c>
      <c r="I1413" s="148">
        <v>1</v>
      </c>
      <c r="J1413" s="1" t="s">
        <v>2244</v>
      </c>
      <c r="K1413" s="195">
        <v>0</v>
      </c>
      <c r="L1413" s="216">
        <v>0</v>
      </c>
      <c r="M1413" s="75">
        <v>0</v>
      </c>
      <c r="N1413" s="141">
        <v>0</v>
      </c>
      <c r="O1413" s="42" t="s">
        <v>731</v>
      </c>
    </row>
    <row r="1414" spans="1:15">
      <c r="A1414" s="68"/>
      <c r="B1414" s="148">
        <v>50013</v>
      </c>
      <c r="C1414" s="148" t="s">
        <v>2252</v>
      </c>
      <c r="D1414" s="148">
        <v>19</v>
      </c>
      <c r="E1414" s="148">
        <v>13</v>
      </c>
      <c r="F1414" s="148">
        <v>100</v>
      </c>
      <c r="G1414" s="148" t="s">
        <v>176</v>
      </c>
      <c r="H1414" s="148" t="s">
        <v>73</v>
      </c>
      <c r="I1414" s="148">
        <v>1</v>
      </c>
      <c r="J1414" s="1" t="s">
        <v>2244</v>
      </c>
      <c r="K1414" s="195">
        <v>0</v>
      </c>
      <c r="L1414" s="216">
        <v>0</v>
      </c>
      <c r="M1414" s="75">
        <v>0</v>
      </c>
      <c r="N1414" s="141">
        <v>0</v>
      </c>
      <c r="O1414" s="42" t="s">
        <v>731</v>
      </c>
    </row>
    <row r="1415" spans="1:15">
      <c r="A1415" s="68"/>
      <c r="B1415" s="148">
        <v>50014</v>
      </c>
      <c r="C1415" s="148" t="s">
        <v>2287</v>
      </c>
      <c r="D1415" s="148">
        <v>19</v>
      </c>
      <c r="E1415" s="148">
        <v>14</v>
      </c>
      <c r="F1415" s="148">
        <v>100</v>
      </c>
      <c r="G1415" s="148" t="s">
        <v>176</v>
      </c>
      <c r="H1415" s="148" t="s">
        <v>2081</v>
      </c>
      <c r="I1415" s="148">
        <v>1</v>
      </c>
      <c r="J1415" s="1" t="s">
        <v>2245</v>
      </c>
      <c r="K1415" s="195">
        <v>0</v>
      </c>
      <c r="L1415" s="216">
        <v>0</v>
      </c>
      <c r="M1415" s="75">
        <v>0</v>
      </c>
      <c r="N1415" s="141">
        <v>0</v>
      </c>
      <c r="O1415" s="42" t="s">
        <v>731</v>
      </c>
    </row>
    <row r="1416" spans="1:15">
      <c r="A1416" s="68"/>
      <c r="B1416" s="148">
        <v>50015</v>
      </c>
      <c r="C1416" s="148" t="s">
        <v>2286</v>
      </c>
      <c r="D1416" s="148">
        <v>19</v>
      </c>
      <c r="E1416" s="148">
        <v>15</v>
      </c>
      <c r="F1416" s="148">
        <v>100</v>
      </c>
      <c r="G1416" s="148" t="s">
        <v>176</v>
      </c>
      <c r="H1416" s="148" t="s">
        <v>2082</v>
      </c>
      <c r="I1416" s="148">
        <v>1</v>
      </c>
      <c r="J1416" s="1" t="s">
        <v>2245</v>
      </c>
      <c r="K1416" s="195">
        <v>0</v>
      </c>
      <c r="L1416" s="216">
        <v>0</v>
      </c>
      <c r="M1416" s="75">
        <v>0</v>
      </c>
      <c r="N1416" s="141">
        <v>0</v>
      </c>
      <c r="O1416" s="42" t="s">
        <v>731</v>
      </c>
    </row>
    <row r="1417" spans="1:15">
      <c r="A1417" s="68"/>
      <c r="B1417" s="148">
        <v>50016</v>
      </c>
      <c r="C1417" s="148" t="s">
        <v>2288</v>
      </c>
      <c r="D1417" s="148">
        <v>19</v>
      </c>
      <c r="E1417" s="148">
        <v>16</v>
      </c>
      <c r="F1417" s="148">
        <v>100</v>
      </c>
      <c r="G1417" s="148" t="s">
        <v>176</v>
      </c>
      <c r="H1417" s="148" t="s">
        <v>2083</v>
      </c>
      <c r="I1417" s="148">
        <v>1</v>
      </c>
      <c r="J1417" s="1" t="s">
        <v>2245</v>
      </c>
      <c r="K1417" s="195">
        <v>0</v>
      </c>
      <c r="L1417" s="216">
        <v>0</v>
      </c>
      <c r="M1417" s="75">
        <v>0</v>
      </c>
      <c r="N1417" s="141">
        <v>0</v>
      </c>
      <c r="O1417" s="42" t="s">
        <v>731</v>
      </c>
    </row>
    <row r="1418" spans="1:15">
      <c r="A1418" s="68"/>
      <c r="B1418" s="148">
        <v>50017</v>
      </c>
      <c r="C1418" s="148" t="s">
        <v>2540</v>
      </c>
      <c r="D1418" s="148">
        <v>19</v>
      </c>
      <c r="E1418" s="148">
        <v>17</v>
      </c>
      <c r="F1418" s="148">
        <v>100</v>
      </c>
      <c r="G1418" s="148" t="s">
        <v>176</v>
      </c>
      <c r="H1418" s="148" t="s">
        <v>2084</v>
      </c>
      <c r="I1418" s="148">
        <v>1</v>
      </c>
      <c r="J1418" s="1" t="s">
        <v>2245</v>
      </c>
      <c r="K1418" s="195">
        <v>0</v>
      </c>
      <c r="L1418" s="216">
        <v>0</v>
      </c>
      <c r="M1418" s="75">
        <v>0</v>
      </c>
      <c r="N1418" s="141">
        <v>0</v>
      </c>
      <c r="O1418" s="42" t="s">
        <v>731</v>
      </c>
    </row>
    <row r="1419" spans="1:15">
      <c r="A1419" s="68"/>
      <c r="B1419" s="148">
        <v>50018</v>
      </c>
      <c r="C1419" s="148" t="s">
        <v>2253</v>
      </c>
      <c r="D1419" s="148">
        <v>19</v>
      </c>
      <c r="E1419" s="148">
        <v>18</v>
      </c>
      <c r="F1419" s="148">
        <v>100</v>
      </c>
      <c r="G1419" s="148" t="s">
        <v>176</v>
      </c>
      <c r="H1419" s="148" t="s">
        <v>64</v>
      </c>
      <c r="I1419" s="148">
        <v>1</v>
      </c>
      <c r="J1419" s="1" t="s">
        <v>2807</v>
      </c>
      <c r="K1419" s="195">
        <v>0</v>
      </c>
      <c r="L1419" s="216">
        <v>0</v>
      </c>
      <c r="M1419" s="75">
        <v>0</v>
      </c>
      <c r="N1419" s="141">
        <v>0</v>
      </c>
      <c r="O1419" s="42" t="s">
        <v>731</v>
      </c>
    </row>
    <row r="1420" spans="1:15">
      <c r="A1420" s="68"/>
      <c r="B1420" s="148">
        <v>50019</v>
      </c>
      <c r="C1420" s="148" t="s">
        <v>2536</v>
      </c>
      <c r="D1420" s="148">
        <v>19</v>
      </c>
      <c r="E1420" s="148">
        <v>19</v>
      </c>
      <c r="F1420" s="148">
        <v>100</v>
      </c>
      <c r="G1420" s="148" t="s">
        <v>176</v>
      </c>
      <c r="H1420" s="148" t="s">
        <v>51</v>
      </c>
      <c r="I1420" s="148">
        <v>1</v>
      </c>
      <c r="J1420" s="1" t="s">
        <v>2807</v>
      </c>
      <c r="K1420" s="195">
        <v>0</v>
      </c>
      <c r="L1420" s="216">
        <v>0</v>
      </c>
      <c r="M1420" s="75">
        <v>0</v>
      </c>
      <c r="N1420" s="141">
        <v>0</v>
      </c>
      <c r="O1420" s="42" t="s">
        <v>731</v>
      </c>
    </row>
    <row r="1421" spans="1:15">
      <c r="A1421" s="68"/>
      <c r="B1421" s="148">
        <v>50020</v>
      </c>
      <c r="C1421" s="148" t="s">
        <v>2264</v>
      </c>
      <c r="D1421" s="148">
        <v>19</v>
      </c>
      <c r="E1421" s="148">
        <v>20</v>
      </c>
      <c r="F1421" s="148">
        <v>100</v>
      </c>
      <c r="G1421" s="148" t="s">
        <v>176</v>
      </c>
      <c r="H1421" s="148" t="s">
        <v>2225</v>
      </c>
      <c r="I1421" s="148">
        <v>1</v>
      </c>
      <c r="J1421" s="1" t="s">
        <v>2807</v>
      </c>
      <c r="K1421" s="195">
        <v>0</v>
      </c>
      <c r="L1421" s="216">
        <v>0</v>
      </c>
      <c r="M1421" s="75">
        <v>0</v>
      </c>
      <c r="N1421" s="141">
        <v>0</v>
      </c>
      <c r="O1421" s="42" t="s">
        <v>731</v>
      </c>
    </row>
    <row r="1422" spans="1:15">
      <c r="A1422" s="68"/>
      <c r="B1422" s="148">
        <v>50021</v>
      </c>
      <c r="C1422" s="148" t="s">
        <v>2254</v>
      </c>
      <c r="D1422" s="148">
        <v>19</v>
      </c>
      <c r="E1422" s="148">
        <v>21</v>
      </c>
      <c r="F1422" s="148">
        <v>100</v>
      </c>
      <c r="G1422" s="148" t="s">
        <v>176</v>
      </c>
      <c r="H1422" s="148" t="s">
        <v>2226</v>
      </c>
      <c r="I1422" s="148">
        <v>1</v>
      </c>
      <c r="J1422" s="1" t="s">
        <v>2807</v>
      </c>
      <c r="K1422" s="195">
        <v>0</v>
      </c>
      <c r="L1422" s="216">
        <v>0</v>
      </c>
      <c r="M1422" s="75">
        <v>0</v>
      </c>
      <c r="N1422" s="141">
        <v>0</v>
      </c>
      <c r="O1422" s="42" t="s">
        <v>731</v>
      </c>
    </row>
    <row r="1423" spans="1:15">
      <c r="A1423" s="68"/>
      <c r="B1423" s="148">
        <v>50022</v>
      </c>
      <c r="C1423" s="148" t="s">
        <v>2255</v>
      </c>
      <c r="D1423" s="148">
        <v>19</v>
      </c>
      <c r="E1423" s="148">
        <v>22</v>
      </c>
      <c r="F1423" s="148">
        <v>100</v>
      </c>
      <c r="G1423" s="148" t="s">
        <v>176</v>
      </c>
      <c r="H1423" s="148" t="s">
        <v>56</v>
      </c>
      <c r="I1423" s="148">
        <v>1</v>
      </c>
      <c r="J1423" s="1" t="s">
        <v>2808</v>
      </c>
      <c r="K1423" s="195">
        <v>0</v>
      </c>
      <c r="L1423" s="216">
        <v>0</v>
      </c>
      <c r="M1423" s="75">
        <v>0</v>
      </c>
      <c r="N1423" s="141">
        <v>0</v>
      </c>
      <c r="O1423" s="42" t="s">
        <v>731</v>
      </c>
    </row>
    <row r="1424" spans="1:15">
      <c r="A1424" s="68"/>
      <c r="B1424" s="148">
        <v>50023</v>
      </c>
      <c r="C1424" s="148" t="s">
        <v>2376</v>
      </c>
      <c r="D1424" s="148">
        <v>19</v>
      </c>
      <c r="E1424" s="148">
        <v>23</v>
      </c>
      <c r="F1424" s="148">
        <v>100</v>
      </c>
      <c r="G1424" s="148" t="s">
        <v>176</v>
      </c>
      <c r="H1424" s="148" t="s">
        <v>71</v>
      </c>
      <c r="I1424" s="148">
        <v>1</v>
      </c>
      <c r="J1424" s="1" t="s">
        <v>2808</v>
      </c>
      <c r="K1424" s="195">
        <v>0</v>
      </c>
      <c r="L1424" s="216">
        <v>0</v>
      </c>
      <c r="M1424" s="75">
        <v>0</v>
      </c>
      <c r="N1424" s="141">
        <v>0</v>
      </c>
      <c r="O1424" s="42" t="s">
        <v>731</v>
      </c>
    </row>
    <row r="1425" spans="1:15">
      <c r="A1425" s="68"/>
      <c r="B1425" s="148">
        <v>50024</v>
      </c>
      <c r="C1425" s="148" t="s">
        <v>2439</v>
      </c>
      <c r="D1425" s="148">
        <v>19</v>
      </c>
      <c r="E1425" s="148">
        <v>24</v>
      </c>
      <c r="F1425" s="148">
        <v>100</v>
      </c>
      <c r="G1425" s="148" t="s">
        <v>176</v>
      </c>
      <c r="H1425" s="148" t="s">
        <v>2227</v>
      </c>
      <c r="I1425" s="148">
        <v>1</v>
      </c>
      <c r="J1425" s="1" t="s">
        <v>2808</v>
      </c>
      <c r="K1425" s="195">
        <v>0</v>
      </c>
      <c r="L1425" s="216">
        <v>0</v>
      </c>
      <c r="M1425" s="75">
        <v>0</v>
      </c>
      <c r="N1425" s="141">
        <v>0</v>
      </c>
      <c r="O1425" s="42" t="s">
        <v>731</v>
      </c>
    </row>
    <row r="1426" spans="1:15">
      <c r="A1426" s="68"/>
      <c r="B1426" s="148">
        <v>50025</v>
      </c>
      <c r="C1426" s="148" t="s">
        <v>2380</v>
      </c>
      <c r="D1426" s="148">
        <v>19</v>
      </c>
      <c r="E1426" s="148">
        <v>25</v>
      </c>
      <c r="F1426" s="148">
        <v>100</v>
      </c>
      <c r="G1426" s="148" t="s">
        <v>176</v>
      </c>
      <c r="H1426" s="148" t="s">
        <v>496</v>
      </c>
      <c r="I1426" s="148">
        <v>1</v>
      </c>
      <c r="J1426" s="1" t="s">
        <v>2808</v>
      </c>
      <c r="K1426" s="195">
        <v>0</v>
      </c>
      <c r="L1426" s="216">
        <v>0</v>
      </c>
      <c r="M1426" s="75">
        <v>0</v>
      </c>
      <c r="N1426" s="141">
        <v>0</v>
      </c>
      <c r="O1426" s="42" t="s">
        <v>731</v>
      </c>
    </row>
    <row r="1427" spans="1:15">
      <c r="A1427" s="68"/>
      <c r="B1427" s="148">
        <v>50026</v>
      </c>
      <c r="C1427" s="148" t="s">
        <v>2378</v>
      </c>
      <c r="D1427" s="148">
        <v>19</v>
      </c>
      <c r="E1427" s="148">
        <v>26</v>
      </c>
      <c r="F1427" s="148">
        <v>100</v>
      </c>
      <c r="G1427" s="148" t="s">
        <v>176</v>
      </c>
      <c r="H1427" s="148" t="s">
        <v>734</v>
      </c>
      <c r="I1427" s="148">
        <v>1</v>
      </c>
      <c r="J1427" s="1" t="s">
        <v>2808</v>
      </c>
      <c r="K1427" s="195">
        <v>0</v>
      </c>
      <c r="L1427" s="216">
        <v>0</v>
      </c>
      <c r="M1427" s="75">
        <v>0</v>
      </c>
      <c r="N1427" s="141">
        <v>0</v>
      </c>
      <c r="O1427" s="42" t="s">
        <v>731</v>
      </c>
    </row>
    <row r="1428" spans="1:15">
      <c r="A1428" s="68"/>
      <c r="B1428" s="148">
        <v>50027</v>
      </c>
      <c r="C1428" s="148" t="s">
        <v>2386</v>
      </c>
      <c r="D1428" s="148">
        <v>19</v>
      </c>
      <c r="E1428" s="148">
        <v>27</v>
      </c>
      <c r="F1428" s="148">
        <v>100</v>
      </c>
      <c r="G1428" s="148" t="s">
        <v>176</v>
      </c>
      <c r="H1428" s="148" t="s">
        <v>2228</v>
      </c>
      <c r="I1428" s="148">
        <v>1</v>
      </c>
      <c r="J1428" s="1" t="s">
        <v>2244</v>
      </c>
      <c r="K1428" s="195">
        <v>0</v>
      </c>
      <c r="L1428" s="216">
        <v>0</v>
      </c>
      <c r="M1428" s="75">
        <v>0</v>
      </c>
      <c r="N1428" s="141">
        <v>0</v>
      </c>
      <c r="O1428" s="42" t="s">
        <v>731</v>
      </c>
    </row>
    <row r="1429" spans="1:15">
      <c r="A1429" s="68"/>
      <c r="B1429" s="148">
        <v>50028</v>
      </c>
      <c r="C1429" s="148" t="s">
        <v>2367</v>
      </c>
      <c r="D1429" s="148">
        <v>19</v>
      </c>
      <c r="E1429" s="148">
        <v>28</v>
      </c>
      <c r="F1429" s="148">
        <v>100</v>
      </c>
      <c r="G1429" s="148" t="s">
        <v>176</v>
      </c>
      <c r="H1429" s="148" t="s">
        <v>2229</v>
      </c>
      <c r="I1429" s="148">
        <v>1</v>
      </c>
      <c r="J1429" s="1" t="s">
        <v>2244</v>
      </c>
      <c r="K1429" s="195">
        <v>0</v>
      </c>
      <c r="L1429" s="216">
        <v>0</v>
      </c>
      <c r="M1429" s="75">
        <v>0</v>
      </c>
      <c r="N1429" s="141">
        <v>0</v>
      </c>
      <c r="O1429" s="42" t="s">
        <v>731</v>
      </c>
    </row>
    <row r="1430" spans="1:15">
      <c r="A1430" s="68"/>
      <c r="B1430" s="148">
        <v>50029</v>
      </c>
      <c r="C1430" s="148" t="s">
        <v>2383</v>
      </c>
      <c r="D1430" s="148">
        <v>19</v>
      </c>
      <c r="E1430" s="148">
        <v>29</v>
      </c>
      <c r="F1430" s="148">
        <v>100</v>
      </c>
      <c r="G1430" s="148" t="s">
        <v>176</v>
      </c>
      <c r="H1430" s="148" t="s">
        <v>2230</v>
      </c>
      <c r="I1430" s="148">
        <v>1</v>
      </c>
      <c r="J1430" s="1" t="s">
        <v>2244</v>
      </c>
      <c r="K1430" s="195">
        <v>0</v>
      </c>
      <c r="L1430" s="216">
        <v>0</v>
      </c>
      <c r="M1430" s="75">
        <v>0</v>
      </c>
      <c r="N1430" s="141">
        <v>0</v>
      </c>
      <c r="O1430" s="42" t="s">
        <v>731</v>
      </c>
    </row>
    <row r="1431" spans="1:15">
      <c r="A1431" s="68"/>
      <c r="B1431" s="148">
        <v>50030</v>
      </c>
      <c r="C1431" s="148" t="s">
        <v>2384</v>
      </c>
      <c r="D1431" s="148">
        <v>19</v>
      </c>
      <c r="E1431" s="148">
        <v>30</v>
      </c>
      <c r="F1431" s="148">
        <v>100</v>
      </c>
      <c r="G1431" s="148" t="s">
        <v>176</v>
      </c>
      <c r="H1431" s="148" t="s">
        <v>2167</v>
      </c>
      <c r="I1431" s="148">
        <v>1</v>
      </c>
      <c r="J1431" s="1" t="s">
        <v>2244</v>
      </c>
      <c r="K1431" s="195">
        <v>0</v>
      </c>
      <c r="L1431" s="216">
        <v>0</v>
      </c>
      <c r="M1431" s="75">
        <v>0</v>
      </c>
      <c r="N1431" s="141">
        <v>0</v>
      </c>
      <c r="O1431" s="42" t="s">
        <v>731</v>
      </c>
    </row>
    <row r="1432" spans="1:15">
      <c r="A1432" s="68"/>
      <c r="B1432" s="148">
        <v>50031</v>
      </c>
      <c r="C1432" s="148" t="s">
        <v>2284</v>
      </c>
      <c r="D1432" s="148">
        <v>19</v>
      </c>
      <c r="E1432" s="148">
        <v>31</v>
      </c>
      <c r="F1432" s="148">
        <v>100</v>
      </c>
      <c r="G1432" s="148" t="s">
        <v>176</v>
      </c>
      <c r="H1432" s="148" t="s">
        <v>2085</v>
      </c>
      <c r="I1432" s="148">
        <v>1</v>
      </c>
      <c r="J1432" s="1" t="s">
        <v>2245</v>
      </c>
      <c r="K1432" s="195">
        <v>0</v>
      </c>
      <c r="L1432" s="216">
        <v>0</v>
      </c>
      <c r="M1432" s="75">
        <v>0</v>
      </c>
      <c r="N1432" s="141">
        <v>0</v>
      </c>
      <c r="O1432" s="42" t="s">
        <v>731</v>
      </c>
    </row>
    <row r="1433" spans="1:15">
      <c r="A1433" s="68"/>
      <c r="B1433" s="148">
        <v>50032</v>
      </c>
      <c r="C1433" s="148" t="s">
        <v>2402</v>
      </c>
      <c r="D1433" s="148">
        <v>19</v>
      </c>
      <c r="E1433" s="148">
        <v>32</v>
      </c>
      <c r="F1433" s="148">
        <v>100</v>
      </c>
      <c r="G1433" s="148" t="s">
        <v>176</v>
      </c>
      <c r="H1433" s="148" t="s">
        <v>2086</v>
      </c>
      <c r="I1433" s="148">
        <v>1</v>
      </c>
      <c r="J1433" s="1" t="s">
        <v>2245</v>
      </c>
      <c r="K1433" s="195">
        <v>0</v>
      </c>
      <c r="L1433" s="216">
        <v>0</v>
      </c>
      <c r="M1433" s="75">
        <v>0</v>
      </c>
      <c r="N1433" s="141">
        <v>0</v>
      </c>
      <c r="O1433" s="42" t="s">
        <v>731</v>
      </c>
    </row>
    <row r="1434" spans="1:15">
      <c r="A1434" s="68"/>
      <c r="B1434" s="148">
        <v>50033</v>
      </c>
      <c r="C1434" s="148" t="s">
        <v>2397</v>
      </c>
      <c r="D1434" s="148">
        <v>19</v>
      </c>
      <c r="E1434" s="148">
        <v>33</v>
      </c>
      <c r="F1434" s="148">
        <v>100</v>
      </c>
      <c r="G1434" s="148" t="s">
        <v>176</v>
      </c>
      <c r="H1434" s="148" t="s">
        <v>2087</v>
      </c>
      <c r="I1434" s="148">
        <v>1</v>
      </c>
      <c r="J1434" s="1" t="s">
        <v>2245</v>
      </c>
      <c r="K1434" s="195">
        <v>0</v>
      </c>
      <c r="L1434" s="216">
        <v>0</v>
      </c>
      <c r="M1434" s="75">
        <v>0</v>
      </c>
      <c r="N1434" s="141">
        <v>0</v>
      </c>
      <c r="O1434" s="42" t="s">
        <v>731</v>
      </c>
    </row>
    <row r="1435" spans="1:15">
      <c r="A1435" s="68"/>
      <c r="B1435" s="148">
        <v>50034</v>
      </c>
      <c r="C1435" s="148" t="s">
        <v>2403</v>
      </c>
      <c r="D1435" s="148">
        <v>19</v>
      </c>
      <c r="E1435" s="148">
        <v>34</v>
      </c>
      <c r="F1435" s="148">
        <v>100</v>
      </c>
      <c r="G1435" s="148" t="s">
        <v>176</v>
      </c>
      <c r="H1435" s="148" t="s">
        <v>2088</v>
      </c>
      <c r="I1435" s="148">
        <v>1</v>
      </c>
      <c r="J1435" s="1" t="s">
        <v>2245</v>
      </c>
      <c r="K1435" s="195">
        <v>0</v>
      </c>
      <c r="L1435" s="216">
        <v>0</v>
      </c>
      <c r="M1435" s="75">
        <v>0</v>
      </c>
      <c r="N1435" s="141">
        <v>0</v>
      </c>
      <c r="O1435" s="42" t="s">
        <v>731</v>
      </c>
    </row>
    <row r="1436" spans="1:15">
      <c r="A1436" s="68"/>
      <c r="B1436" s="148">
        <v>50035</v>
      </c>
      <c r="C1436" s="148" t="s">
        <v>2257</v>
      </c>
      <c r="D1436" s="148">
        <v>19</v>
      </c>
      <c r="E1436" s="148">
        <v>35</v>
      </c>
      <c r="F1436" s="148">
        <v>100</v>
      </c>
      <c r="G1436" s="148" t="s">
        <v>176</v>
      </c>
      <c r="H1436" s="148" t="s">
        <v>53</v>
      </c>
      <c r="I1436" s="148">
        <v>1</v>
      </c>
      <c r="J1436" s="1" t="s">
        <v>2807</v>
      </c>
      <c r="K1436" s="195">
        <v>0</v>
      </c>
      <c r="L1436" s="216">
        <v>0</v>
      </c>
      <c r="M1436" s="75">
        <v>0</v>
      </c>
      <c r="N1436" s="141">
        <v>0</v>
      </c>
      <c r="O1436" s="42" t="s">
        <v>731</v>
      </c>
    </row>
    <row r="1437" spans="1:15">
      <c r="A1437" s="68"/>
      <c r="B1437" s="148">
        <v>50036</v>
      </c>
      <c r="C1437" s="148" t="s">
        <v>733</v>
      </c>
      <c r="D1437" s="148">
        <v>19</v>
      </c>
      <c r="E1437" s="148">
        <v>36</v>
      </c>
      <c r="F1437" s="148">
        <v>100</v>
      </c>
      <c r="G1437" s="148" t="s">
        <v>176</v>
      </c>
      <c r="H1437" s="148" t="s">
        <v>735</v>
      </c>
      <c r="I1437" s="148">
        <v>1</v>
      </c>
      <c r="J1437" s="1" t="s">
        <v>2807</v>
      </c>
      <c r="K1437" s="195">
        <v>0</v>
      </c>
      <c r="L1437" s="216">
        <v>0</v>
      </c>
      <c r="M1437" s="75">
        <v>0</v>
      </c>
      <c r="N1437" s="141">
        <v>0</v>
      </c>
      <c r="O1437" s="42" t="s">
        <v>731</v>
      </c>
    </row>
    <row r="1438" spans="1:15">
      <c r="A1438" s="68"/>
      <c r="B1438" s="148">
        <v>50037</v>
      </c>
      <c r="C1438" s="148" t="s">
        <v>2374</v>
      </c>
      <c r="D1438" s="148">
        <v>19</v>
      </c>
      <c r="E1438" s="148">
        <v>37</v>
      </c>
      <c r="F1438" s="148">
        <v>100</v>
      </c>
      <c r="G1438" s="148" t="s">
        <v>176</v>
      </c>
      <c r="H1438" s="148" t="s">
        <v>59</v>
      </c>
      <c r="I1438" s="148">
        <v>1</v>
      </c>
      <c r="J1438" s="1" t="s">
        <v>2807</v>
      </c>
      <c r="K1438" s="195">
        <v>0</v>
      </c>
      <c r="L1438" s="216">
        <v>0</v>
      </c>
      <c r="M1438" s="75">
        <v>0</v>
      </c>
      <c r="N1438" s="141">
        <v>0</v>
      </c>
      <c r="O1438" s="42" t="s">
        <v>731</v>
      </c>
    </row>
    <row r="1439" spans="1:15">
      <c r="A1439" s="68"/>
      <c r="B1439" s="148">
        <v>50038</v>
      </c>
      <c r="C1439" s="148" t="s">
        <v>2703</v>
      </c>
      <c r="D1439" s="148">
        <v>19</v>
      </c>
      <c r="E1439" s="148">
        <v>38</v>
      </c>
      <c r="F1439" s="148">
        <v>100</v>
      </c>
      <c r="G1439" s="148" t="s">
        <v>176</v>
      </c>
      <c r="H1439" s="148" t="s">
        <v>2231</v>
      </c>
      <c r="I1439" s="148">
        <v>1</v>
      </c>
      <c r="J1439" s="1" t="s">
        <v>2807</v>
      </c>
      <c r="K1439" s="195">
        <v>0</v>
      </c>
      <c r="L1439" s="216">
        <v>0</v>
      </c>
      <c r="M1439" s="75">
        <v>0</v>
      </c>
      <c r="N1439" s="141">
        <v>0</v>
      </c>
      <c r="O1439" s="42" t="s">
        <v>731</v>
      </c>
    </row>
    <row r="1440" spans="1:15">
      <c r="A1440" s="68"/>
      <c r="B1440" s="148">
        <v>50039</v>
      </c>
      <c r="C1440" s="148" t="s">
        <v>2364</v>
      </c>
      <c r="D1440" s="148">
        <v>19</v>
      </c>
      <c r="E1440" s="148">
        <v>39</v>
      </c>
      <c r="F1440" s="148">
        <v>100</v>
      </c>
      <c r="G1440" s="148" t="s">
        <v>176</v>
      </c>
      <c r="H1440" s="148" t="s">
        <v>495</v>
      </c>
      <c r="I1440" s="148">
        <v>1</v>
      </c>
      <c r="J1440" s="1" t="s">
        <v>2808</v>
      </c>
      <c r="K1440" s="195">
        <v>0</v>
      </c>
      <c r="L1440" s="216">
        <v>0</v>
      </c>
      <c r="M1440" s="75">
        <v>0</v>
      </c>
      <c r="N1440" s="141">
        <v>0</v>
      </c>
      <c r="O1440" s="42" t="s">
        <v>731</v>
      </c>
    </row>
    <row r="1441" spans="1:15">
      <c r="A1441" s="68"/>
      <c r="B1441" s="148">
        <v>50040</v>
      </c>
      <c r="C1441" s="148" t="s">
        <v>2164</v>
      </c>
      <c r="D1441" s="148">
        <v>19</v>
      </c>
      <c r="E1441" s="148">
        <v>40</v>
      </c>
      <c r="F1441" s="148">
        <v>100</v>
      </c>
      <c r="G1441" s="148" t="s">
        <v>176</v>
      </c>
      <c r="H1441" s="148" t="s">
        <v>40</v>
      </c>
      <c r="I1441" s="148">
        <v>1</v>
      </c>
      <c r="J1441" s="1" t="s">
        <v>2808</v>
      </c>
      <c r="K1441" s="195">
        <v>0</v>
      </c>
      <c r="L1441" s="216">
        <v>0</v>
      </c>
      <c r="M1441" s="75">
        <v>0</v>
      </c>
      <c r="N1441" s="141">
        <v>0</v>
      </c>
      <c r="O1441" s="42" t="s">
        <v>731</v>
      </c>
    </row>
    <row r="1442" spans="1:15">
      <c r="A1442" s="68"/>
      <c r="B1442" s="148">
        <v>50041</v>
      </c>
      <c r="C1442" s="148" t="s">
        <v>2381</v>
      </c>
      <c r="D1442" s="148">
        <v>19</v>
      </c>
      <c r="E1442" s="148">
        <v>41</v>
      </c>
      <c r="F1442" s="148">
        <v>100</v>
      </c>
      <c r="G1442" s="148" t="s">
        <v>176</v>
      </c>
      <c r="H1442" s="148" t="s">
        <v>70</v>
      </c>
      <c r="I1442" s="148">
        <v>1</v>
      </c>
      <c r="J1442" s="1" t="s">
        <v>2808</v>
      </c>
      <c r="K1442" s="195">
        <v>0</v>
      </c>
      <c r="L1442" s="216">
        <v>0</v>
      </c>
      <c r="M1442" s="75">
        <v>0</v>
      </c>
      <c r="N1442" s="141">
        <v>0</v>
      </c>
      <c r="O1442" s="42" t="s">
        <v>731</v>
      </c>
    </row>
    <row r="1443" spans="1:15">
      <c r="A1443" s="68"/>
      <c r="B1443" s="148">
        <v>50042</v>
      </c>
      <c r="C1443" s="148" t="s">
        <v>2248</v>
      </c>
      <c r="D1443" s="148">
        <v>19</v>
      </c>
      <c r="E1443" s="148">
        <v>42</v>
      </c>
      <c r="F1443" s="148">
        <v>100</v>
      </c>
      <c r="G1443" s="148" t="s">
        <v>176</v>
      </c>
      <c r="H1443" s="148" t="s">
        <v>61</v>
      </c>
      <c r="I1443" s="148">
        <v>1</v>
      </c>
      <c r="J1443" s="1" t="s">
        <v>2808</v>
      </c>
      <c r="K1443" s="195">
        <v>0</v>
      </c>
      <c r="L1443" s="216">
        <v>0</v>
      </c>
      <c r="M1443" s="75">
        <v>0</v>
      </c>
      <c r="N1443" s="141">
        <v>0</v>
      </c>
      <c r="O1443" s="42" t="s">
        <v>731</v>
      </c>
    </row>
    <row r="1444" spans="1:15">
      <c r="A1444" s="68"/>
      <c r="B1444" s="148">
        <v>50043</v>
      </c>
      <c r="C1444" s="148" t="s">
        <v>2388</v>
      </c>
      <c r="D1444" s="148">
        <v>19</v>
      </c>
      <c r="E1444" s="148">
        <v>43</v>
      </c>
      <c r="F1444" s="148">
        <v>100</v>
      </c>
      <c r="G1444" s="148" t="s">
        <v>176</v>
      </c>
      <c r="H1444" s="148" t="s">
        <v>2232</v>
      </c>
      <c r="I1444" s="148">
        <v>1</v>
      </c>
      <c r="J1444" s="1" t="s">
        <v>2808</v>
      </c>
      <c r="K1444" s="195">
        <v>0</v>
      </c>
      <c r="L1444" s="216">
        <v>0</v>
      </c>
      <c r="M1444" s="75">
        <v>0</v>
      </c>
      <c r="N1444" s="141">
        <v>0</v>
      </c>
      <c r="O1444" s="42" t="s">
        <v>731</v>
      </c>
    </row>
    <row r="1445" spans="1:15">
      <c r="A1445" s="68"/>
      <c r="B1445" s="148">
        <v>50044</v>
      </c>
      <c r="C1445" s="148" t="s">
        <v>2256</v>
      </c>
      <c r="D1445" s="148">
        <v>19</v>
      </c>
      <c r="E1445" s="148">
        <v>44</v>
      </c>
      <c r="F1445" s="148">
        <v>100</v>
      </c>
      <c r="G1445" s="148" t="s">
        <v>176</v>
      </c>
      <c r="H1445" s="148" t="s">
        <v>2233</v>
      </c>
      <c r="I1445" s="148">
        <v>1</v>
      </c>
      <c r="J1445" s="1" t="s">
        <v>2244</v>
      </c>
      <c r="K1445" s="195">
        <v>0</v>
      </c>
      <c r="L1445" s="216">
        <v>0</v>
      </c>
      <c r="M1445" s="75">
        <v>0</v>
      </c>
      <c r="N1445" s="141">
        <v>0</v>
      </c>
      <c r="O1445" s="42" t="s">
        <v>731</v>
      </c>
    </row>
    <row r="1446" spans="1:15">
      <c r="A1446" s="68"/>
      <c r="B1446" s="148">
        <v>50045</v>
      </c>
      <c r="C1446" s="148" t="s">
        <v>2265</v>
      </c>
      <c r="D1446" s="148">
        <v>19</v>
      </c>
      <c r="E1446" s="148">
        <v>45</v>
      </c>
      <c r="F1446" s="148">
        <v>100</v>
      </c>
      <c r="G1446" s="148" t="s">
        <v>176</v>
      </c>
      <c r="H1446" s="148" t="s">
        <v>2234</v>
      </c>
      <c r="I1446" s="148">
        <v>1</v>
      </c>
      <c r="J1446" s="1" t="s">
        <v>2244</v>
      </c>
      <c r="K1446" s="195">
        <v>0</v>
      </c>
      <c r="L1446" s="216">
        <v>0</v>
      </c>
      <c r="M1446" s="75">
        <v>0</v>
      </c>
      <c r="N1446" s="141">
        <v>0</v>
      </c>
      <c r="O1446" s="42" t="s">
        <v>731</v>
      </c>
    </row>
    <row r="1447" spans="1:15">
      <c r="A1447" s="68"/>
      <c r="B1447" s="148">
        <v>50046</v>
      </c>
      <c r="C1447" s="148" t="s">
        <v>2373</v>
      </c>
      <c r="D1447" s="148">
        <v>19</v>
      </c>
      <c r="E1447" s="148">
        <v>46</v>
      </c>
      <c r="F1447" s="148">
        <v>100</v>
      </c>
      <c r="G1447" s="148" t="s">
        <v>176</v>
      </c>
      <c r="H1447" s="148" t="s">
        <v>2235</v>
      </c>
      <c r="I1447" s="148">
        <v>1</v>
      </c>
      <c r="J1447" s="1" t="s">
        <v>2244</v>
      </c>
      <c r="K1447" s="195">
        <v>0</v>
      </c>
      <c r="L1447" s="216">
        <v>0</v>
      </c>
      <c r="M1447" s="75">
        <v>0</v>
      </c>
      <c r="N1447" s="141">
        <v>0</v>
      </c>
      <c r="O1447" s="42" t="s">
        <v>731</v>
      </c>
    </row>
    <row r="1448" spans="1:15">
      <c r="A1448" s="68"/>
      <c r="B1448" s="148">
        <v>50047</v>
      </c>
      <c r="C1448" s="148" t="s">
        <v>2261</v>
      </c>
      <c r="D1448" s="148">
        <v>19</v>
      </c>
      <c r="E1448" s="148">
        <v>47</v>
      </c>
      <c r="F1448" s="148">
        <v>100</v>
      </c>
      <c r="G1448" s="148" t="s">
        <v>176</v>
      </c>
      <c r="H1448" s="148" t="s">
        <v>2168</v>
      </c>
      <c r="I1448" s="148">
        <v>1</v>
      </c>
      <c r="J1448" s="1" t="s">
        <v>2244</v>
      </c>
      <c r="K1448" s="195">
        <v>0</v>
      </c>
      <c r="L1448" s="216">
        <v>0</v>
      </c>
      <c r="M1448" s="75">
        <v>0</v>
      </c>
      <c r="N1448" s="141">
        <v>0</v>
      </c>
      <c r="O1448" s="42" t="s">
        <v>731</v>
      </c>
    </row>
    <row r="1449" spans="1:15">
      <c r="A1449" s="68"/>
      <c r="B1449" s="148">
        <v>50048</v>
      </c>
      <c r="C1449" s="148" t="s">
        <v>2396</v>
      </c>
      <c r="D1449" s="148">
        <v>19</v>
      </c>
      <c r="E1449" s="148">
        <v>48</v>
      </c>
      <c r="F1449" s="148">
        <v>100</v>
      </c>
      <c r="G1449" s="148" t="s">
        <v>176</v>
      </c>
      <c r="H1449" s="148" t="s">
        <v>2089</v>
      </c>
      <c r="I1449" s="148">
        <v>1</v>
      </c>
      <c r="J1449" s="1" t="s">
        <v>2245</v>
      </c>
      <c r="K1449" s="195">
        <v>0</v>
      </c>
      <c r="L1449" s="216">
        <v>0</v>
      </c>
      <c r="M1449" s="75">
        <v>0</v>
      </c>
      <c r="N1449" s="141">
        <v>0</v>
      </c>
      <c r="O1449" s="42" t="s">
        <v>731</v>
      </c>
    </row>
    <row r="1450" spans="1:15">
      <c r="A1450" s="68"/>
      <c r="B1450" s="148">
        <v>50049</v>
      </c>
      <c r="C1450" s="148" t="s">
        <v>2401</v>
      </c>
      <c r="D1450" s="148">
        <v>19</v>
      </c>
      <c r="E1450" s="148">
        <v>49</v>
      </c>
      <c r="F1450" s="148">
        <v>100</v>
      </c>
      <c r="G1450" s="148" t="s">
        <v>176</v>
      </c>
      <c r="H1450" s="148" t="s">
        <v>2090</v>
      </c>
      <c r="I1450" s="148">
        <v>1</v>
      </c>
      <c r="J1450" s="1" t="s">
        <v>2245</v>
      </c>
      <c r="K1450" s="195">
        <v>0</v>
      </c>
      <c r="L1450" s="216">
        <v>0</v>
      </c>
      <c r="M1450" s="75">
        <v>0</v>
      </c>
      <c r="N1450" s="141">
        <v>0</v>
      </c>
      <c r="O1450" s="42" t="s">
        <v>731</v>
      </c>
    </row>
    <row r="1451" spans="1:15">
      <c r="A1451" s="68"/>
      <c r="B1451" s="148">
        <v>50050</v>
      </c>
      <c r="C1451" s="148" t="s">
        <v>2398</v>
      </c>
      <c r="D1451" s="148">
        <v>19</v>
      </c>
      <c r="E1451" s="148">
        <v>50</v>
      </c>
      <c r="F1451" s="148">
        <v>100</v>
      </c>
      <c r="G1451" s="148" t="s">
        <v>176</v>
      </c>
      <c r="H1451" s="148" t="s">
        <v>2091</v>
      </c>
      <c r="I1451" s="148">
        <v>1</v>
      </c>
      <c r="J1451" s="1" t="s">
        <v>2245</v>
      </c>
      <c r="K1451" s="195">
        <v>0</v>
      </c>
      <c r="L1451" s="216">
        <v>0</v>
      </c>
      <c r="M1451" s="75">
        <v>0</v>
      </c>
      <c r="N1451" s="141">
        <v>0</v>
      </c>
      <c r="O1451" s="42" t="s">
        <v>731</v>
      </c>
    </row>
    <row r="1452" spans="1:15">
      <c r="A1452" s="68"/>
      <c r="B1452" s="148">
        <v>50051</v>
      </c>
      <c r="C1452" s="148" t="s">
        <v>2539</v>
      </c>
      <c r="D1452" s="148">
        <v>19</v>
      </c>
      <c r="E1452" s="148">
        <v>51</v>
      </c>
      <c r="F1452" s="148">
        <v>100</v>
      </c>
      <c r="G1452" s="148" t="s">
        <v>176</v>
      </c>
      <c r="H1452" s="148" t="s">
        <v>2092</v>
      </c>
      <c r="I1452" s="148">
        <v>1</v>
      </c>
      <c r="J1452" s="1" t="s">
        <v>2245</v>
      </c>
      <c r="K1452" s="195">
        <v>0</v>
      </c>
      <c r="L1452" s="216">
        <v>0</v>
      </c>
      <c r="M1452" s="75">
        <v>0</v>
      </c>
      <c r="N1452" s="141">
        <v>0</v>
      </c>
      <c r="O1452" s="42" t="s">
        <v>731</v>
      </c>
    </row>
    <row r="1453" spans="1:15">
      <c r="A1453" s="68"/>
      <c r="B1453" s="148">
        <v>50052</v>
      </c>
      <c r="C1453" s="148" t="s">
        <v>2262</v>
      </c>
      <c r="D1453" s="148">
        <v>19</v>
      </c>
      <c r="E1453" s="148">
        <v>52</v>
      </c>
      <c r="F1453" s="148">
        <v>100</v>
      </c>
      <c r="G1453" s="148" t="s">
        <v>176</v>
      </c>
      <c r="H1453" s="148" t="s">
        <v>2236</v>
      </c>
      <c r="I1453" s="148">
        <v>1</v>
      </c>
      <c r="J1453" s="1" t="s">
        <v>2807</v>
      </c>
      <c r="K1453" s="195">
        <v>0</v>
      </c>
      <c r="L1453" s="216">
        <v>0</v>
      </c>
      <c r="M1453" s="75">
        <v>0</v>
      </c>
      <c r="N1453" s="141">
        <v>0</v>
      </c>
      <c r="O1453" s="42" t="s">
        <v>731</v>
      </c>
    </row>
    <row r="1454" spans="1:15">
      <c r="A1454" s="68"/>
      <c r="B1454" s="148">
        <v>50053</v>
      </c>
      <c r="C1454" s="148" t="s">
        <v>2618</v>
      </c>
      <c r="D1454" s="148">
        <v>19</v>
      </c>
      <c r="E1454" s="148">
        <v>53</v>
      </c>
      <c r="F1454" s="148">
        <v>100</v>
      </c>
      <c r="G1454" s="148" t="s">
        <v>176</v>
      </c>
      <c r="H1454" s="148" t="s">
        <v>2166</v>
      </c>
      <c r="I1454" s="148">
        <v>1</v>
      </c>
      <c r="J1454" s="1" t="s">
        <v>2807</v>
      </c>
      <c r="K1454" s="195">
        <v>0</v>
      </c>
      <c r="L1454" s="216">
        <v>0</v>
      </c>
      <c r="M1454" s="75">
        <v>0</v>
      </c>
      <c r="N1454" s="141">
        <v>0</v>
      </c>
      <c r="O1454" s="42" t="s">
        <v>731</v>
      </c>
    </row>
    <row r="1455" spans="1:15">
      <c r="A1455" s="68"/>
      <c r="B1455" s="148">
        <v>50054</v>
      </c>
      <c r="C1455" s="148" t="s">
        <v>2251</v>
      </c>
      <c r="D1455" s="148">
        <v>19</v>
      </c>
      <c r="E1455" s="148">
        <v>54</v>
      </c>
      <c r="F1455" s="148">
        <v>100</v>
      </c>
      <c r="G1455" s="148" t="s">
        <v>176</v>
      </c>
      <c r="H1455" s="148" t="s">
        <v>2237</v>
      </c>
      <c r="I1455" s="148">
        <v>1</v>
      </c>
      <c r="J1455" s="1" t="s">
        <v>2807</v>
      </c>
      <c r="K1455" s="195">
        <v>0</v>
      </c>
      <c r="L1455" s="216">
        <v>0</v>
      </c>
      <c r="M1455" s="75">
        <v>0</v>
      </c>
      <c r="N1455" s="141">
        <v>0</v>
      </c>
      <c r="O1455" s="42" t="s">
        <v>731</v>
      </c>
    </row>
    <row r="1456" spans="1:15">
      <c r="A1456" s="68"/>
      <c r="B1456" s="148">
        <v>50055</v>
      </c>
      <c r="C1456" s="148" t="s">
        <v>2263</v>
      </c>
      <c r="D1456" s="148">
        <v>19</v>
      </c>
      <c r="E1456" s="148">
        <v>55</v>
      </c>
      <c r="F1456" s="148">
        <v>100</v>
      </c>
      <c r="G1456" s="148" t="s">
        <v>176</v>
      </c>
      <c r="H1456" s="148" t="s">
        <v>2238</v>
      </c>
      <c r="I1456" s="148">
        <v>1</v>
      </c>
      <c r="J1456" s="1" t="s">
        <v>2807</v>
      </c>
      <c r="K1456" s="195">
        <v>0</v>
      </c>
      <c r="L1456" s="216">
        <v>0</v>
      </c>
      <c r="M1456" s="75">
        <v>0</v>
      </c>
      <c r="N1456" s="141">
        <v>0</v>
      </c>
      <c r="O1456" s="42" t="s">
        <v>731</v>
      </c>
    </row>
    <row r="1457" spans="1:15">
      <c r="A1457" s="68"/>
      <c r="B1457" s="148">
        <v>50056</v>
      </c>
      <c r="C1457" s="148" t="s">
        <v>54</v>
      </c>
      <c r="D1457" s="148">
        <v>19</v>
      </c>
      <c r="E1457" s="148">
        <v>56</v>
      </c>
      <c r="F1457" s="148">
        <v>100</v>
      </c>
      <c r="G1457" s="148" t="s">
        <v>176</v>
      </c>
      <c r="H1457" s="148" t="s">
        <v>2239</v>
      </c>
      <c r="I1457" s="148">
        <v>1</v>
      </c>
      <c r="J1457" s="1" t="s">
        <v>2808</v>
      </c>
      <c r="K1457" s="195">
        <v>0</v>
      </c>
      <c r="L1457" s="216">
        <v>0</v>
      </c>
      <c r="M1457" s="75">
        <v>0</v>
      </c>
      <c r="N1457" s="141">
        <v>0</v>
      </c>
      <c r="O1457" s="42" t="s">
        <v>731</v>
      </c>
    </row>
    <row r="1458" spans="1:15">
      <c r="A1458" s="68"/>
      <c r="B1458" s="148">
        <v>50057</v>
      </c>
      <c r="C1458" s="148" t="s">
        <v>2165</v>
      </c>
      <c r="D1458" s="148">
        <v>19</v>
      </c>
      <c r="E1458" s="148">
        <v>57</v>
      </c>
      <c r="F1458" s="148">
        <v>100</v>
      </c>
      <c r="G1458" s="148" t="s">
        <v>176</v>
      </c>
      <c r="H1458" s="148" t="s">
        <v>48</v>
      </c>
      <c r="I1458" s="148">
        <v>1</v>
      </c>
      <c r="J1458" s="1" t="s">
        <v>2808</v>
      </c>
      <c r="K1458" s="195">
        <v>0</v>
      </c>
      <c r="L1458" s="216">
        <v>0</v>
      </c>
      <c r="M1458" s="75">
        <v>0</v>
      </c>
      <c r="N1458" s="141">
        <v>0</v>
      </c>
      <c r="O1458" s="42" t="s">
        <v>731</v>
      </c>
    </row>
    <row r="1459" spans="1:15">
      <c r="A1459" s="68"/>
      <c r="B1459" s="148">
        <v>50058</v>
      </c>
      <c r="C1459" s="148" t="s">
        <v>2249</v>
      </c>
      <c r="D1459" s="148">
        <v>19</v>
      </c>
      <c r="E1459" s="148">
        <v>58</v>
      </c>
      <c r="F1459" s="148">
        <v>100</v>
      </c>
      <c r="G1459" s="148" t="s">
        <v>176</v>
      </c>
      <c r="H1459" s="148" t="s">
        <v>2169</v>
      </c>
      <c r="I1459" s="148">
        <v>1</v>
      </c>
      <c r="J1459" s="1" t="s">
        <v>2808</v>
      </c>
      <c r="K1459" s="195">
        <v>0</v>
      </c>
      <c r="L1459" s="216">
        <v>0</v>
      </c>
      <c r="M1459" s="75">
        <v>0</v>
      </c>
      <c r="N1459" s="141">
        <v>0</v>
      </c>
      <c r="O1459" s="42" t="s">
        <v>731</v>
      </c>
    </row>
    <row r="1460" spans="1:15">
      <c r="A1460" s="68"/>
      <c r="B1460" s="148">
        <v>50059</v>
      </c>
      <c r="C1460" s="148" t="s">
        <v>2538</v>
      </c>
      <c r="D1460" s="148">
        <v>19</v>
      </c>
      <c r="E1460" s="148">
        <v>59</v>
      </c>
      <c r="F1460" s="148">
        <v>100</v>
      </c>
      <c r="G1460" s="148" t="s">
        <v>176</v>
      </c>
      <c r="H1460" s="148" t="s">
        <v>2240</v>
      </c>
      <c r="I1460" s="148">
        <v>1</v>
      </c>
      <c r="J1460" s="1" t="s">
        <v>2808</v>
      </c>
      <c r="K1460" s="195">
        <v>0</v>
      </c>
      <c r="L1460" s="216">
        <v>0</v>
      </c>
      <c r="M1460" s="75">
        <v>0</v>
      </c>
      <c r="N1460" s="141">
        <v>0</v>
      </c>
      <c r="O1460" s="42" t="s">
        <v>731</v>
      </c>
    </row>
    <row r="1461" spans="1:15">
      <c r="A1461" s="68"/>
      <c r="B1461" s="148">
        <v>50060</v>
      </c>
      <c r="C1461" s="148" t="s">
        <v>2704</v>
      </c>
      <c r="D1461" s="148">
        <v>19</v>
      </c>
      <c r="E1461" s="148">
        <v>60</v>
      </c>
      <c r="F1461" s="148">
        <v>100</v>
      </c>
      <c r="G1461" s="148" t="s">
        <v>176</v>
      </c>
      <c r="H1461" s="148" t="s">
        <v>67</v>
      </c>
      <c r="I1461" s="148">
        <v>1</v>
      </c>
      <c r="J1461" s="1" t="s">
        <v>2808</v>
      </c>
      <c r="K1461" s="195">
        <v>0</v>
      </c>
      <c r="L1461" s="216">
        <v>0</v>
      </c>
      <c r="M1461" s="75">
        <v>0</v>
      </c>
      <c r="N1461" s="141">
        <v>0</v>
      </c>
      <c r="O1461" s="42" t="s">
        <v>731</v>
      </c>
    </row>
    <row r="1462" spans="1:15">
      <c r="A1462" s="68"/>
      <c r="B1462" s="148">
        <v>50061</v>
      </c>
      <c r="C1462" s="148" t="s">
        <v>2370</v>
      </c>
      <c r="D1462" s="148">
        <v>19</v>
      </c>
      <c r="E1462" s="148">
        <v>61</v>
      </c>
      <c r="F1462" s="148">
        <v>100</v>
      </c>
      <c r="G1462" s="148" t="s">
        <v>176</v>
      </c>
      <c r="H1462" s="148" t="s">
        <v>2241</v>
      </c>
      <c r="I1462" s="148">
        <v>1</v>
      </c>
      <c r="J1462" s="1" t="s">
        <v>2244</v>
      </c>
      <c r="K1462" s="195">
        <v>0</v>
      </c>
      <c r="L1462" s="216">
        <v>0</v>
      </c>
      <c r="M1462" s="75">
        <v>0</v>
      </c>
      <c r="N1462" s="141">
        <v>0</v>
      </c>
      <c r="O1462" s="42" t="s">
        <v>731</v>
      </c>
    </row>
    <row r="1463" spans="1:15">
      <c r="A1463" s="68"/>
      <c r="B1463" s="148">
        <v>50062</v>
      </c>
      <c r="C1463" s="148" t="s">
        <v>74</v>
      </c>
      <c r="D1463" s="148">
        <v>19</v>
      </c>
      <c r="E1463" s="148">
        <v>62</v>
      </c>
      <c r="F1463" s="148">
        <v>100</v>
      </c>
      <c r="G1463" s="148" t="s">
        <v>176</v>
      </c>
      <c r="H1463" s="148" t="s">
        <v>2242</v>
      </c>
      <c r="I1463" s="148">
        <v>1</v>
      </c>
      <c r="J1463" s="1" t="s">
        <v>2244</v>
      </c>
      <c r="K1463" s="195">
        <v>0</v>
      </c>
      <c r="L1463" s="216">
        <v>0</v>
      </c>
      <c r="M1463" s="75">
        <v>0</v>
      </c>
      <c r="N1463" s="141">
        <v>0</v>
      </c>
      <c r="O1463" s="42" t="s">
        <v>731</v>
      </c>
    </row>
    <row r="1464" spans="1:15">
      <c r="A1464" s="68"/>
      <c r="B1464" s="148">
        <v>50063</v>
      </c>
      <c r="C1464" s="148" t="s">
        <v>2266</v>
      </c>
      <c r="D1464" s="148">
        <v>19</v>
      </c>
      <c r="E1464" s="148">
        <v>63</v>
      </c>
      <c r="F1464" s="148">
        <v>100</v>
      </c>
      <c r="G1464" s="148" t="s">
        <v>176</v>
      </c>
      <c r="H1464" s="148" t="s">
        <v>2243</v>
      </c>
      <c r="I1464" s="148">
        <v>1</v>
      </c>
      <c r="J1464" s="1" t="s">
        <v>2244</v>
      </c>
      <c r="K1464" s="195">
        <v>0</v>
      </c>
      <c r="L1464" s="216">
        <v>0</v>
      </c>
      <c r="M1464" s="75">
        <v>0</v>
      </c>
      <c r="N1464" s="141">
        <v>0</v>
      </c>
      <c r="O1464" s="42" t="s">
        <v>731</v>
      </c>
    </row>
    <row r="1465" spans="1:15">
      <c r="A1465" s="68"/>
      <c r="B1465" s="148">
        <v>50064</v>
      </c>
      <c r="C1465" s="148" t="s">
        <v>57</v>
      </c>
      <c r="D1465" s="148">
        <v>19</v>
      </c>
      <c r="E1465" s="148">
        <v>64</v>
      </c>
      <c r="F1465" s="148">
        <v>100</v>
      </c>
      <c r="G1465" s="148" t="s">
        <v>176</v>
      </c>
      <c r="H1465" s="148" t="s">
        <v>75</v>
      </c>
      <c r="I1465" s="148">
        <v>1</v>
      </c>
      <c r="J1465" s="1" t="s">
        <v>2244</v>
      </c>
      <c r="K1465" s="195">
        <v>0</v>
      </c>
      <c r="L1465" s="216">
        <v>0</v>
      </c>
      <c r="M1465" s="75">
        <v>0</v>
      </c>
      <c r="N1465" s="141">
        <v>0</v>
      </c>
      <c r="O1465" s="42" t="s">
        <v>731</v>
      </c>
    </row>
    <row r="1466" spans="1:15">
      <c r="A1466" s="68"/>
      <c r="B1466" s="148">
        <v>50065</v>
      </c>
      <c r="C1466" s="148" t="s">
        <v>2400</v>
      </c>
      <c r="D1466" s="148">
        <v>19</v>
      </c>
      <c r="E1466" s="148">
        <v>65</v>
      </c>
      <c r="F1466" s="148">
        <v>100</v>
      </c>
      <c r="G1466" s="148" t="s">
        <v>176</v>
      </c>
      <c r="H1466" s="148" t="s">
        <v>2093</v>
      </c>
      <c r="I1466" s="148">
        <v>1</v>
      </c>
      <c r="J1466" s="1" t="s">
        <v>2245</v>
      </c>
      <c r="K1466" s="195">
        <v>0</v>
      </c>
      <c r="L1466" s="216">
        <v>0</v>
      </c>
      <c r="M1466" s="75">
        <v>0</v>
      </c>
      <c r="N1466" s="141">
        <v>0</v>
      </c>
      <c r="O1466" s="42" t="s">
        <v>731</v>
      </c>
    </row>
    <row r="1467" spans="1:15">
      <c r="A1467" s="68"/>
      <c r="B1467" s="148">
        <v>50066</v>
      </c>
      <c r="C1467" s="148" t="s">
        <v>2285</v>
      </c>
      <c r="D1467" s="148">
        <v>19</v>
      </c>
      <c r="E1467" s="148">
        <v>66</v>
      </c>
      <c r="F1467" s="148">
        <v>100</v>
      </c>
      <c r="G1467" s="148" t="s">
        <v>176</v>
      </c>
      <c r="H1467" s="148" t="s">
        <v>2094</v>
      </c>
      <c r="I1467" s="148">
        <v>1</v>
      </c>
      <c r="J1467" s="1" t="s">
        <v>2245</v>
      </c>
      <c r="K1467" s="195">
        <v>0</v>
      </c>
      <c r="L1467" s="216">
        <v>0</v>
      </c>
      <c r="M1467" s="75">
        <v>0</v>
      </c>
      <c r="N1467" s="141">
        <v>0</v>
      </c>
      <c r="O1467" s="42" t="s">
        <v>731</v>
      </c>
    </row>
    <row r="1468" spans="1:15">
      <c r="A1468" s="68"/>
      <c r="B1468" s="148">
        <v>50067</v>
      </c>
      <c r="C1468" s="148" t="s">
        <v>2395</v>
      </c>
      <c r="D1468" s="148">
        <v>19</v>
      </c>
      <c r="E1468" s="148">
        <v>67</v>
      </c>
      <c r="F1468" s="148">
        <v>100</v>
      </c>
      <c r="G1468" s="148" t="s">
        <v>176</v>
      </c>
      <c r="H1468" s="148" t="s">
        <v>2072</v>
      </c>
      <c r="I1468" s="148">
        <v>1</v>
      </c>
      <c r="J1468" s="1" t="s">
        <v>2245</v>
      </c>
      <c r="K1468" s="195">
        <v>0</v>
      </c>
      <c r="L1468" s="216">
        <v>0</v>
      </c>
      <c r="M1468" s="75">
        <v>0</v>
      </c>
      <c r="N1468" s="141">
        <v>0</v>
      </c>
      <c r="O1468" s="42" t="s">
        <v>731</v>
      </c>
    </row>
    <row r="1469" spans="1:15">
      <c r="A1469" s="68"/>
      <c r="B1469" s="148">
        <v>50068</v>
      </c>
      <c r="C1469" s="148" t="s">
        <v>2399</v>
      </c>
      <c r="D1469" s="148">
        <v>19</v>
      </c>
      <c r="E1469" s="148">
        <v>68</v>
      </c>
      <c r="F1469" s="148">
        <v>100</v>
      </c>
      <c r="G1469" s="148" t="s">
        <v>176</v>
      </c>
      <c r="H1469" s="148" t="s">
        <v>2095</v>
      </c>
      <c r="I1469" s="148">
        <v>1</v>
      </c>
      <c r="J1469" s="1" t="s">
        <v>2245</v>
      </c>
      <c r="K1469" s="195">
        <v>0</v>
      </c>
      <c r="L1469" s="216">
        <v>0</v>
      </c>
      <c r="M1469" s="75">
        <v>0</v>
      </c>
      <c r="N1469" s="141">
        <v>0</v>
      </c>
      <c r="O1469" s="42" t="s">
        <v>731</v>
      </c>
    </row>
    <row r="1470" spans="1:15">
      <c r="A1470" s="68"/>
      <c r="B1470" s="148">
        <v>3001</v>
      </c>
      <c r="C1470" s="178" t="s">
        <v>2459</v>
      </c>
      <c r="D1470" s="178">
        <v>56</v>
      </c>
      <c r="E1470" s="178">
        <v>1</v>
      </c>
      <c r="F1470" s="178">
        <v>40</v>
      </c>
      <c r="G1470" s="178" t="s">
        <v>2298</v>
      </c>
      <c r="H1470" s="178" t="s">
        <v>2301</v>
      </c>
      <c r="I1470" s="178">
        <v>1</v>
      </c>
      <c r="J1470" s="82" t="s">
        <v>632</v>
      </c>
      <c r="K1470" s="208">
        <v>0</v>
      </c>
      <c r="L1470" s="229">
        <v>1</v>
      </c>
      <c r="M1470" s="77">
        <v>0</v>
      </c>
      <c r="N1470" s="126">
        <v>0</v>
      </c>
      <c r="O1470" s="76" t="s">
        <v>2565</v>
      </c>
    </row>
    <row r="1471" spans="1:15">
      <c r="A1471" s="68"/>
      <c r="B1471" s="148">
        <v>3002</v>
      </c>
      <c r="C1471" s="178" t="s">
        <v>2460</v>
      </c>
      <c r="D1471" s="178">
        <v>56</v>
      </c>
      <c r="E1471" s="178">
        <v>1</v>
      </c>
      <c r="F1471" s="178">
        <v>40</v>
      </c>
      <c r="G1471" s="178" t="s">
        <v>2298</v>
      </c>
      <c r="H1471" s="178" t="s">
        <v>2302</v>
      </c>
      <c r="I1471" s="178">
        <v>1</v>
      </c>
      <c r="J1471" s="82" t="s">
        <v>632</v>
      </c>
      <c r="K1471" s="208">
        <v>0</v>
      </c>
      <c r="L1471" s="229">
        <v>1</v>
      </c>
      <c r="M1471" s="77">
        <v>0</v>
      </c>
      <c r="N1471" s="126">
        <v>0</v>
      </c>
      <c r="O1471" s="76" t="s">
        <v>2565</v>
      </c>
    </row>
    <row r="1472" spans="1:15">
      <c r="A1472" s="68"/>
      <c r="B1472" s="148">
        <v>3003</v>
      </c>
      <c r="C1472" s="178" t="s">
        <v>2461</v>
      </c>
      <c r="D1472" s="178">
        <v>56</v>
      </c>
      <c r="E1472" s="178">
        <v>1</v>
      </c>
      <c r="F1472" s="178">
        <v>40</v>
      </c>
      <c r="G1472" s="178" t="s">
        <v>2298</v>
      </c>
      <c r="H1472" s="178" t="s">
        <v>2303</v>
      </c>
      <c r="I1472" s="178">
        <v>1</v>
      </c>
      <c r="J1472" s="82" t="s">
        <v>632</v>
      </c>
      <c r="K1472" s="208">
        <v>0</v>
      </c>
      <c r="L1472" s="229">
        <v>1</v>
      </c>
      <c r="M1472" s="77">
        <v>0</v>
      </c>
      <c r="N1472" s="126">
        <v>0</v>
      </c>
      <c r="O1472" s="76" t="s">
        <v>2565</v>
      </c>
    </row>
    <row r="1473" spans="1:15">
      <c r="A1473" s="68"/>
      <c r="B1473" s="148">
        <v>3004</v>
      </c>
      <c r="C1473" s="178" t="s">
        <v>2462</v>
      </c>
      <c r="D1473" s="178">
        <v>56</v>
      </c>
      <c r="E1473" s="178">
        <v>1</v>
      </c>
      <c r="F1473" s="178">
        <v>40</v>
      </c>
      <c r="G1473" s="178" t="s">
        <v>2298</v>
      </c>
      <c r="H1473" s="178" t="s">
        <v>2304</v>
      </c>
      <c r="I1473" s="178">
        <v>1</v>
      </c>
      <c r="J1473" s="82" t="s">
        <v>632</v>
      </c>
      <c r="K1473" s="208">
        <v>0</v>
      </c>
      <c r="L1473" s="229">
        <v>1</v>
      </c>
      <c r="M1473" s="77">
        <v>0</v>
      </c>
      <c r="N1473" s="126">
        <v>0</v>
      </c>
      <c r="O1473" s="76" t="s">
        <v>2565</v>
      </c>
    </row>
    <row r="1474" spans="1:15">
      <c r="A1474" s="68"/>
      <c r="B1474" s="148">
        <v>3005</v>
      </c>
      <c r="C1474" s="178" t="s">
        <v>439</v>
      </c>
      <c r="D1474" s="178">
        <v>56</v>
      </c>
      <c r="E1474" s="178">
        <v>1</v>
      </c>
      <c r="F1474" s="178">
        <v>40</v>
      </c>
      <c r="G1474" s="178" t="s">
        <v>2298</v>
      </c>
      <c r="H1474" s="178" t="s">
        <v>2305</v>
      </c>
      <c r="I1474" s="178">
        <v>1</v>
      </c>
      <c r="J1474" s="82" t="s">
        <v>632</v>
      </c>
      <c r="K1474" s="208">
        <v>0</v>
      </c>
      <c r="L1474" s="229">
        <v>1</v>
      </c>
      <c r="M1474" s="77">
        <v>0</v>
      </c>
      <c r="N1474" s="126">
        <v>0</v>
      </c>
      <c r="O1474" s="76" t="s">
        <v>2565</v>
      </c>
    </row>
    <row r="1475" spans="1:15">
      <c r="A1475" s="68"/>
      <c r="B1475" s="148">
        <v>3006</v>
      </c>
      <c r="C1475" s="178" t="s">
        <v>2459</v>
      </c>
      <c r="D1475" s="178">
        <v>56</v>
      </c>
      <c r="E1475" s="178">
        <v>1</v>
      </c>
      <c r="F1475" s="178">
        <v>60</v>
      </c>
      <c r="G1475" s="178" t="s">
        <v>2298</v>
      </c>
      <c r="H1475" s="178" t="s">
        <v>2306</v>
      </c>
      <c r="I1475" s="178">
        <v>1</v>
      </c>
      <c r="J1475" s="82" t="s">
        <v>2220</v>
      </c>
      <c r="K1475" s="208">
        <v>0</v>
      </c>
      <c r="L1475" s="229">
        <v>1</v>
      </c>
      <c r="M1475" s="77">
        <v>0</v>
      </c>
      <c r="N1475" s="126">
        <v>0</v>
      </c>
      <c r="O1475" s="76" t="s">
        <v>2565</v>
      </c>
    </row>
    <row r="1476" spans="1:15">
      <c r="A1476" s="68"/>
      <c r="B1476" s="148">
        <v>3007</v>
      </c>
      <c r="C1476" s="178" t="s">
        <v>2460</v>
      </c>
      <c r="D1476" s="178">
        <v>56</v>
      </c>
      <c r="E1476" s="178">
        <v>1</v>
      </c>
      <c r="F1476" s="178">
        <v>60</v>
      </c>
      <c r="G1476" s="178" t="s">
        <v>2298</v>
      </c>
      <c r="H1476" s="178" t="s">
        <v>2307</v>
      </c>
      <c r="I1476" s="178">
        <v>1</v>
      </c>
      <c r="J1476" s="82" t="s">
        <v>2220</v>
      </c>
      <c r="K1476" s="208">
        <v>0</v>
      </c>
      <c r="L1476" s="229">
        <v>1</v>
      </c>
      <c r="M1476" s="77">
        <v>0</v>
      </c>
      <c r="N1476" s="126">
        <v>0</v>
      </c>
      <c r="O1476" s="76" t="s">
        <v>2565</v>
      </c>
    </row>
    <row r="1477" spans="1:15">
      <c r="A1477" s="68"/>
      <c r="B1477" s="148">
        <v>3008</v>
      </c>
      <c r="C1477" s="178" t="s">
        <v>2461</v>
      </c>
      <c r="D1477" s="178">
        <v>56</v>
      </c>
      <c r="E1477" s="178">
        <v>1</v>
      </c>
      <c r="F1477" s="178">
        <v>60</v>
      </c>
      <c r="G1477" s="178" t="s">
        <v>2298</v>
      </c>
      <c r="H1477" s="178" t="s">
        <v>2308</v>
      </c>
      <c r="I1477" s="178">
        <v>1</v>
      </c>
      <c r="J1477" s="82" t="s">
        <v>2220</v>
      </c>
      <c r="K1477" s="208">
        <v>0</v>
      </c>
      <c r="L1477" s="229">
        <v>1</v>
      </c>
      <c r="M1477" s="77">
        <v>0</v>
      </c>
      <c r="N1477" s="126">
        <v>0</v>
      </c>
      <c r="O1477" s="76" t="s">
        <v>2565</v>
      </c>
    </row>
    <row r="1478" spans="1:15">
      <c r="A1478" s="68"/>
      <c r="B1478" s="148">
        <v>3009</v>
      </c>
      <c r="C1478" s="178" t="s">
        <v>2462</v>
      </c>
      <c r="D1478" s="178">
        <v>56</v>
      </c>
      <c r="E1478" s="178">
        <v>1</v>
      </c>
      <c r="F1478" s="178">
        <v>60</v>
      </c>
      <c r="G1478" s="178" t="s">
        <v>2298</v>
      </c>
      <c r="H1478" s="178" t="s">
        <v>2309</v>
      </c>
      <c r="I1478" s="178">
        <v>1</v>
      </c>
      <c r="J1478" s="82" t="s">
        <v>2220</v>
      </c>
      <c r="K1478" s="208">
        <v>0</v>
      </c>
      <c r="L1478" s="229">
        <v>1</v>
      </c>
      <c r="M1478" s="77">
        <v>0</v>
      </c>
      <c r="N1478" s="126">
        <v>0</v>
      </c>
      <c r="O1478" s="76" t="s">
        <v>2565</v>
      </c>
    </row>
    <row r="1479" spans="1:15">
      <c r="A1479" s="68"/>
      <c r="B1479" s="148">
        <v>3010</v>
      </c>
      <c r="C1479" s="178" t="s">
        <v>439</v>
      </c>
      <c r="D1479" s="178">
        <v>56</v>
      </c>
      <c r="E1479" s="178">
        <v>1</v>
      </c>
      <c r="F1479" s="178">
        <v>60</v>
      </c>
      <c r="G1479" s="178" t="s">
        <v>2298</v>
      </c>
      <c r="H1479" s="178" t="s">
        <v>2310</v>
      </c>
      <c r="I1479" s="178">
        <v>1</v>
      </c>
      <c r="J1479" s="82" t="s">
        <v>2220</v>
      </c>
      <c r="K1479" s="208">
        <v>0</v>
      </c>
      <c r="L1479" s="229">
        <v>1</v>
      </c>
      <c r="M1479" s="77">
        <v>0</v>
      </c>
      <c r="N1479" s="126">
        <v>0</v>
      </c>
      <c r="O1479" s="76" t="s">
        <v>2565</v>
      </c>
    </row>
    <row r="1480" spans="1:15">
      <c r="A1480" s="68"/>
      <c r="B1480" s="148">
        <v>3011</v>
      </c>
      <c r="C1480" s="178" t="s">
        <v>2459</v>
      </c>
      <c r="D1480" s="178">
        <v>56</v>
      </c>
      <c r="E1480" s="178">
        <v>1</v>
      </c>
      <c r="F1480" s="178">
        <v>60</v>
      </c>
      <c r="G1480" s="178" t="s">
        <v>2298</v>
      </c>
      <c r="H1480" s="178" t="s">
        <v>2311</v>
      </c>
      <c r="I1480" s="178">
        <v>1</v>
      </c>
      <c r="J1480" s="82" t="s">
        <v>461</v>
      </c>
      <c r="K1480" s="208">
        <v>0</v>
      </c>
      <c r="L1480" s="229">
        <v>1</v>
      </c>
      <c r="M1480" s="253">
        <v>1</v>
      </c>
      <c r="N1480" s="253">
        <v>6</v>
      </c>
      <c r="O1480" s="76" t="s">
        <v>2565</v>
      </c>
    </row>
    <row r="1481" spans="1:15">
      <c r="A1481" s="68"/>
      <c r="B1481" s="148">
        <v>3012</v>
      </c>
      <c r="C1481" s="178" t="s">
        <v>2460</v>
      </c>
      <c r="D1481" s="178">
        <v>56</v>
      </c>
      <c r="E1481" s="178">
        <v>1</v>
      </c>
      <c r="F1481" s="178">
        <v>60</v>
      </c>
      <c r="G1481" s="178" t="s">
        <v>2298</v>
      </c>
      <c r="H1481" s="178" t="s">
        <v>2312</v>
      </c>
      <c r="I1481" s="178">
        <v>1</v>
      </c>
      <c r="J1481" s="82" t="s">
        <v>461</v>
      </c>
      <c r="K1481" s="208">
        <v>0</v>
      </c>
      <c r="L1481" s="229">
        <v>1</v>
      </c>
      <c r="M1481" s="253">
        <v>1</v>
      </c>
      <c r="N1481" s="253">
        <v>6</v>
      </c>
      <c r="O1481" s="76" t="s">
        <v>2565</v>
      </c>
    </row>
    <row r="1482" spans="1:15">
      <c r="A1482" s="68"/>
      <c r="B1482" s="148">
        <v>3013</v>
      </c>
      <c r="C1482" s="178" t="s">
        <v>2461</v>
      </c>
      <c r="D1482" s="178">
        <v>56</v>
      </c>
      <c r="E1482" s="178">
        <v>1</v>
      </c>
      <c r="F1482" s="178">
        <v>60</v>
      </c>
      <c r="G1482" s="178" t="s">
        <v>2298</v>
      </c>
      <c r="H1482" s="178" t="s">
        <v>2313</v>
      </c>
      <c r="I1482" s="178">
        <v>1</v>
      </c>
      <c r="J1482" s="82" t="s">
        <v>461</v>
      </c>
      <c r="K1482" s="208">
        <v>0</v>
      </c>
      <c r="L1482" s="229">
        <v>1</v>
      </c>
      <c r="M1482" s="253">
        <v>1</v>
      </c>
      <c r="N1482" s="253">
        <v>6</v>
      </c>
      <c r="O1482" s="76" t="s">
        <v>2565</v>
      </c>
    </row>
    <row r="1483" spans="1:15">
      <c r="A1483" s="68"/>
      <c r="B1483" s="148">
        <v>3014</v>
      </c>
      <c r="C1483" s="178" t="s">
        <v>2462</v>
      </c>
      <c r="D1483" s="178">
        <v>56</v>
      </c>
      <c r="E1483" s="178">
        <v>1</v>
      </c>
      <c r="F1483" s="178">
        <v>60</v>
      </c>
      <c r="G1483" s="178" t="s">
        <v>2298</v>
      </c>
      <c r="H1483" s="178" t="s">
        <v>2314</v>
      </c>
      <c r="I1483" s="178">
        <v>1</v>
      </c>
      <c r="J1483" s="82" t="s">
        <v>461</v>
      </c>
      <c r="K1483" s="208">
        <v>0</v>
      </c>
      <c r="L1483" s="229">
        <v>1</v>
      </c>
      <c r="M1483" s="253">
        <v>1</v>
      </c>
      <c r="N1483" s="253">
        <v>6</v>
      </c>
      <c r="O1483" s="76" t="s">
        <v>2565</v>
      </c>
    </row>
    <row r="1484" spans="1:15">
      <c r="A1484" s="68"/>
      <c r="B1484" s="148">
        <v>3015</v>
      </c>
      <c r="C1484" s="178" t="s">
        <v>439</v>
      </c>
      <c r="D1484" s="178">
        <v>56</v>
      </c>
      <c r="E1484" s="178">
        <v>1</v>
      </c>
      <c r="F1484" s="178">
        <v>60</v>
      </c>
      <c r="G1484" s="178" t="s">
        <v>2298</v>
      </c>
      <c r="H1484" s="178" t="s">
        <v>2315</v>
      </c>
      <c r="I1484" s="178">
        <v>1</v>
      </c>
      <c r="J1484" s="82" t="s">
        <v>461</v>
      </c>
      <c r="K1484" s="208">
        <v>0</v>
      </c>
      <c r="L1484" s="229">
        <v>1</v>
      </c>
      <c r="M1484" s="253">
        <v>1</v>
      </c>
      <c r="N1484" s="253">
        <v>6</v>
      </c>
      <c r="O1484" s="76" t="s">
        <v>2565</v>
      </c>
    </row>
    <row r="1485" spans="1:15">
      <c r="A1485" s="68"/>
      <c r="B1485" s="148">
        <v>3016</v>
      </c>
      <c r="C1485" s="178" t="s">
        <v>2459</v>
      </c>
      <c r="D1485" s="178">
        <v>56</v>
      </c>
      <c r="E1485" s="178">
        <v>1</v>
      </c>
      <c r="F1485" s="178">
        <v>40</v>
      </c>
      <c r="G1485" s="178" t="s">
        <v>2298</v>
      </c>
      <c r="H1485" s="178" t="s">
        <v>2150</v>
      </c>
      <c r="I1485" s="178">
        <v>1</v>
      </c>
      <c r="J1485" s="82" t="s">
        <v>2321</v>
      </c>
      <c r="K1485" s="208">
        <v>0</v>
      </c>
      <c r="L1485" s="229">
        <v>1</v>
      </c>
      <c r="M1485" s="77">
        <v>0</v>
      </c>
      <c r="N1485" s="126">
        <v>0</v>
      </c>
      <c r="O1485" s="76" t="s">
        <v>2565</v>
      </c>
    </row>
    <row r="1486" spans="1:15">
      <c r="A1486" s="68"/>
      <c r="B1486" s="148">
        <v>3017</v>
      </c>
      <c r="C1486" s="178" t="s">
        <v>2460</v>
      </c>
      <c r="D1486" s="178">
        <v>56</v>
      </c>
      <c r="E1486" s="178">
        <v>1</v>
      </c>
      <c r="F1486" s="178">
        <v>40</v>
      </c>
      <c r="G1486" s="178" t="s">
        <v>2298</v>
      </c>
      <c r="H1486" s="178" t="s">
        <v>2148</v>
      </c>
      <c r="I1486" s="178">
        <v>1</v>
      </c>
      <c r="J1486" s="82" t="s">
        <v>2321</v>
      </c>
      <c r="K1486" s="208">
        <v>0</v>
      </c>
      <c r="L1486" s="229">
        <v>1</v>
      </c>
      <c r="M1486" s="77">
        <v>0</v>
      </c>
      <c r="N1486" s="126">
        <v>0</v>
      </c>
      <c r="O1486" s="76" t="s">
        <v>2565</v>
      </c>
    </row>
    <row r="1487" spans="1:15">
      <c r="A1487" s="68"/>
      <c r="B1487" s="148">
        <v>3018</v>
      </c>
      <c r="C1487" s="178" t="s">
        <v>2461</v>
      </c>
      <c r="D1487" s="178">
        <v>56</v>
      </c>
      <c r="E1487" s="178">
        <v>1</v>
      </c>
      <c r="F1487" s="178">
        <v>40</v>
      </c>
      <c r="G1487" s="178" t="s">
        <v>2298</v>
      </c>
      <c r="H1487" s="178" t="s">
        <v>2151</v>
      </c>
      <c r="I1487" s="178">
        <v>1</v>
      </c>
      <c r="J1487" s="82" t="s">
        <v>2321</v>
      </c>
      <c r="K1487" s="208">
        <v>0</v>
      </c>
      <c r="L1487" s="229">
        <v>1</v>
      </c>
      <c r="M1487" s="77">
        <v>0</v>
      </c>
      <c r="N1487" s="126">
        <v>0</v>
      </c>
      <c r="O1487" s="76" t="s">
        <v>2565</v>
      </c>
    </row>
    <row r="1488" spans="1:15">
      <c r="A1488" s="68"/>
      <c r="B1488" s="148">
        <v>3019</v>
      </c>
      <c r="C1488" s="178" t="s">
        <v>2462</v>
      </c>
      <c r="D1488" s="178">
        <v>56</v>
      </c>
      <c r="E1488" s="178">
        <v>1</v>
      </c>
      <c r="F1488" s="178">
        <v>40</v>
      </c>
      <c r="G1488" s="178" t="s">
        <v>2298</v>
      </c>
      <c r="H1488" s="178" t="s">
        <v>2149</v>
      </c>
      <c r="I1488" s="178">
        <v>1</v>
      </c>
      <c r="J1488" s="82" t="s">
        <v>2321</v>
      </c>
      <c r="K1488" s="208">
        <v>0</v>
      </c>
      <c r="L1488" s="229">
        <v>1</v>
      </c>
      <c r="M1488" s="77">
        <v>0</v>
      </c>
      <c r="N1488" s="126">
        <v>0</v>
      </c>
      <c r="O1488" s="76" t="s">
        <v>2565</v>
      </c>
    </row>
    <row r="1489" spans="1:15">
      <c r="A1489" s="68"/>
      <c r="B1489" s="148">
        <v>3020</v>
      </c>
      <c r="C1489" s="178" t="s">
        <v>439</v>
      </c>
      <c r="D1489" s="178">
        <v>56</v>
      </c>
      <c r="E1489" s="178">
        <v>1</v>
      </c>
      <c r="F1489" s="178">
        <v>40</v>
      </c>
      <c r="G1489" s="178" t="s">
        <v>2298</v>
      </c>
      <c r="H1489" s="178" t="s">
        <v>2316</v>
      </c>
      <c r="I1489" s="178">
        <v>1</v>
      </c>
      <c r="J1489" s="82" t="s">
        <v>2321</v>
      </c>
      <c r="K1489" s="208">
        <v>0</v>
      </c>
      <c r="L1489" s="229">
        <v>1</v>
      </c>
      <c r="M1489" s="77">
        <v>0</v>
      </c>
      <c r="N1489" s="126">
        <v>0</v>
      </c>
      <c r="O1489" s="76" t="s">
        <v>2565</v>
      </c>
    </row>
    <row r="1490" spans="1:15">
      <c r="A1490" s="68"/>
      <c r="B1490" s="148">
        <v>3021</v>
      </c>
      <c r="C1490" s="178" t="s">
        <v>1705</v>
      </c>
      <c r="D1490" s="178">
        <v>56</v>
      </c>
      <c r="E1490" s="178">
        <v>1</v>
      </c>
      <c r="F1490" s="178">
        <v>40</v>
      </c>
      <c r="G1490" s="178" t="s">
        <v>2297</v>
      </c>
      <c r="H1490" s="178" t="s">
        <v>2144</v>
      </c>
      <c r="I1490" s="178">
        <v>1</v>
      </c>
      <c r="J1490" s="82" t="s">
        <v>2322</v>
      </c>
      <c r="K1490" s="208">
        <v>0</v>
      </c>
      <c r="L1490" s="229">
        <v>1</v>
      </c>
      <c r="M1490" s="77">
        <v>0</v>
      </c>
      <c r="N1490" s="126">
        <v>0</v>
      </c>
      <c r="O1490" s="76" t="s">
        <v>2565</v>
      </c>
    </row>
    <row r="1491" spans="1:15">
      <c r="A1491" s="68"/>
      <c r="B1491" s="148">
        <v>3022</v>
      </c>
      <c r="C1491" s="178" t="s">
        <v>532</v>
      </c>
      <c r="D1491" s="178">
        <v>56</v>
      </c>
      <c r="E1491" s="178">
        <v>1</v>
      </c>
      <c r="F1491" s="178">
        <v>40</v>
      </c>
      <c r="G1491" s="178" t="s">
        <v>2297</v>
      </c>
      <c r="H1491" s="178" t="s">
        <v>534</v>
      </c>
      <c r="I1491" s="178">
        <v>1</v>
      </c>
      <c r="J1491" s="82" t="s">
        <v>2322</v>
      </c>
      <c r="K1491" s="208">
        <v>0</v>
      </c>
      <c r="L1491" s="229">
        <v>1</v>
      </c>
      <c r="M1491" s="77">
        <v>0</v>
      </c>
      <c r="N1491" s="126">
        <v>0</v>
      </c>
      <c r="O1491" s="76" t="s">
        <v>2565</v>
      </c>
    </row>
    <row r="1492" spans="1:15">
      <c r="A1492" s="68"/>
      <c r="B1492" s="148">
        <v>3023</v>
      </c>
      <c r="C1492" s="178" t="s">
        <v>538</v>
      </c>
      <c r="D1492" s="178">
        <v>56</v>
      </c>
      <c r="E1492" s="178">
        <v>1</v>
      </c>
      <c r="F1492" s="178">
        <v>40</v>
      </c>
      <c r="G1492" s="178" t="s">
        <v>2297</v>
      </c>
      <c r="H1492" s="178" t="s">
        <v>540</v>
      </c>
      <c r="I1492" s="178">
        <v>1</v>
      </c>
      <c r="J1492" s="82" t="s">
        <v>2322</v>
      </c>
      <c r="K1492" s="208">
        <v>0</v>
      </c>
      <c r="L1492" s="229">
        <v>1</v>
      </c>
      <c r="M1492" s="77">
        <v>0</v>
      </c>
      <c r="N1492" s="126">
        <v>0</v>
      </c>
      <c r="O1492" s="76" t="s">
        <v>2565</v>
      </c>
    </row>
    <row r="1493" spans="1:15">
      <c r="A1493" s="68"/>
      <c r="B1493" s="148">
        <v>3024</v>
      </c>
      <c r="C1493" s="178" t="s">
        <v>541</v>
      </c>
      <c r="D1493" s="178">
        <v>56</v>
      </c>
      <c r="E1493" s="178">
        <v>1</v>
      </c>
      <c r="F1493" s="178">
        <v>40</v>
      </c>
      <c r="G1493" s="178" t="s">
        <v>2297</v>
      </c>
      <c r="H1493" s="178" t="s">
        <v>543</v>
      </c>
      <c r="I1493" s="178">
        <v>1</v>
      </c>
      <c r="J1493" s="82" t="s">
        <v>2322</v>
      </c>
      <c r="K1493" s="208">
        <v>0</v>
      </c>
      <c r="L1493" s="229">
        <v>1</v>
      </c>
      <c r="M1493" s="77">
        <v>0</v>
      </c>
      <c r="N1493" s="126">
        <v>0</v>
      </c>
      <c r="O1493" s="76" t="s">
        <v>2565</v>
      </c>
    </row>
    <row r="1494" spans="1:15">
      <c r="A1494" s="68"/>
      <c r="B1494" s="148">
        <v>3025</v>
      </c>
      <c r="C1494" s="178" t="s">
        <v>550</v>
      </c>
      <c r="D1494" s="178">
        <v>56</v>
      </c>
      <c r="E1494" s="178">
        <v>1</v>
      </c>
      <c r="F1494" s="178">
        <v>40</v>
      </c>
      <c r="G1494" s="178" t="s">
        <v>2299</v>
      </c>
      <c r="H1494" s="178" t="s">
        <v>552</v>
      </c>
      <c r="I1494" s="178">
        <v>1</v>
      </c>
      <c r="J1494" s="82" t="s">
        <v>2323</v>
      </c>
      <c r="K1494" s="208">
        <v>0</v>
      </c>
      <c r="L1494" s="229">
        <v>1</v>
      </c>
      <c r="M1494" s="77">
        <v>0</v>
      </c>
      <c r="N1494" s="126">
        <v>0</v>
      </c>
      <c r="O1494" s="76" t="s">
        <v>2565</v>
      </c>
    </row>
    <row r="1495" spans="1:15">
      <c r="A1495" s="68"/>
      <c r="B1495" s="148">
        <v>3026</v>
      </c>
      <c r="C1495" s="178" t="s">
        <v>1752</v>
      </c>
      <c r="D1495" s="178">
        <v>56</v>
      </c>
      <c r="E1495" s="178">
        <v>1</v>
      </c>
      <c r="F1495" s="178">
        <v>40</v>
      </c>
      <c r="G1495" s="178" t="s">
        <v>2299</v>
      </c>
      <c r="H1495" s="178" t="s">
        <v>606</v>
      </c>
      <c r="I1495" s="178">
        <v>1</v>
      </c>
      <c r="J1495" s="82" t="s">
        <v>2323</v>
      </c>
      <c r="K1495" s="208">
        <v>0</v>
      </c>
      <c r="L1495" s="229">
        <v>1</v>
      </c>
      <c r="M1495" s="77">
        <v>0</v>
      </c>
      <c r="N1495" s="126">
        <v>0</v>
      </c>
      <c r="O1495" s="76" t="s">
        <v>2565</v>
      </c>
    </row>
    <row r="1496" spans="1:15">
      <c r="A1496" s="68"/>
      <c r="B1496" s="148">
        <v>3027</v>
      </c>
      <c r="C1496" s="178" t="s">
        <v>1762</v>
      </c>
      <c r="D1496" s="178">
        <v>56</v>
      </c>
      <c r="E1496" s="178">
        <v>1</v>
      </c>
      <c r="F1496" s="178">
        <v>40</v>
      </c>
      <c r="G1496" s="178" t="s">
        <v>2299</v>
      </c>
      <c r="H1496" s="178" t="s">
        <v>2145</v>
      </c>
      <c r="I1496" s="178">
        <v>1</v>
      </c>
      <c r="J1496" s="82" t="s">
        <v>2323</v>
      </c>
      <c r="K1496" s="208">
        <v>0</v>
      </c>
      <c r="L1496" s="229">
        <v>1</v>
      </c>
      <c r="M1496" s="77">
        <v>0</v>
      </c>
      <c r="N1496" s="126">
        <v>0</v>
      </c>
      <c r="O1496" s="76" t="s">
        <v>2565</v>
      </c>
    </row>
    <row r="1497" spans="1:15">
      <c r="A1497" s="68"/>
      <c r="B1497" s="148">
        <v>3028</v>
      </c>
      <c r="C1497" s="178" t="s">
        <v>1774</v>
      </c>
      <c r="D1497" s="178">
        <v>56</v>
      </c>
      <c r="E1497" s="178">
        <v>1</v>
      </c>
      <c r="F1497" s="178">
        <v>40</v>
      </c>
      <c r="G1497" s="178" t="s">
        <v>2299</v>
      </c>
      <c r="H1497" s="178" t="s">
        <v>2146</v>
      </c>
      <c r="I1497" s="178">
        <v>1</v>
      </c>
      <c r="J1497" s="82" t="s">
        <v>2323</v>
      </c>
      <c r="K1497" s="208">
        <v>0</v>
      </c>
      <c r="L1497" s="229">
        <v>1</v>
      </c>
      <c r="M1497" s="77">
        <v>0</v>
      </c>
      <c r="N1497" s="126">
        <v>0</v>
      </c>
      <c r="O1497" s="76" t="s">
        <v>2565</v>
      </c>
    </row>
    <row r="1498" spans="1:15">
      <c r="A1498" s="68"/>
      <c r="B1498" s="148">
        <v>3029</v>
      </c>
      <c r="C1498" s="178" t="s">
        <v>1710</v>
      </c>
      <c r="D1498" s="178">
        <v>56</v>
      </c>
      <c r="E1498" s="178">
        <v>1</v>
      </c>
      <c r="F1498" s="178">
        <v>40</v>
      </c>
      <c r="G1498" s="178" t="s">
        <v>2300</v>
      </c>
      <c r="H1498" s="178" t="s">
        <v>2317</v>
      </c>
      <c r="I1498" s="178">
        <v>1</v>
      </c>
      <c r="J1498" s="82" t="s">
        <v>2324</v>
      </c>
      <c r="K1498" s="208">
        <v>0</v>
      </c>
      <c r="L1498" s="229">
        <v>1</v>
      </c>
      <c r="M1498" s="77">
        <v>0</v>
      </c>
      <c r="N1498" s="126">
        <v>0</v>
      </c>
      <c r="O1498" s="76" t="s">
        <v>2565</v>
      </c>
    </row>
    <row r="1499" spans="1:15">
      <c r="A1499" s="68"/>
      <c r="B1499" s="148">
        <v>3030</v>
      </c>
      <c r="C1499" s="178" t="s">
        <v>1903</v>
      </c>
      <c r="D1499" s="178">
        <v>56</v>
      </c>
      <c r="E1499" s="178">
        <v>1</v>
      </c>
      <c r="F1499" s="178">
        <v>40</v>
      </c>
      <c r="G1499" s="178" t="s">
        <v>2300</v>
      </c>
      <c r="H1499" s="178" t="s">
        <v>2318</v>
      </c>
      <c r="I1499" s="178">
        <v>1</v>
      </c>
      <c r="J1499" s="82" t="s">
        <v>2324</v>
      </c>
      <c r="K1499" s="208">
        <v>0</v>
      </c>
      <c r="L1499" s="229">
        <v>1</v>
      </c>
      <c r="M1499" s="77">
        <v>0</v>
      </c>
      <c r="N1499" s="126">
        <v>0</v>
      </c>
      <c r="O1499" s="76" t="s">
        <v>2565</v>
      </c>
    </row>
    <row r="1500" spans="1:15">
      <c r="A1500" s="68"/>
      <c r="B1500" s="148">
        <v>3031</v>
      </c>
      <c r="C1500" s="178" t="s">
        <v>1941</v>
      </c>
      <c r="D1500" s="178">
        <v>56</v>
      </c>
      <c r="E1500" s="178">
        <v>1</v>
      </c>
      <c r="F1500" s="178">
        <v>40</v>
      </c>
      <c r="G1500" s="178" t="s">
        <v>2300</v>
      </c>
      <c r="H1500" s="178" t="s">
        <v>2319</v>
      </c>
      <c r="I1500" s="178">
        <v>1</v>
      </c>
      <c r="J1500" s="82" t="s">
        <v>2324</v>
      </c>
      <c r="K1500" s="208">
        <v>0</v>
      </c>
      <c r="L1500" s="229">
        <v>1</v>
      </c>
      <c r="M1500" s="77">
        <v>0</v>
      </c>
      <c r="N1500" s="126">
        <v>0</v>
      </c>
      <c r="O1500" s="76" t="s">
        <v>2565</v>
      </c>
    </row>
    <row r="1501" spans="1:15">
      <c r="A1501" s="68"/>
      <c r="B1501" s="148">
        <v>3032</v>
      </c>
      <c r="C1501" s="178" t="s">
        <v>1962</v>
      </c>
      <c r="D1501" s="178">
        <v>56</v>
      </c>
      <c r="E1501" s="178">
        <v>1</v>
      </c>
      <c r="F1501" s="178">
        <v>40</v>
      </c>
      <c r="G1501" s="178" t="s">
        <v>2300</v>
      </c>
      <c r="H1501" s="178" t="s">
        <v>2320</v>
      </c>
      <c r="I1501" s="178">
        <v>1</v>
      </c>
      <c r="J1501" s="82" t="s">
        <v>2324</v>
      </c>
      <c r="K1501" s="208">
        <v>0</v>
      </c>
      <c r="L1501" s="229">
        <v>1</v>
      </c>
      <c r="M1501" s="77">
        <v>0</v>
      </c>
      <c r="N1501" s="126">
        <v>0</v>
      </c>
      <c r="O1501" s="76" t="s">
        <v>2565</v>
      </c>
    </row>
    <row r="1502" spans="1:15">
      <c r="A1502" s="68"/>
      <c r="B1502" s="148">
        <v>3033</v>
      </c>
      <c r="C1502" s="178" t="s">
        <v>2459</v>
      </c>
      <c r="D1502" s="178">
        <v>56</v>
      </c>
      <c r="E1502" s="178">
        <v>2</v>
      </c>
      <c r="F1502" s="178">
        <v>40</v>
      </c>
      <c r="G1502" s="178" t="s">
        <v>2298</v>
      </c>
      <c r="H1502" s="178" t="s">
        <v>2301</v>
      </c>
      <c r="I1502" s="178">
        <v>1</v>
      </c>
      <c r="J1502" s="82" t="s">
        <v>632</v>
      </c>
      <c r="K1502" s="208">
        <v>0</v>
      </c>
      <c r="L1502" s="229">
        <v>1</v>
      </c>
      <c r="M1502" s="77">
        <v>0</v>
      </c>
      <c r="N1502" s="126">
        <v>0</v>
      </c>
      <c r="O1502" s="76" t="s">
        <v>2565</v>
      </c>
    </row>
    <row r="1503" spans="1:15">
      <c r="A1503" s="68"/>
      <c r="B1503" s="148">
        <v>3034</v>
      </c>
      <c r="C1503" s="178" t="s">
        <v>2460</v>
      </c>
      <c r="D1503" s="178">
        <v>56</v>
      </c>
      <c r="E1503" s="178">
        <v>2</v>
      </c>
      <c r="F1503" s="178">
        <v>40</v>
      </c>
      <c r="G1503" s="178" t="s">
        <v>2298</v>
      </c>
      <c r="H1503" s="178" t="s">
        <v>2302</v>
      </c>
      <c r="I1503" s="178">
        <v>1</v>
      </c>
      <c r="J1503" s="82" t="s">
        <v>632</v>
      </c>
      <c r="K1503" s="208">
        <v>0</v>
      </c>
      <c r="L1503" s="229">
        <v>1</v>
      </c>
      <c r="M1503" s="77">
        <v>0</v>
      </c>
      <c r="N1503" s="126">
        <v>0</v>
      </c>
      <c r="O1503" s="76" t="s">
        <v>2565</v>
      </c>
    </row>
    <row r="1504" spans="1:15">
      <c r="A1504" s="68"/>
      <c r="B1504" s="148">
        <v>3035</v>
      </c>
      <c r="C1504" s="178" t="s">
        <v>2461</v>
      </c>
      <c r="D1504" s="178">
        <v>56</v>
      </c>
      <c r="E1504" s="178">
        <v>2</v>
      </c>
      <c r="F1504" s="178">
        <v>40</v>
      </c>
      <c r="G1504" s="178" t="s">
        <v>2298</v>
      </c>
      <c r="H1504" s="178" t="s">
        <v>2303</v>
      </c>
      <c r="I1504" s="178">
        <v>1</v>
      </c>
      <c r="J1504" s="82" t="s">
        <v>632</v>
      </c>
      <c r="K1504" s="208">
        <v>0</v>
      </c>
      <c r="L1504" s="229">
        <v>1</v>
      </c>
      <c r="M1504" s="77">
        <v>0</v>
      </c>
      <c r="N1504" s="126">
        <v>0</v>
      </c>
      <c r="O1504" s="76" t="s">
        <v>2565</v>
      </c>
    </row>
    <row r="1505" spans="2:15">
      <c r="B1505" s="148">
        <v>3036</v>
      </c>
      <c r="C1505" s="178" t="s">
        <v>2462</v>
      </c>
      <c r="D1505" s="178">
        <v>56</v>
      </c>
      <c r="E1505" s="178">
        <v>2</v>
      </c>
      <c r="F1505" s="178">
        <v>40</v>
      </c>
      <c r="G1505" s="178" t="s">
        <v>2298</v>
      </c>
      <c r="H1505" s="178" t="s">
        <v>2304</v>
      </c>
      <c r="I1505" s="178">
        <v>1</v>
      </c>
      <c r="J1505" s="82" t="s">
        <v>632</v>
      </c>
      <c r="K1505" s="208">
        <v>0</v>
      </c>
      <c r="L1505" s="229">
        <v>1</v>
      </c>
      <c r="M1505" s="77">
        <v>0</v>
      </c>
      <c r="N1505" s="126">
        <v>0</v>
      </c>
      <c r="O1505" s="76" t="s">
        <v>2565</v>
      </c>
    </row>
    <row r="1506" spans="2:15">
      <c r="B1506" s="148">
        <v>3037</v>
      </c>
      <c r="C1506" s="178" t="s">
        <v>439</v>
      </c>
      <c r="D1506" s="178">
        <v>56</v>
      </c>
      <c r="E1506" s="178">
        <v>2</v>
      </c>
      <c r="F1506" s="178">
        <v>40</v>
      </c>
      <c r="G1506" s="178" t="s">
        <v>2298</v>
      </c>
      <c r="H1506" s="178" t="s">
        <v>2305</v>
      </c>
      <c r="I1506" s="178">
        <v>1</v>
      </c>
      <c r="J1506" s="82" t="s">
        <v>632</v>
      </c>
      <c r="K1506" s="208">
        <v>0</v>
      </c>
      <c r="L1506" s="229">
        <v>1</v>
      </c>
      <c r="M1506" s="77">
        <v>0</v>
      </c>
      <c r="N1506" s="126">
        <v>0</v>
      </c>
      <c r="O1506" s="76" t="s">
        <v>2565</v>
      </c>
    </row>
    <row r="1507" spans="2:15">
      <c r="B1507" s="148">
        <v>3038</v>
      </c>
      <c r="C1507" s="178" t="s">
        <v>2459</v>
      </c>
      <c r="D1507" s="178">
        <v>56</v>
      </c>
      <c r="E1507" s="178">
        <v>2</v>
      </c>
      <c r="F1507" s="178">
        <v>60</v>
      </c>
      <c r="G1507" s="178" t="s">
        <v>2298</v>
      </c>
      <c r="H1507" s="178" t="s">
        <v>2306</v>
      </c>
      <c r="I1507" s="178">
        <v>1</v>
      </c>
      <c r="J1507" s="82" t="s">
        <v>2220</v>
      </c>
      <c r="K1507" s="208">
        <v>0</v>
      </c>
      <c r="L1507" s="229">
        <v>1</v>
      </c>
      <c r="M1507" s="253">
        <v>1</v>
      </c>
      <c r="N1507" s="253">
        <v>6</v>
      </c>
      <c r="O1507" s="76" t="s">
        <v>2565</v>
      </c>
    </row>
    <row r="1508" spans="2:15">
      <c r="B1508" s="148">
        <v>3039</v>
      </c>
      <c r="C1508" s="178" t="s">
        <v>2460</v>
      </c>
      <c r="D1508" s="178">
        <v>56</v>
      </c>
      <c r="E1508" s="178">
        <v>2</v>
      </c>
      <c r="F1508" s="178">
        <v>60</v>
      </c>
      <c r="G1508" s="178" t="s">
        <v>2298</v>
      </c>
      <c r="H1508" s="178" t="s">
        <v>2307</v>
      </c>
      <c r="I1508" s="178">
        <v>1</v>
      </c>
      <c r="J1508" s="82" t="s">
        <v>2220</v>
      </c>
      <c r="K1508" s="208">
        <v>0</v>
      </c>
      <c r="L1508" s="229">
        <v>1</v>
      </c>
      <c r="M1508" s="253">
        <v>1</v>
      </c>
      <c r="N1508" s="253">
        <v>6</v>
      </c>
      <c r="O1508" s="76" t="s">
        <v>2565</v>
      </c>
    </row>
    <row r="1509" spans="2:15">
      <c r="B1509" s="148">
        <v>3040</v>
      </c>
      <c r="C1509" s="178" t="s">
        <v>2461</v>
      </c>
      <c r="D1509" s="178">
        <v>56</v>
      </c>
      <c r="E1509" s="178">
        <v>2</v>
      </c>
      <c r="F1509" s="178">
        <v>60</v>
      </c>
      <c r="G1509" s="178" t="s">
        <v>2298</v>
      </c>
      <c r="H1509" s="178" t="s">
        <v>2308</v>
      </c>
      <c r="I1509" s="178">
        <v>1</v>
      </c>
      <c r="J1509" s="82" t="s">
        <v>2220</v>
      </c>
      <c r="K1509" s="208">
        <v>0</v>
      </c>
      <c r="L1509" s="229">
        <v>1</v>
      </c>
      <c r="M1509" s="253">
        <v>1</v>
      </c>
      <c r="N1509" s="253">
        <v>6</v>
      </c>
      <c r="O1509" s="76" t="s">
        <v>2565</v>
      </c>
    </row>
    <row r="1510" spans="2:15">
      <c r="B1510" s="148">
        <v>3041</v>
      </c>
      <c r="C1510" s="178" t="s">
        <v>2462</v>
      </c>
      <c r="D1510" s="178">
        <v>56</v>
      </c>
      <c r="E1510" s="178">
        <v>2</v>
      </c>
      <c r="F1510" s="178">
        <v>60</v>
      </c>
      <c r="G1510" s="178" t="s">
        <v>2298</v>
      </c>
      <c r="H1510" s="178" t="s">
        <v>2309</v>
      </c>
      <c r="I1510" s="178">
        <v>1</v>
      </c>
      <c r="J1510" s="82" t="s">
        <v>2220</v>
      </c>
      <c r="K1510" s="208">
        <v>0</v>
      </c>
      <c r="L1510" s="229">
        <v>1</v>
      </c>
      <c r="M1510" s="253">
        <v>1</v>
      </c>
      <c r="N1510" s="253">
        <v>6</v>
      </c>
      <c r="O1510" s="76" t="s">
        <v>2565</v>
      </c>
    </row>
    <row r="1511" spans="2:15">
      <c r="B1511" s="148">
        <v>3042</v>
      </c>
      <c r="C1511" s="178" t="s">
        <v>439</v>
      </c>
      <c r="D1511" s="178">
        <v>56</v>
      </c>
      <c r="E1511" s="178">
        <v>2</v>
      </c>
      <c r="F1511" s="178">
        <v>60</v>
      </c>
      <c r="G1511" s="178" t="s">
        <v>2298</v>
      </c>
      <c r="H1511" s="178" t="s">
        <v>2310</v>
      </c>
      <c r="I1511" s="178">
        <v>1</v>
      </c>
      <c r="J1511" s="82" t="s">
        <v>2220</v>
      </c>
      <c r="K1511" s="208">
        <v>0</v>
      </c>
      <c r="L1511" s="229">
        <v>1</v>
      </c>
      <c r="M1511" s="253">
        <v>1</v>
      </c>
      <c r="N1511" s="253">
        <v>6</v>
      </c>
      <c r="O1511" s="76" t="s">
        <v>2565</v>
      </c>
    </row>
    <row r="1512" spans="2:15">
      <c r="B1512" s="148">
        <v>3043</v>
      </c>
      <c r="C1512" s="178" t="s">
        <v>2459</v>
      </c>
      <c r="D1512" s="178">
        <v>56</v>
      </c>
      <c r="E1512" s="178">
        <v>2</v>
      </c>
      <c r="F1512" s="178">
        <v>60</v>
      </c>
      <c r="G1512" s="178" t="s">
        <v>2298</v>
      </c>
      <c r="H1512" s="178" t="s">
        <v>2311</v>
      </c>
      <c r="I1512" s="178">
        <v>1</v>
      </c>
      <c r="J1512" s="82" t="s">
        <v>461</v>
      </c>
      <c r="K1512" s="208">
        <v>0</v>
      </c>
      <c r="L1512" s="229">
        <v>1</v>
      </c>
      <c r="M1512" s="77">
        <v>0</v>
      </c>
      <c r="N1512" s="126">
        <v>0</v>
      </c>
      <c r="O1512" s="76" t="s">
        <v>2565</v>
      </c>
    </row>
    <row r="1513" spans="2:15">
      <c r="B1513" s="148">
        <v>3044</v>
      </c>
      <c r="C1513" s="178" t="s">
        <v>2460</v>
      </c>
      <c r="D1513" s="178">
        <v>56</v>
      </c>
      <c r="E1513" s="178">
        <v>2</v>
      </c>
      <c r="F1513" s="178">
        <v>60</v>
      </c>
      <c r="G1513" s="178" t="s">
        <v>2298</v>
      </c>
      <c r="H1513" s="178" t="s">
        <v>2312</v>
      </c>
      <c r="I1513" s="178">
        <v>1</v>
      </c>
      <c r="J1513" s="82" t="s">
        <v>461</v>
      </c>
      <c r="K1513" s="208">
        <v>0</v>
      </c>
      <c r="L1513" s="229">
        <v>1</v>
      </c>
      <c r="M1513" s="77">
        <v>0</v>
      </c>
      <c r="N1513" s="126">
        <v>0</v>
      </c>
      <c r="O1513" s="76" t="s">
        <v>2565</v>
      </c>
    </row>
    <row r="1514" spans="2:15">
      <c r="B1514" s="148">
        <v>3045</v>
      </c>
      <c r="C1514" s="178" t="s">
        <v>2461</v>
      </c>
      <c r="D1514" s="178">
        <v>56</v>
      </c>
      <c r="E1514" s="178">
        <v>2</v>
      </c>
      <c r="F1514" s="178">
        <v>60</v>
      </c>
      <c r="G1514" s="178" t="s">
        <v>2298</v>
      </c>
      <c r="H1514" s="178" t="s">
        <v>2313</v>
      </c>
      <c r="I1514" s="178">
        <v>1</v>
      </c>
      <c r="J1514" s="82" t="s">
        <v>461</v>
      </c>
      <c r="K1514" s="208">
        <v>0</v>
      </c>
      <c r="L1514" s="229">
        <v>1</v>
      </c>
      <c r="M1514" s="77">
        <v>0</v>
      </c>
      <c r="N1514" s="126">
        <v>0</v>
      </c>
      <c r="O1514" s="76" t="s">
        <v>2565</v>
      </c>
    </row>
    <row r="1515" spans="2:15">
      <c r="B1515" s="148">
        <v>3046</v>
      </c>
      <c r="C1515" s="178" t="s">
        <v>2462</v>
      </c>
      <c r="D1515" s="178">
        <v>56</v>
      </c>
      <c r="E1515" s="178">
        <v>2</v>
      </c>
      <c r="F1515" s="178">
        <v>60</v>
      </c>
      <c r="G1515" s="178" t="s">
        <v>2298</v>
      </c>
      <c r="H1515" s="178" t="s">
        <v>2314</v>
      </c>
      <c r="I1515" s="178">
        <v>1</v>
      </c>
      <c r="J1515" s="82" t="s">
        <v>461</v>
      </c>
      <c r="K1515" s="208">
        <v>0</v>
      </c>
      <c r="L1515" s="229">
        <v>1</v>
      </c>
      <c r="M1515" s="77">
        <v>0</v>
      </c>
      <c r="N1515" s="126">
        <v>0</v>
      </c>
      <c r="O1515" s="76" t="s">
        <v>2565</v>
      </c>
    </row>
    <row r="1516" spans="2:15">
      <c r="B1516" s="148">
        <v>3047</v>
      </c>
      <c r="C1516" s="178" t="s">
        <v>439</v>
      </c>
      <c r="D1516" s="178">
        <v>56</v>
      </c>
      <c r="E1516" s="178">
        <v>2</v>
      </c>
      <c r="F1516" s="178">
        <v>60</v>
      </c>
      <c r="G1516" s="178" t="s">
        <v>2298</v>
      </c>
      <c r="H1516" s="178" t="s">
        <v>2315</v>
      </c>
      <c r="I1516" s="178">
        <v>1</v>
      </c>
      <c r="J1516" s="82" t="s">
        <v>461</v>
      </c>
      <c r="K1516" s="208">
        <v>0</v>
      </c>
      <c r="L1516" s="229">
        <v>1</v>
      </c>
      <c r="M1516" s="77">
        <v>0</v>
      </c>
      <c r="N1516" s="126">
        <v>0</v>
      </c>
      <c r="O1516" s="76" t="s">
        <v>2565</v>
      </c>
    </row>
    <row r="1517" spans="2:15">
      <c r="B1517" s="148">
        <v>3048</v>
      </c>
      <c r="C1517" s="178" t="s">
        <v>2459</v>
      </c>
      <c r="D1517" s="178">
        <v>56</v>
      </c>
      <c r="E1517" s="178">
        <v>2</v>
      </c>
      <c r="F1517" s="178">
        <v>40</v>
      </c>
      <c r="G1517" s="178" t="s">
        <v>2298</v>
      </c>
      <c r="H1517" s="178" t="s">
        <v>2150</v>
      </c>
      <c r="I1517" s="178">
        <v>1</v>
      </c>
      <c r="J1517" s="82" t="s">
        <v>2321</v>
      </c>
      <c r="K1517" s="208">
        <v>0</v>
      </c>
      <c r="L1517" s="229">
        <v>1</v>
      </c>
      <c r="M1517" s="77">
        <v>0</v>
      </c>
      <c r="N1517" s="126">
        <v>0</v>
      </c>
      <c r="O1517" s="76" t="s">
        <v>2565</v>
      </c>
    </row>
    <row r="1518" spans="2:15">
      <c r="B1518" s="148">
        <v>3049</v>
      </c>
      <c r="C1518" s="178" t="s">
        <v>2460</v>
      </c>
      <c r="D1518" s="178">
        <v>56</v>
      </c>
      <c r="E1518" s="178">
        <v>2</v>
      </c>
      <c r="F1518" s="178">
        <v>40</v>
      </c>
      <c r="G1518" s="178" t="s">
        <v>2298</v>
      </c>
      <c r="H1518" s="178" t="s">
        <v>2148</v>
      </c>
      <c r="I1518" s="178">
        <v>1</v>
      </c>
      <c r="J1518" s="82" t="s">
        <v>2321</v>
      </c>
      <c r="K1518" s="208">
        <v>0</v>
      </c>
      <c r="L1518" s="229">
        <v>1</v>
      </c>
      <c r="M1518" s="77">
        <v>0</v>
      </c>
      <c r="N1518" s="126">
        <v>0</v>
      </c>
      <c r="O1518" s="76" t="s">
        <v>2565</v>
      </c>
    </row>
    <row r="1519" spans="2:15">
      <c r="B1519" s="148">
        <v>3050</v>
      </c>
      <c r="C1519" s="178" t="s">
        <v>2461</v>
      </c>
      <c r="D1519" s="178">
        <v>56</v>
      </c>
      <c r="E1519" s="178">
        <v>2</v>
      </c>
      <c r="F1519" s="178">
        <v>40</v>
      </c>
      <c r="G1519" s="178" t="s">
        <v>2298</v>
      </c>
      <c r="H1519" s="178" t="s">
        <v>2151</v>
      </c>
      <c r="I1519" s="178">
        <v>1</v>
      </c>
      <c r="J1519" s="82" t="s">
        <v>2321</v>
      </c>
      <c r="K1519" s="208">
        <v>0</v>
      </c>
      <c r="L1519" s="229">
        <v>1</v>
      </c>
      <c r="M1519" s="77">
        <v>0</v>
      </c>
      <c r="N1519" s="126">
        <v>0</v>
      </c>
      <c r="O1519" s="76" t="s">
        <v>2565</v>
      </c>
    </row>
    <row r="1520" spans="2:15">
      <c r="B1520" s="148">
        <v>3051</v>
      </c>
      <c r="C1520" s="178" t="s">
        <v>2462</v>
      </c>
      <c r="D1520" s="178">
        <v>56</v>
      </c>
      <c r="E1520" s="178">
        <v>2</v>
      </c>
      <c r="F1520" s="178">
        <v>40</v>
      </c>
      <c r="G1520" s="178" t="s">
        <v>2298</v>
      </c>
      <c r="H1520" s="178" t="s">
        <v>2149</v>
      </c>
      <c r="I1520" s="178">
        <v>1</v>
      </c>
      <c r="J1520" s="82" t="s">
        <v>2321</v>
      </c>
      <c r="K1520" s="208">
        <v>0</v>
      </c>
      <c r="L1520" s="229">
        <v>1</v>
      </c>
      <c r="M1520" s="77">
        <v>0</v>
      </c>
      <c r="N1520" s="126">
        <v>0</v>
      </c>
      <c r="O1520" s="76" t="s">
        <v>2565</v>
      </c>
    </row>
    <row r="1521" spans="2:15">
      <c r="B1521" s="148">
        <v>3052</v>
      </c>
      <c r="C1521" s="178" t="s">
        <v>439</v>
      </c>
      <c r="D1521" s="178">
        <v>56</v>
      </c>
      <c r="E1521" s="178">
        <v>2</v>
      </c>
      <c r="F1521" s="178">
        <v>40</v>
      </c>
      <c r="G1521" s="178" t="s">
        <v>2298</v>
      </c>
      <c r="H1521" s="178" t="s">
        <v>2316</v>
      </c>
      <c r="I1521" s="178">
        <v>1</v>
      </c>
      <c r="J1521" s="82" t="s">
        <v>2321</v>
      </c>
      <c r="K1521" s="208">
        <v>0</v>
      </c>
      <c r="L1521" s="229">
        <v>1</v>
      </c>
      <c r="M1521" s="77">
        <v>0</v>
      </c>
      <c r="N1521" s="126">
        <v>0</v>
      </c>
      <c r="O1521" s="76" t="s">
        <v>2565</v>
      </c>
    </row>
    <row r="1522" spans="2:15">
      <c r="B1522" s="148">
        <v>3053</v>
      </c>
      <c r="C1522" s="178" t="s">
        <v>1705</v>
      </c>
      <c r="D1522" s="178">
        <v>56</v>
      </c>
      <c r="E1522" s="178">
        <v>2</v>
      </c>
      <c r="F1522" s="178">
        <v>40</v>
      </c>
      <c r="G1522" s="178" t="s">
        <v>2297</v>
      </c>
      <c r="H1522" s="178" t="s">
        <v>2144</v>
      </c>
      <c r="I1522" s="178">
        <v>1</v>
      </c>
      <c r="J1522" s="82" t="s">
        <v>2322</v>
      </c>
      <c r="K1522" s="208">
        <v>0</v>
      </c>
      <c r="L1522" s="229">
        <v>1</v>
      </c>
      <c r="M1522" s="77">
        <v>0</v>
      </c>
      <c r="N1522" s="126">
        <v>0</v>
      </c>
      <c r="O1522" s="76" t="s">
        <v>2565</v>
      </c>
    </row>
    <row r="1523" spans="2:15">
      <c r="B1523" s="148">
        <v>3054</v>
      </c>
      <c r="C1523" s="178" t="s">
        <v>532</v>
      </c>
      <c r="D1523" s="178">
        <v>56</v>
      </c>
      <c r="E1523" s="178">
        <v>2</v>
      </c>
      <c r="F1523" s="178">
        <v>40</v>
      </c>
      <c r="G1523" s="178" t="s">
        <v>2297</v>
      </c>
      <c r="H1523" s="178" t="s">
        <v>534</v>
      </c>
      <c r="I1523" s="178">
        <v>1</v>
      </c>
      <c r="J1523" s="82" t="s">
        <v>2322</v>
      </c>
      <c r="K1523" s="208">
        <v>0</v>
      </c>
      <c r="L1523" s="229">
        <v>1</v>
      </c>
      <c r="M1523" s="77">
        <v>0</v>
      </c>
      <c r="N1523" s="126">
        <v>0</v>
      </c>
      <c r="O1523" s="76" t="s">
        <v>2565</v>
      </c>
    </row>
    <row r="1524" spans="2:15">
      <c r="B1524" s="148">
        <v>3055</v>
      </c>
      <c r="C1524" s="178" t="s">
        <v>538</v>
      </c>
      <c r="D1524" s="178">
        <v>56</v>
      </c>
      <c r="E1524" s="178">
        <v>2</v>
      </c>
      <c r="F1524" s="178">
        <v>40</v>
      </c>
      <c r="G1524" s="178" t="s">
        <v>2297</v>
      </c>
      <c r="H1524" s="178" t="s">
        <v>540</v>
      </c>
      <c r="I1524" s="178">
        <v>1</v>
      </c>
      <c r="J1524" s="82" t="s">
        <v>2322</v>
      </c>
      <c r="K1524" s="208">
        <v>0</v>
      </c>
      <c r="L1524" s="229">
        <v>1</v>
      </c>
      <c r="M1524" s="77">
        <v>0</v>
      </c>
      <c r="N1524" s="126">
        <v>0</v>
      </c>
      <c r="O1524" s="76" t="s">
        <v>2565</v>
      </c>
    </row>
    <row r="1525" spans="2:15">
      <c r="B1525" s="148">
        <v>3056</v>
      </c>
      <c r="C1525" s="178" t="s">
        <v>541</v>
      </c>
      <c r="D1525" s="178">
        <v>56</v>
      </c>
      <c r="E1525" s="178">
        <v>2</v>
      </c>
      <c r="F1525" s="178">
        <v>40</v>
      </c>
      <c r="G1525" s="178" t="s">
        <v>2297</v>
      </c>
      <c r="H1525" s="178" t="s">
        <v>543</v>
      </c>
      <c r="I1525" s="178">
        <v>1</v>
      </c>
      <c r="J1525" s="82" t="s">
        <v>2322</v>
      </c>
      <c r="K1525" s="208">
        <v>0</v>
      </c>
      <c r="L1525" s="229">
        <v>1</v>
      </c>
      <c r="M1525" s="77">
        <v>0</v>
      </c>
      <c r="N1525" s="126">
        <v>0</v>
      </c>
      <c r="O1525" s="76" t="s">
        <v>2565</v>
      </c>
    </row>
    <row r="1526" spans="2:15">
      <c r="B1526" s="148">
        <v>3057</v>
      </c>
      <c r="C1526" s="178" t="s">
        <v>550</v>
      </c>
      <c r="D1526" s="178">
        <v>56</v>
      </c>
      <c r="E1526" s="178">
        <v>2</v>
      </c>
      <c r="F1526" s="178">
        <v>40</v>
      </c>
      <c r="G1526" s="178" t="s">
        <v>2299</v>
      </c>
      <c r="H1526" s="178" t="s">
        <v>552</v>
      </c>
      <c r="I1526" s="178">
        <v>1</v>
      </c>
      <c r="J1526" s="82" t="s">
        <v>2323</v>
      </c>
      <c r="K1526" s="208">
        <v>0</v>
      </c>
      <c r="L1526" s="229">
        <v>1</v>
      </c>
      <c r="M1526" s="77">
        <v>0</v>
      </c>
      <c r="N1526" s="126">
        <v>0</v>
      </c>
      <c r="O1526" s="76" t="s">
        <v>2565</v>
      </c>
    </row>
    <row r="1527" spans="2:15">
      <c r="B1527" s="148">
        <v>3058</v>
      </c>
      <c r="C1527" s="178" t="s">
        <v>1752</v>
      </c>
      <c r="D1527" s="178">
        <v>56</v>
      </c>
      <c r="E1527" s="178">
        <v>2</v>
      </c>
      <c r="F1527" s="178">
        <v>40</v>
      </c>
      <c r="G1527" s="178" t="s">
        <v>2299</v>
      </c>
      <c r="H1527" s="178" t="s">
        <v>606</v>
      </c>
      <c r="I1527" s="178">
        <v>1</v>
      </c>
      <c r="J1527" s="82" t="s">
        <v>2323</v>
      </c>
      <c r="K1527" s="208">
        <v>0</v>
      </c>
      <c r="L1527" s="229">
        <v>1</v>
      </c>
      <c r="M1527" s="77">
        <v>0</v>
      </c>
      <c r="N1527" s="126">
        <v>0</v>
      </c>
      <c r="O1527" s="76" t="s">
        <v>2565</v>
      </c>
    </row>
    <row r="1528" spans="2:15">
      <c r="B1528" s="148">
        <v>3059</v>
      </c>
      <c r="C1528" s="178" t="s">
        <v>1762</v>
      </c>
      <c r="D1528" s="178">
        <v>56</v>
      </c>
      <c r="E1528" s="178">
        <v>2</v>
      </c>
      <c r="F1528" s="178">
        <v>40</v>
      </c>
      <c r="G1528" s="178" t="s">
        <v>2299</v>
      </c>
      <c r="H1528" s="178" t="s">
        <v>2145</v>
      </c>
      <c r="I1528" s="178">
        <v>1</v>
      </c>
      <c r="J1528" s="82" t="s">
        <v>2323</v>
      </c>
      <c r="K1528" s="208">
        <v>0</v>
      </c>
      <c r="L1528" s="229">
        <v>1</v>
      </c>
      <c r="M1528" s="77">
        <v>0</v>
      </c>
      <c r="N1528" s="126">
        <v>0</v>
      </c>
      <c r="O1528" s="76" t="s">
        <v>2565</v>
      </c>
    </row>
    <row r="1529" spans="2:15">
      <c r="B1529" s="148">
        <v>3060</v>
      </c>
      <c r="C1529" s="178" t="s">
        <v>1774</v>
      </c>
      <c r="D1529" s="178">
        <v>56</v>
      </c>
      <c r="E1529" s="178">
        <v>2</v>
      </c>
      <c r="F1529" s="178">
        <v>40</v>
      </c>
      <c r="G1529" s="178" t="s">
        <v>2299</v>
      </c>
      <c r="H1529" s="178" t="s">
        <v>2146</v>
      </c>
      <c r="I1529" s="178">
        <v>1</v>
      </c>
      <c r="J1529" s="82" t="s">
        <v>2323</v>
      </c>
      <c r="K1529" s="208">
        <v>0</v>
      </c>
      <c r="L1529" s="229">
        <v>1</v>
      </c>
      <c r="M1529" s="77">
        <v>0</v>
      </c>
      <c r="N1529" s="126">
        <v>0</v>
      </c>
      <c r="O1529" s="76" t="s">
        <v>2565</v>
      </c>
    </row>
    <row r="1530" spans="2:15">
      <c r="B1530" s="148">
        <v>3061</v>
      </c>
      <c r="C1530" s="178" t="s">
        <v>1710</v>
      </c>
      <c r="D1530" s="178">
        <v>56</v>
      </c>
      <c r="E1530" s="178">
        <v>2</v>
      </c>
      <c r="F1530" s="178">
        <v>40</v>
      </c>
      <c r="G1530" s="178" t="s">
        <v>2300</v>
      </c>
      <c r="H1530" s="178" t="s">
        <v>2317</v>
      </c>
      <c r="I1530" s="178">
        <v>1</v>
      </c>
      <c r="J1530" s="82" t="s">
        <v>2324</v>
      </c>
      <c r="K1530" s="208">
        <v>0</v>
      </c>
      <c r="L1530" s="229">
        <v>1</v>
      </c>
      <c r="M1530" s="77">
        <v>0</v>
      </c>
      <c r="N1530" s="126">
        <v>0</v>
      </c>
      <c r="O1530" s="76" t="s">
        <v>2565</v>
      </c>
    </row>
    <row r="1531" spans="2:15">
      <c r="B1531" s="148">
        <v>3062</v>
      </c>
      <c r="C1531" s="178" t="s">
        <v>1903</v>
      </c>
      <c r="D1531" s="178">
        <v>56</v>
      </c>
      <c r="E1531" s="178">
        <v>2</v>
      </c>
      <c r="F1531" s="178">
        <v>40</v>
      </c>
      <c r="G1531" s="178" t="s">
        <v>2300</v>
      </c>
      <c r="H1531" s="178" t="s">
        <v>2318</v>
      </c>
      <c r="I1531" s="178">
        <v>1</v>
      </c>
      <c r="J1531" s="82" t="s">
        <v>2324</v>
      </c>
      <c r="K1531" s="208">
        <v>0</v>
      </c>
      <c r="L1531" s="229">
        <v>1</v>
      </c>
      <c r="M1531" s="77">
        <v>0</v>
      </c>
      <c r="N1531" s="126">
        <v>0</v>
      </c>
      <c r="O1531" s="76" t="s">
        <v>2565</v>
      </c>
    </row>
    <row r="1532" spans="2:15">
      <c r="B1532" s="148">
        <v>3063</v>
      </c>
      <c r="C1532" s="178" t="s">
        <v>1941</v>
      </c>
      <c r="D1532" s="178">
        <v>56</v>
      </c>
      <c r="E1532" s="178">
        <v>2</v>
      </c>
      <c r="F1532" s="178">
        <v>40</v>
      </c>
      <c r="G1532" s="178" t="s">
        <v>2300</v>
      </c>
      <c r="H1532" s="178" t="s">
        <v>2319</v>
      </c>
      <c r="I1532" s="178">
        <v>1</v>
      </c>
      <c r="J1532" s="82" t="s">
        <v>2324</v>
      </c>
      <c r="K1532" s="208">
        <v>0</v>
      </c>
      <c r="L1532" s="229">
        <v>1</v>
      </c>
      <c r="M1532" s="77">
        <v>0</v>
      </c>
      <c r="N1532" s="126">
        <v>0</v>
      </c>
      <c r="O1532" s="76" t="s">
        <v>2565</v>
      </c>
    </row>
    <row r="1533" spans="2:15">
      <c r="B1533" s="148">
        <v>3064</v>
      </c>
      <c r="C1533" s="178" t="s">
        <v>1962</v>
      </c>
      <c r="D1533" s="178">
        <v>56</v>
      </c>
      <c r="E1533" s="178">
        <v>2</v>
      </c>
      <c r="F1533" s="178">
        <v>40</v>
      </c>
      <c r="G1533" s="178" t="s">
        <v>2300</v>
      </c>
      <c r="H1533" s="178" t="s">
        <v>2320</v>
      </c>
      <c r="I1533" s="178">
        <v>1</v>
      </c>
      <c r="J1533" s="82" t="s">
        <v>2324</v>
      </c>
      <c r="K1533" s="208">
        <v>0</v>
      </c>
      <c r="L1533" s="229">
        <v>1</v>
      </c>
      <c r="M1533" s="77">
        <v>0</v>
      </c>
      <c r="N1533" s="126">
        <v>0</v>
      </c>
      <c r="O1533" s="76" t="s">
        <v>2565</v>
      </c>
    </row>
    <row r="1534" spans="2:15">
      <c r="B1534" s="148">
        <v>3065</v>
      </c>
      <c r="C1534" s="178" t="s">
        <v>2459</v>
      </c>
      <c r="D1534" s="178">
        <v>56</v>
      </c>
      <c r="E1534" s="178">
        <v>3</v>
      </c>
      <c r="F1534" s="178">
        <v>40</v>
      </c>
      <c r="G1534" s="178" t="s">
        <v>2298</v>
      </c>
      <c r="H1534" s="178" t="s">
        <v>2301</v>
      </c>
      <c r="I1534" s="178">
        <v>1</v>
      </c>
      <c r="J1534" s="73" t="s">
        <v>632</v>
      </c>
      <c r="K1534" s="208">
        <v>0</v>
      </c>
      <c r="L1534" s="229">
        <v>1</v>
      </c>
      <c r="M1534" s="77">
        <v>0</v>
      </c>
      <c r="N1534" s="126">
        <v>0</v>
      </c>
      <c r="O1534" s="76" t="s">
        <v>2565</v>
      </c>
    </row>
    <row r="1535" spans="2:15">
      <c r="B1535" s="148">
        <v>3066</v>
      </c>
      <c r="C1535" s="178" t="s">
        <v>2460</v>
      </c>
      <c r="D1535" s="178">
        <v>56</v>
      </c>
      <c r="E1535" s="178">
        <v>3</v>
      </c>
      <c r="F1535" s="178">
        <v>40</v>
      </c>
      <c r="G1535" s="178" t="s">
        <v>2298</v>
      </c>
      <c r="H1535" s="178" t="s">
        <v>2302</v>
      </c>
      <c r="I1535" s="178">
        <v>1</v>
      </c>
      <c r="J1535" s="73" t="s">
        <v>632</v>
      </c>
      <c r="K1535" s="208">
        <v>0</v>
      </c>
      <c r="L1535" s="229">
        <v>1</v>
      </c>
      <c r="M1535" s="77">
        <v>0</v>
      </c>
      <c r="N1535" s="126">
        <v>0</v>
      </c>
      <c r="O1535" s="76" t="s">
        <v>2565</v>
      </c>
    </row>
    <row r="1536" spans="2:15">
      <c r="B1536" s="148">
        <v>3067</v>
      </c>
      <c r="C1536" s="178" t="s">
        <v>2461</v>
      </c>
      <c r="D1536" s="178">
        <v>56</v>
      </c>
      <c r="E1536" s="178">
        <v>3</v>
      </c>
      <c r="F1536" s="178">
        <v>40</v>
      </c>
      <c r="G1536" s="178" t="s">
        <v>2298</v>
      </c>
      <c r="H1536" s="178" t="s">
        <v>2303</v>
      </c>
      <c r="I1536" s="178">
        <v>1</v>
      </c>
      <c r="J1536" s="73" t="s">
        <v>632</v>
      </c>
      <c r="K1536" s="208">
        <v>0</v>
      </c>
      <c r="L1536" s="229">
        <v>1</v>
      </c>
      <c r="M1536" s="77">
        <v>0</v>
      </c>
      <c r="N1536" s="126">
        <v>0</v>
      </c>
      <c r="O1536" s="76" t="s">
        <v>2565</v>
      </c>
    </row>
    <row r="1537" spans="2:15">
      <c r="B1537" s="148">
        <v>3068</v>
      </c>
      <c r="C1537" s="178" t="s">
        <v>2462</v>
      </c>
      <c r="D1537" s="178">
        <v>56</v>
      </c>
      <c r="E1537" s="178">
        <v>3</v>
      </c>
      <c r="F1537" s="178">
        <v>40</v>
      </c>
      <c r="G1537" s="178" t="s">
        <v>2298</v>
      </c>
      <c r="H1537" s="178" t="s">
        <v>2304</v>
      </c>
      <c r="I1537" s="178">
        <v>1</v>
      </c>
      <c r="J1537" s="73" t="s">
        <v>632</v>
      </c>
      <c r="K1537" s="208">
        <v>0</v>
      </c>
      <c r="L1537" s="229">
        <v>1</v>
      </c>
      <c r="M1537" s="77">
        <v>0</v>
      </c>
      <c r="N1537" s="126">
        <v>0</v>
      </c>
      <c r="O1537" s="76" t="s">
        <v>2565</v>
      </c>
    </row>
    <row r="1538" spans="2:15">
      <c r="B1538" s="148">
        <v>3069</v>
      </c>
      <c r="C1538" s="178" t="s">
        <v>439</v>
      </c>
      <c r="D1538" s="178">
        <v>56</v>
      </c>
      <c r="E1538" s="178">
        <v>3</v>
      </c>
      <c r="F1538" s="178">
        <v>40</v>
      </c>
      <c r="G1538" s="178" t="s">
        <v>2298</v>
      </c>
      <c r="H1538" s="178" t="s">
        <v>2305</v>
      </c>
      <c r="I1538" s="178">
        <v>1</v>
      </c>
      <c r="J1538" s="73" t="s">
        <v>632</v>
      </c>
      <c r="K1538" s="208">
        <v>0</v>
      </c>
      <c r="L1538" s="229">
        <v>1</v>
      </c>
      <c r="M1538" s="77">
        <v>0</v>
      </c>
      <c r="N1538" s="126">
        <v>0</v>
      </c>
      <c r="O1538" s="76" t="s">
        <v>2565</v>
      </c>
    </row>
    <row r="1539" spans="2:15">
      <c r="B1539" s="148">
        <v>3070</v>
      </c>
      <c r="C1539" s="178" t="s">
        <v>2459</v>
      </c>
      <c r="D1539" s="178">
        <v>56</v>
      </c>
      <c r="E1539" s="178">
        <v>3</v>
      </c>
      <c r="F1539" s="178">
        <v>60</v>
      </c>
      <c r="G1539" s="178" t="s">
        <v>2298</v>
      </c>
      <c r="H1539" s="178" t="s">
        <v>2306</v>
      </c>
      <c r="I1539" s="178">
        <v>1</v>
      </c>
      <c r="J1539" s="73" t="s">
        <v>2220</v>
      </c>
      <c r="K1539" s="208">
        <v>0</v>
      </c>
      <c r="L1539" s="229">
        <v>1</v>
      </c>
      <c r="M1539" s="77">
        <v>0</v>
      </c>
      <c r="N1539" s="126">
        <v>0</v>
      </c>
      <c r="O1539" s="76" t="s">
        <v>2565</v>
      </c>
    </row>
    <row r="1540" spans="2:15">
      <c r="B1540" s="148">
        <v>3071</v>
      </c>
      <c r="C1540" s="178" t="s">
        <v>2460</v>
      </c>
      <c r="D1540" s="178">
        <v>56</v>
      </c>
      <c r="E1540" s="178">
        <v>3</v>
      </c>
      <c r="F1540" s="178">
        <v>60</v>
      </c>
      <c r="G1540" s="178" t="s">
        <v>2298</v>
      </c>
      <c r="H1540" s="178" t="s">
        <v>2307</v>
      </c>
      <c r="I1540" s="178">
        <v>1</v>
      </c>
      <c r="J1540" s="73" t="s">
        <v>2220</v>
      </c>
      <c r="K1540" s="208">
        <v>0</v>
      </c>
      <c r="L1540" s="229">
        <v>1</v>
      </c>
      <c r="M1540" s="77">
        <v>0</v>
      </c>
      <c r="N1540" s="126">
        <v>0</v>
      </c>
      <c r="O1540" s="76" t="s">
        <v>2565</v>
      </c>
    </row>
    <row r="1541" spans="2:15">
      <c r="B1541" s="148">
        <v>3072</v>
      </c>
      <c r="C1541" s="178" t="s">
        <v>2461</v>
      </c>
      <c r="D1541" s="178">
        <v>56</v>
      </c>
      <c r="E1541" s="178">
        <v>3</v>
      </c>
      <c r="F1541" s="178">
        <v>60</v>
      </c>
      <c r="G1541" s="178" t="s">
        <v>2298</v>
      </c>
      <c r="H1541" s="178" t="s">
        <v>2308</v>
      </c>
      <c r="I1541" s="178">
        <v>1</v>
      </c>
      <c r="J1541" s="73" t="s">
        <v>2220</v>
      </c>
      <c r="K1541" s="208">
        <v>0</v>
      </c>
      <c r="L1541" s="229">
        <v>1</v>
      </c>
      <c r="M1541" s="77">
        <v>0</v>
      </c>
      <c r="N1541" s="126">
        <v>0</v>
      </c>
      <c r="O1541" s="76" t="s">
        <v>2565</v>
      </c>
    </row>
    <row r="1542" spans="2:15">
      <c r="B1542" s="148">
        <v>3073</v>
      </c>
      <c r="C1542" s="178" t="s">
        <v>2462</v>
      </c>
      <c r="D1542" s="178">
        <v>56</v>
      </c>
      <c r="E1542" s="178">
        <v>3</v>
      </c>
      <c r="F1542" s="178">
        <v>60</v>
      </c>
      <c r="G1542" s="178" t="s">
        <v>2298</v>
      </c>
      <c r="H1542" s="178" t="s">
        <v>2309</v>
      </c>
      <c r="I1542" s="178">
        <v>1</v>
      </c>
      <c r="J1542" s="73" t="s">
        <v>2220</v>
      </c>
      <c r="K1542" s="208">
        <v>0</v>
      </c>
      <c r="L1542" s="229">
        <v>1</v>
      </c>
      <c r="M1542" s="77">
        <v>0</v>
      </c>
      <c r="N1542" s="126">
        <v>0</v>
      </c>
      <c r="O1542" s="76" t="s">
        <v>2565</v>
      </c>
    </row>
    <row r="1543" spans="2:15">
      <c r="B1543" s="148">
        <v>3074</v>
      </c>
      <c r="C1543" s="178" t="s">
        <v>439</v>
      </c>
      <c r="D1543" s="178">
        <v>56</v>
      </c>
      <c r="E1543" s="178">
        <v>3</v>
      </c>
      <c r="F1543" s="178">
        <v>60</v>
      </c>
      <c r="G1543" s="178" t="s">
        <v>2298</v>
      </c>
      <c r="H1543" s="178" t="s">
        <v>2310</v>
      </c>
      <c r="I1543" s="178">
        <v>1</v>
      </c>
      <c r="J1543" s="73" t="s">
        <v>2220</v>
      </c>
      <c r="K1543" s="208">
        <v>0</v>
      </c>
      <c r="L1543" s="229">
        <v>1</v>
      </c>
      <c r="M1543" s="77">
        <v>0</v>
      </c>
      <c r="N1543" s="126">
        <v>0</v>
      </c>
      <c r="O1543" s="76" t="s">
        <v>2565</v>
      </c>
    </row>
    <row r="1544" spans="2:15">
      <c r="B1544" s="148">
        <v>3075</v>
      </c>
      <c r="C1544" s="178" t="s">
        <v>2459</v>
      </c>
      <c r="D1544" s="178">
        <v>56</v>
      </c>
      <c r="E1544" s="178">
        <v>3</v>
      </c>
      <c r="F1544" s="178">
        <v>60</v>
      </c>
      <c r="G1544" s="178" t="s">
        <v>2298</v>
      </c>
      <c r="H1544" s="178" t="s">
        <v>2311</v>
      </c>
      <c r="I1544" s="178">
        <v>1</v>
      </c>
      <c r="J1544" s="73" t="s">
        <v>461</v>
      </c>
      <c r="K1544" s="208">
        <v>0</v>
      </c>
      <c r="L1544" s="229">
        <v>1</v>
      </c>
      <c r="M1544" s="77">
        <v>0</v>
      </c>
      <c r="N1544" s="126">
        <v>0</v>
      </c>
      <c r="O1544" s="76" t="s">
        <v>2565</v>
      </c>
    </row>
    <row r="1545" spans="2:15">
      <c r="B1545" s="148">
        <v>3076</v>
      </c>
      <c r="C1545" s="178" t="s">
        <v>2460</v>
      </c>
      <c r="D1545" s="178">
        <v>56</v>
      </c>
      <c r="E1545" s="178">
        <v>3</v>
      </c>
      <c r="F1545" s="178">
        <v>60</v>
      </c>
      <c r="G1545" s="178" t="s">
        <v>2298</v>
      </c>
      <c r="H1545" s="178" t="s">
        <v>2312</v>
      </c>
      <c r="I1545" s="178">
        <v>1</v>
      </c>
      <c r="J1545" s="73" t="s">
        <v>461</v>
      </c>
      <c r="K1545" s="208">
        <v>0</v>
      </c>
      <c r="L1545" s="229">
        <v>1</v>
      </c>
      <c r="M1545" s="77">
        <v>0</v>
      </c>
      <c r="N1545" s="126">
        <v>0</v>
      </c>
      <c r="O1545" s="76" t="s">
        <v>2565</v>
      </c>
    </row>
    <row r="1546" spans="2:15">
      <c r="B1546" s="148">
        <v>3077</v>
      </c>
      <c r="C1546" s="178" t="s">
        <v>2461</v>
      </c>
      <c r="D1546" s="178">
        <v>56</v>
      </c>
      <c r="E1546" s="178">
        <v>3</v>
      </c>
      <c r="F1546" s="178">
        <v>60</v>
      </c>
      <c r="G1546" s="178" t="s">
        <v>2298</v>
      </c>
      <c r="H1546" s="178" t="s">
        <v>2313</v>
      </c>
      <c r="I1546" s="178">
        <v>1</v>
      </c>
      <c r="J1546" s="73" t="s">
        <v>461</v>
      </c>
      <c r="K1546" s="208">
        <v>0</v>
      </c>
      <c r="L1546" s="229">
        <v>1</v>
      </c>
      <c r="M1546" s="77">
        <v>0</v>
      </c>
      <c r="N1546" s="126">
        <v>0</v>
      </c>
      <c r="O1546" s="76" t="s">
        <v>2565</v>
      </c>
    </row>
    <row r="1547" spans="2:15">
      <c r="B1547" s="148">
        <v>3078</v>
      </c>
      <c r="C1547" s="178" t="s">
        <v>2462</v>
      </c>
      <c r="D1547" s="178">
        <v>56</v>
      </c>
      <c r="E1547" s="178">
        <v>3</v>
      </c>
      <c r="F1547" s="178">
        <v>60</v>
      </c>
      <c r="G1547" s="178" t="s">
        <v>2298</v>
      </c>
      <c r="H1547" s="178" t="s">
        <v>2314</v>
      </c>
      <c r="I1547" s="178">
        <v>1</v>
      </c>
      <c r="J1547" s="73" t="s">
        <v>461</v>
      </c>
      <c r="K1547" s="208">
        <v>0</v>
      </c>
      <c r="L1547" s="229">
        <v>1</v>
      </c>
      <c r="M1547" s="77">
        <v>0</v>
      </c>
      <c r="N1547" s="126">
        <v>0</v>
      </c>
      <c r="O1547" s="76" t="s">
        <v>2565</v>
      </c>
    </row>
    <row r="1548" spans="2:15">
      <c r="B1548" s="148">
        <v>3079</v>
      </c>
      <c r="C1548" s="178" t="s">
        <v>439</v>
      </c>
      <c r="D1548" s="178">
        <v>56</v>
      </c>
      <c r="E1548" s="178">
        <v>3</v>
      </c>
      <c r="F1548" s="178">
        <v>60</v>
      </c>
      <c r="G1548" s="178" t="s">
        <v>2298</v>
      </c>
      <c r="H1548" s="178" t="s">
        <v>2315</v>
      </c>
      <c r="I1548" s="178">
        <v>1</v>
      </c>
      <c r="J1548" s="73" t="s">
        <v>461</v>
      </c>
      <c r="K1548" s="208">
        <v>0</v>
      </c>
      <c r="L1548" s="229">
        <v>1</v>
      </c>
      <c r="M1548" s="77">
        <v>0</v>
      </c>
      <c r="N1548" s="126">
        <v>0</v>
      </c>
      <c r="O1548" s="76" t="s">
        <v>2565</v>
      </c>
    </row>
    <row r="1549" spans="2:15">
      <c r="B1549" s="148">
        <v>3080</v>
      </c>
      <c r="C1549" s="178" t="s">
        <v>2459</v>
      </c>
      <c r="D1549" s="178">
        <v>56</v>
      </c>
      <c r="E1549" s="178">
        <v>3</v>
      </c>
      <c r="F1549" s="178">
        <v>40</v>
      </c>
      <c r="G1549" s="178" t="s">
        <v>2298</v>
      </c>
      <c r="H1549" s="178" t="s">
        <v>2150</v>
      </c>
      <c r="I1549" s="178">
        <v>1</v>
      </c>
      <c r="J1549" s="73" t="s">
        <v>2321</v>
      </c>
      <c r="K1549" s="208">
        <v>0</v>
      </c>
      <c r="L1549" s="229">
        <v>1</v>
      </c>
      <c r="M1549" s="77">
        <v>0</v>
      </c>
      <c r="N1549" s="126">
        <v>0</v>
      </c>
      <c r="O1549" s="76" t="s">
        <v>2565</v>
      </c>
    </row>
    <row r="1550" spans="2:15">
      <c r="B1550" s="148">
        <v>3081</v>
      </c>
      <c r="C1550" s="178" t="s">
        <v>2460</v>
      </c>
      <c r="D1550" s="178">
        <v>56</v>
      </c>
      <c r="E1550" s="178">
        <v>3</v>
      </c>
      <c r="F1550" s="178">
        <v>40</v>
      </c>
      <c r="G1550" s="178" t="s">
        <v>2298</v>
      </c>
      <c r="H1550" s="178" t="s">
        <v>2148</v>
      </c>
      <c r="I1550" s="178">
        <v>1</v>
      </c>
      <c r="J1550" s="73" t="s">
        <v>2321</v>
      </c>
      <c r="K1550" s="208">
        <v>0</v>
      </c>
      <c r="L1550" s="229">
        <v>1</v>
      </c>
      <c r="M1550" s="77">
        <v>0</v>
      </c>
      <c r="N1550" s="126">
        <v>0</v>
      </c>
      <c r="O1550" s="76" t="s">
        <v>2565</v>
      </c>
    </row>
    <row r="1551" spans="2:15">
      <c r="B1551" s="148">
        <v>3082</v>
      </c>
      <c r="C1551" s="178" t="s">
        <v>2461</v>
      </c>
      <c r="D1551" s="178">
        <v>56</v>
      </c>
      <c r="E1551" s="178">
        <v>3</v>
      </c>
      <c r="F1551" s="178">
        <v>40</v>
      </c>
      <c r="G1551" s="178" t="s">
        <v>2298</v>
      </c>
      <c r="H1551" s="178" t="s">
        <v>2151</v>
      </c>
      <c r="I1551" s="178">
        <v>1</v>
      </c>
      <c r="J1551" s="73" t="s">
        <v>2321</v>
      </c>
      <c r="K1551" s="208">
        <v>0</v>
      </c>
      <c r="L1551" s="229">
        <v>1</v>
      </c>
      <c r="M1551" s="77">
        <v>0</v>
      </c>
      <c r="N1551" s="126">
        <v>0</v>
      </c>
      <c r="O1551" s="76" t="s">
        <v>2565</v>
      </c>
    </row>
    <row r="1552" spans="2:15">
      <c r="B1552" s="148">
        <v>3083</v>
      </c>
      <c r="C1552" s="178" t="s">
        <v>2462</v>
      </c>
      <c r="D1552" s="178">
        <v>56</v>
      </c>
      <c r="E1552" s="178">
        <v>3</v>
      </c>
      <c r="F1552" s="178">
        <v>40</v>
      </c>
      <c r="G1552" s="178" t="s">
        <v>2298</v>
      </c>
      <c r="H1552" s="178" t="s">
        <v>2149</v>
      </c>
      <c r="I1552" s="178">
        <v>1</v>
      </c>
      <c r="J1552" s="73" t="s">
        <v>2321</v>
      </c>
      <c r="K1552" s="208">
        <v>0</v>
      </c>
      <c r="L1552" s="229">
        <v>1</v>
      </c>
      <c r="M1552" s="77">
        <v>0</v>
      </c>
      <c r="N1552" s="126">
        <v>0</v>
      </c>
      <c r="O1552" s="76" t="s">
        <v>2565</v>
      </c>
    </row>
    <row r="1553" spans="2:15">
      <c r="B1553" s="148">
        <v>3084</v>
      </c>
      <c r="C1553" s="178" t="s">
        <v>439</v>
      </c>
      <c r="D1553" s="178">
        <v>56</v>
      </c>
      <c r="E1553" s="178">
        <v>3</v>
      </c>
      <c r="F1553" s="178">
        <v>40</v>
      </c>
      <c r="G1553" s="178" t="s">
        <v>2298</v>
      </c>
      <c r="H1553" s="178" t="s">
        <v>2316</v>
      </c>
      <c r="I1553" s="178">
        <v>1</v>
      </c>
      <c r="J1553" s="73" t="s">
        <v>2321</v>
      </c>
      <c r="K1553" s="208">
        <v>0</v>
      </c>
      <c r="L1553" s="229">
        <v>1</v>
      </c>
      <c r="M1553" s="77">
        <v>0</v>
      </c>
      <c r="N1553" s="126">
        <v>0</v>
      </c>
      <c r="O1553" s="76" t="s">
        <v>2565</v>
      </c>
    </row>
    <row r="1554" spans="2:15">
      <c r="B1554" s="148">
        <v>3085</v>
      </c>
      <c r="C1554" s="178" t="s">
        <v>1705</v>
      </c>
      <c r="D1554" s="178">
        <v>56</v>
      </c>
      <c r="E1554" s="178">
        <v>3</v>
      </c>
      <c r="F1554" s="178">
        <v>40</v>
      </c>
      <c r="G1554" s="178" t="s">
        <v>2297</v>
      </c>
      <c r="H1554" s="178" t="s">
        <v>2144</v>
      </c>
      <c r="I1554" s="178">
        <v>1</v>
      </c>
      <c r="J1554" s="73" t="s">
        <v>2322</v>
      </c>
      <c r="K1554" s="208">
        <v>0</v>
      </c>
      <c r="L1554" s="229">
        <v>1</v>
      </c>
      <c r="M1554" s="253">
        <v>1</v>
      </c>
      <c r="N1554" s="253">
        <v>5</v>
      </c>
      <c r="O1554" s="76" t="s">
        <v>2565</v>
      </c>
    </row>
    <row r="1555" spans="2:15">
      <c r="B1555" s="148">
        <v>3086</v>
      </c>
      <c r="C1555" s="178" t="s">
        <v>532</v>
      </c>
      <c r="D1555" s="178">
        <v>56</v>
      </c>
      <c r="E1555" s="178">
        <v>3</v>
      </c>
      <c r="F1555" s="178">
        <v>40</v>
      </c>
      <c r="G1555" s="178" t="s">
        <v>2297</v>
      </c>
      <c r="H1555" s="178" t="s">
        <v>534</v>
      </c>
      <c r="I1555" s="178">
        <v>1</v>
      </c>
      <c r="J1555" s="73" t="s">
        <v>2322</v>
      </c>
      <c r="K1555" s="208">
        <v>0</v>
      </c>
      <c r="L1555" s="229">
        <v>1</v>
      </c>
      <c r="M1555" s="253">
        <v>1</v>
      </c>
      <c r="N1555" s="253">
        <v>5</v>
      </c>
      <c r="O1555" s="76" t="s">
        <v>2565</v>
      </c>
    </row>
    <row r="1556" spans="2:15">
      <c r="B1556" s="148">
        <v>3087</v>
      </c>
      <c r="C1556" s="178" t="s">
        <v>538</v>
      </c>
      <c r="D1556" s="178">
        <v>56</v>
      </c>
      <c r="E1556" s="178">
        <v>3</v>
      </c>
      <c r="F1556" s="178">
        <v>40</v>
      </c>
      <c r="G1556" s="178" t="s">
        <v>2297</v>
      </c>
      <c r="H1556" s="178" t="s">
        <v>540</v>
      </c>
      <c r="I1556" s="178">
        <v>1</v>
      </c>
      <c r="J1556" s="73" t="s">
        <v>2322</v>
      </c>
      <c r="K1556" s="208">
        <v>0</v>
      </c>
      <c r="L1556" s="229">
        <v>1</v>
      </c>
      <c r="M1556" s="253">
        <v>1</v>
      </c>
      <c r="N1556" s="253">
        <v>5</v>
      </c>
      <c r="O1556" s="76" t="s">
        <v>2565</v>
      </c>
    </row>
    <row r="1557" spans="2:15">
      <c r="B1557" s="148">
        <v>3088</v>
      </c>
      <c r="C1557" s="178" t="s">
        <v>541</v>
      </c>
      <c r="D1557" s="178">
        <v>56</v>
      </c>
      <c r="E1557" s="178">
        <v>3</v>
      </c>
      <c r="F1557" s="178">
        <v>40</v>
      </c>
      <c r="G1557" s="178" t="s">
        <v>2297</v>
      </c>
      <c r="H1557" s="178" t="s">
        <v>543</v>
      </c>
      <c r="I1557" s="178">
        <v>1</v>
      </c>
      <c r="J1557" s="73" t="s">
        <v>2322</v>
      </c>
      <c r="K1557" s="208">
        <v>0</v>
      </c>
      <c r="L1557" s="229">
        <v>1</v>
      </c>
      <c r="M1557" s="253">
        <v>1</v>
      </c>
      <c r="N1557" s="253">
        <v>5</v>
      </c>
      <c r="O1557" s="76" t="s">
        <v>2565</v>
      </c>
    </row>
    <row r="1558" spans="2:15">
      <c r="B1558" s="148">
        <v>3089</v>
      </c>
      <c r="C1558" s="178" t="s">
        <v>550</v>
      </c>
      <c r="D1558" s="178">
        <v>56</v>
      </c>
      <c r="E1558" s="178">
        <v>3</v>
      </c>
      <c r="F1558" s="178">
        <v>40</v>
      </c>
      <c r="G1558" s="178" t="s">
        <v>2299</v>
      </c>
      <c r="H1558" s="178" t="s">
        <v>552</v>
      </c>
      <c r="I1558" s="178">
        <v>1</v>
      </c>
      <c r="J1558" s="73" t="s">
        <v>2323</v>
      </c>
      <c r="K1558" s="208">
        <v>0</v>
      </c>
      <c r="L1558" s="229">
        <v>1</v>
      </c>
      <c r="M1558" s="253">
        <v>1</v>
      </c>
      <c r="N1558" s="253">
        <v>5</v>
      </c>
      <c r="O1558" s="76" t="s">
        <v>2565</v>
      </c>
    </row>
    <row r="1559" spans="2:15">
      <c r="B1559" s="148">
        <v>3090</v>
      </c>
      <c r="C1559" s="178" t="s">
        <v>1752</v>
      </c>
      <c r="D1559" s="178">
        <v>56</v>
      </c>
      <c r="E1559" s="178">
        <v>3</v>
      </c>
      <c r="F1559" s="178">
        <v>40</v>
      </c>
      <c r="G1559" s="178" t="s">
        <v>2299</v>
      </c>
      <c r="H1559" s="178" t="s">
        <v>606</v>
      </c>
      <c r="I1559" s="178">
        <v>1</v>
      </c>
      <c r="J1559" s="73" t="s">
        <v>2323</v>
      </c>
      <c r="K1559" s="208">
        <v>0</v>
      </c>
      <c r="L1559" s="229">
        <v>1</v>
      </c>
      <c r="M1559" s="253">
        <v>1</v>
      </c>
      <c r="N1559" s="253">
        <v>5</v>
      </c>
      <c r="O1559" s="76" t="s">
        <v>2565</v>
      </c>
    </row>
    <row r="1560" spans="2:15">
      <c r="B1560" s="148">
        <v>3091</v>
      </c>
      <c r="C1560" s="178" t="s">
        <v>1762</v>
      </c>
      <c r="D1560" s="178">
        <v>56</v>
      </c>
      <c r="E1560" s="178">
        <v>3</v>
      </c>
      <c r="F1560" s="178">
        <v>40</v>
      </c>
      <c r="G1560" s="178" t="s">
        <v>2299</v>
      </c>
      <c r="H1560" s="178" t="s">
        <v>2145</v>
      </c>
      <c r="I1560" s="178">
        <v>1</v>
      </c>
      <c r="J1560" s="73" t="s">
        <v>2323</v>
      </c>
      <c r="K1560" s="208">
        <v>0</v>
      </c>
      <c r="L1560" s="229">
        <v>1</v>
      </c>
      <c r="M1560" s="253">
        <v>1</v>
      </c>
      <c r="N1560" s="253">
        <v>5</v>
      </c>
      <c r="O1560" s="76" t="s">
        <v>2565</v>
      </c>
    </row>
    <row r="1561" spans="2:15">
      <c r="B1561" s="148">
        <v>3092</v>
      </c>
      <c r="C1561" s="178" t="s">
        <v>1774</v>
      </c>
      <c r="D1561" s="178">
        <v>56</v>
      </c>
      <c r="E1561" s="178">
        <v>3</v>
      </c>
      <c r="F1561" s="178">
        <v>40</v>
      </c>
      <c r="G1561" s="178" t="s">
        <v>2299</v>
      </c>
      <c r="H1561" s="178" t="s">
        <v>2146</v>
      </c>
      <c r="I1561" s="178">
        <v>1</v>
      </c>
      <c r="J1561" s="73" t="s">
        <v>2323</v>
      </c>
      <c r="K1561" s="208">
        <v>0</v>
      </c>
      <c r="L1561" s="229">
        <v>1</v>
      </c>
      <c r="M1561" s="253">
        <v>1</v>
      </c>
      <c r="N1561" s="253">
        <v>5</v>
      </c>
      <c r="O1561" s="76" t="s">
        <v>2565</v>
      </c>
    </row>
    <row r="1562" spans="2:15">
      <c r="B1562" s="148">
        <v>3093</v>
      </c>
      <c r="C1562" s="178" t="s">
        <v>1710</v>
      </c>
      <c r="D1562" s="178">
        <v>56</v>
      </c>
      <c r="E1562" s="178">
        <v>3</v>
      </c>
      <c r="F1562" s="178">
        <v>40</v>
      </c>
      <c r="G1562" s="178" t="s">
        <v>2300</v>
      </c>
      <c r="H1562" s="178" t="s">
        <v>2317</v>
      </c>
      <c r="I1562" s="178">
        <v>1</v>
      </c>
      <c r="J1562" s="73" t="s">
        <v>2324</v>
      </c>
      <c r="K1562" s="208">
        <v>0</v>
      </c>
      <c r="L1562" s="229">
        <v>1</v>
      </c>
      <c r="M1562" s="253">
        <v>1</v>
      </c>
      <c r="N1562" s="253">
        <v>5</v>
      </c>
      <c r="O1562" s="76" t="s">
        <v>2565</v>
      </c>
    </row>
    <row r="1563" spans="2:15">
      <c r="B1563" s="148">
        <v>3094</v>
      </c>
      <c r="C1563" s="178" t="s">
        <v>1903</v>
      </c>
      <c r="D1563" s="178">
        <v>56</v>
      </c>
      <c r="E1563" s="178">
        <v>3</v>
      </c>
      <c r="F1563" s="178">
        <v>40</v>
      </c>
      <c r="G1563" s="178" t="s">
        <v>2300</v>
      </c>
      <c r="H1563" s="178" t="s">
        <v>2318</v>
      </c>
      <c r="I1563" s="178">
        <v>1</v>
      </c>
      <c r="J1563" s="73" t="s">
        <v>2324</v>
      </c>
      <c r="K1563" s="208">
        <v>0</v>
      </c>
      <c r="L1563" s="229">
        <v>1</v>
      </c>
      <c r="M1563" s="253">
        <v>1</v>
      </c>
      <c r="N1563" s="253">
        <v>5</v>
      </c>
      <c r="O1563" s="76" t="s">
        <v>2565</v>
      </c>
    </row>
    <row r="1564" spans="2:15">
      <c r="B1564" s="148">
        <v>3095</v>
      </c>
      <c r="C1564" s="178" t="s">
        <v>1941</v>
      </c>
      <c r="D1564" s="178">
        <v>56</v>
      </c>
      <c r="E1564" s="178">
        <v>3</v>
      </c>
      <c r="F1564" s="178">
        <v>40</v>
      </c>
      <c r="G1564" s="178" t="s">
        <v>2300</v>
      </c>
      <c r="H1564" s="178" t="s">
        <v>2319</v>
      </c>
      <c r="I1564" s="178">
        <v>1</v>
      </c>
      <c r="J1564" s="73" t="s">
        <v>2324</v>
      </c>
      <c r="K1564" s="208">
        <v>0</v>
      </c>
      <c r="L1564" s="229">
        <v>1</v>
      </c>
      <c r="M1564" s="253">
        <v>1</v>
      </c>
      <c r="N1564" s="253">
        <v>5</v>
      </c>
      <c r="O1564" s="76" t="s">
        <v>2565</v>
      </c>
    </row>
    <row r="1565" spans="2:15">
      <c r="B1565" s="148">
        <v>3096</v>
      </c>
      <c r="C1565" s="178" t="s">
        <v>1962</v>
      </c>
      <c r="D1565" s="178">
        <v>56</v>
      </c>
      <c r="E1565" s="178">
        <v>3</v>
      </c>
      <c r="F1565" s="178">
        <v>40</v>
      </c>
      <c r="G1565" s="178" t="s">
        <v>2300</v>
      </c>
      <c r="H1565" s="178" t="s">
        <v>2320</v>
      </c>
      <c r="I1565" s="178">
        <v>1</v>
      </c>
      <c r="J1565" s="73" t="s">
        <v>2324</v>
      </c>
      <c r="K1565" s="208">
        <v>0</v>
      </c>
      <c r="L1565" s="229">
        <v>1</v>
      </c>
      <c r="M1565" s="253">
        <v>1</v>
      </c>
      <c r="N1565" s="253">
        <v>5</v>
      </c>
      <c r="O1565" s="76" t="s">
        <v>2565</v>
      </c>
    </row>
    <row r="1566" spans="2:15">
      <c r="B1566" s="148">
        <v>3097</v>
      </c>
      <c r="C1566" s="178" t="s">
        <v>2459</v>
      </c>
      <c r="D1566" s="178">
        <v>56</v>
      </c>
      <c r="E1566" s="178">
        <v>4</v>
      </c>
      <c r="F1566" s="178">
        <v>40</v>
      </c>
      <c r="G1566" s="178" t="s">
        <v>2298</v>
      </c>
      <c r="H1566" s="178" t="s">
        <v>2301</v>
      </c>
      <c r="I1566" s="178">
        <v>1</v>
      </c>
      <c r="J1566" s="73" t="s">
        <v>632</v>
      </c>
      <c r="K1566" s="208">
        <v>0</v>
      </c>
      <c r="L1566" s="229">
        <v>1</v>
      </c>
      <c r="M1566" s="77">
        <v>0</v>
      </c>
      <c r="N1566" s="126">
        <v>0</v>
      </c>
      <c r="O1566" s="76" t="s">
        <v>2565</v>
      </c>
    </row>
    <row r="1567" spans="2:15">
      <c r="B1567" s="148">
        <v>3098</v>
      </c>
      <c r="C1567" s="178" t="s">
        <v>2460</v>
      </c>
      <c r="D1567" s="178">
        <v>56</v>
      </c>
      <c r="E1567" s="178">
        <v>4</v>
      </c>
      <c r="F1567" s="178">
        <v>40</v>
      </c>
      <c r="G1567" s="178" t="s">
        <v>2298</v>
      </c>
      <c r="H1567" s="178" t="s">
        <v>2302</v>
      </c>
      <c r="I1567" s="178">
        <v>1</v>
      </c>
      <c r="J1567" s="73" t="s">
        <v>632</v>
      </c>
      <c r="K1567" s="208">
        <v>0</v>
      </c>
      <c r="L1567" s="229">
        <v>1</v>
      </c>
      <c r="M1567" s="77">
        <v>0</v>
      </c>
      <c r="N1567" s="126">
        <v>0</v>
      </c>
      <c r="O1567" s="76" t="s">
        <v>2565</v>
      </c>
    </row>
    <row r="1568" spans="2:15">
      <c r="B1568" s="148">
        <v>3099</v>
      </c>
      <c r="C1568" s="178" t="s">
        <v>2461</v>
      </c>
      <c r="D1568" s="178">
        <v>56</v>
      </c>
      <c r="E1568" s="178">
        <v>4</v>
      </c>
      <c r="F1568" s="178">
        <v>40</v>
      </c>
      <c r="G1568" s="178" t="s">
        <v>2298</v>
      </c>
      <c r="H1568" s="178" t="s">
        <v>2303</v>
      </c>
      <c r="I1568" s="178">
        <v>1</v>
      </c>
      <c r="J1568" s="73" t="s">
        <v>632</v>
      </c>
      <c r="K1568" s="208">
        <v>0</v>
      </c>
      <c r="L1568" s="229">
        <v>1</v>
      </c>
      <c r="M1568" s="77">
        <v>0</v>
      </c>
      <c r="N1568" s="126">
        <v>0</v>
      </c>
      <c r="O1568" s="76" t="s">
        <v>2565</v>
      </c>
    </row>
    <row r="1569" spans="2:15">
      <c r="B1569" s="148">
        <v>3100</v>
      </c>
      <c r="C1569" s="178" t="s">
        <v>2462</v>
      </c>
      <c r="D1569" s="178">
        <v>56</v>
      </c>
      <c r="E1569" s="178">
        <v>4</v>
      </c>
      <c r="F1569" s="178">
        <v>40</v>
      </c>
      <c r="G1569" s="178" t="s">
        <v>2298</v>
      </c>
      <c r="H1569" s="178" t="s">
        <v>2304</v>
      </c>
      <c r="I1569" s="178">
        <v>1</v>
      </c>
      <c r="J1569" s="73" t="s">
        <v>632</v>
      </c>
      <c r="K1569" s="208">
        <v>0</v>
      </c>
      <c r="L1569" s="229">
        <v>1</v>
      </c>
      <c r="M1569" s="77">
        <v>0</v>
      </c>
      <c r="N1569" s="126">
        <v>0</v>
      </c>
      <c r="O1569" s="76" t="s">
        <v>2565</v>
      </c>
    </row>
    <row r="1570" spans="2:15">
      <c r="B1570" s="148">
        <v>3101</v>
      </c>
      <c r="C1570" s="178" t="s">
        <v>439</v>
      </c>
      <c r="D1570" s="178">
        <v>56</v>
      </c>
      <c r="E1570" s="178">
        <v>4</v>
      </c>
      <c r="F1570" s="178">
        <v>40</v>
      </c>
      <c r="G1570" s="178" t="s">
        <v>2298</v>
      </c>
      <c r="H1570" s="178" t="s">
        <v>2305</v>
      </c>
      <c r="I1570" s="178">
        <v>1</v>
      </c>
      <c r="J1570" s="73" t="s">
        <v>632</v>
      </c>
      <c r="K1570" s="208">
        <v>0</v>
      </c>
      <c r="L1570" s="229">
        <v>1</v>
      </c>
      <c r="M1570" s="77">
        <v>0</v>
      </c>
      <c r="N1570" s="126">
        <v>0</v>
      </c>
      <c r="O1570" s="76" t="s">
        <v>2565</v>
      </c>
    </row>
    <row r="1571" spans="2:15">
      <c r="B1571" s="148">
        <v>3102</v>
      </c>
      <c r="C1571" s="178" t="s">
        <v>2459</v>
      </c>
      <c r="D1571" s="178">
        <v>56</v>
      </c>
      <c r="E1571" s="178">
        <v>4</v>
      </c>
      <c r="F1571" s="178">
        <v>60</v>
      </c>
      <c r="G1571" s="178" t="s">
        <v>2298</v>
      </c>
      <c r="H1571" s="178" t="s">
        <v>2306</v>
      </c>
      <c r="I1571" s="178">
        <v>1</v>
      </c>
      <c r="J1571" s="73" t="s">
        <v>2220</v>
      </c>
      <c r="K1571" s="208">
        <v>0</v>
      </c>
      <c r="L1571" s="229">
        <v>1</v>
      </c>
      <c r="M1571" s="77">
        <v>0</v>
      </c>
      <c r="N1571" s="126">
        <v>0</v>
      </c>
      <c r="O1571" s="76" t="s">
        <v>2565</v>
      </c>
    </row>
    <row r="1572" spans="2:15">
      <c r="B1572" s="148">
        <v>3103</v>
      </c>
      <c r="C1572" s="178" t="s">
        <v>2460</v>
      </c>
      <c r="D1572" s="178">
        <v>56</v>
      </c>
      <c r="E1572" s="178">
        <v>4</v>
      </c>
      <c r="F1572" s="178">
        <v>60</v>
      </c>
      <c r="G1572" s="178" t="s">
        <v>2298</v>
      </c>
      <c r="H1572" s="178" t="s">
        <v>2307</v>
      </c>
      <c r="I1572" s="178">
        <v>1</v>
      </c>
      <c r="J1572" s="73" t="s">
        <v>2220</v>
      </c>
      <c r="K1572" s="208">
        <v>0</v>
      </c>
      <c r="L1572" s="229">
        <v>1</v>
      </c>
      <c r="M1572" s="77">
        <v>0</v>
      </c>
      <c r="N1572" s="126">
        <v>0</v>
      </c>
      <c r="O1572" s="76" t="s">
        <v>2565</v>
      </c>
    </row>
    <row r="1573" spans="2:15">
      <c r="B1573" s="148">
        <v>3104</v>
      </c>
      <c r="C1573" s="178" t="s">
        <v>2461</v>
      </c>
      <c r="D1573" s="178">
        <v>56</v>
      </c>
      <c r="E1573" s="178">
        <v>4</v>
      </c>
      <c r="F1573" s="178">
        <v>60</v>
      </c>
      <c r="G1573" s="178" t="s">
        <v>2298</v>
      </c>
      <c r="H1573" s="178" t="s">
        <v>2308</v>
      </c>
      <c r="I1573" s="178">
        <v>1</v>
      </c>
      <c r="J1573" s="73" t="s">
        <v>2220</v>
      </c>
      <c r="K1573" s="208">
        <v>0</v>
      </c>
      <c r="L1573" s="229">
        <v>1</v>
      </c>
      <c r="M1573" s="77">
        <v>0</v>
      </c>
      <c r="N1573" s="126">
        <v>0</v>
      </c>
      <c r="O1573" s="76" t="s">
        <v>2565</v>
      </c>
    </row>
    <row r="1574" spans="2:15">
      <c r="B1574" s="148">
        <v>3105</v>
      </c>
      <c r="C1574" s="178" t="s">
        <v>2462</v>
      </c>
      <c r="D1574" s="178">
        <v>56</v>
      </c>
      <c r="E1574" s="178">
        <v>4</v>
      </c>
      <c r="F1574" s="178">
        <v>60</v>
      </c>
      <c r="G1574" s="178" t="s">
        <v>2298</v>
      </c>
      <c r="H1574" s="178" t="s">
        <v>2309</v>
      </c>
      <c r="I1574" s="178">
        <v>1</v>
      </c>
      <c r="J1574" s="73" t="s">
        <v>2220</v>
      </c>
      <c r="K1574" s="208">
        <v>0</v>
      </c>
      <c r="L1574" s="229">
        <v>1</v>
      </c>
      <c r="M1574" s="77">
        <v>0</v>
      </c>
      <c r="N1574" s="126">
        <v>0</v>
      </c>
      <c r="O1574" s="76" t="s">
        <v>2565</v>
      </c>
    </row>
    <row r="1575" spans="2:15">
      <c r="B1575" s="148">
        <v>3106</v>
      </c>
      <c r="C1575" s="178" t="s">
        <v>439</v>
      </c>
      <c r="D1575" s="178">
        <v>56</v>
      </c>
      <c r="E1575" s="178">
        <v>4</v>
      </c>
      <c r="F1575" s="178">
        <v>60</v>
      </c>
      <c r="G1575" s="178" t="s">
        <v>2298</v>
      </c>
      <c r="H1575" s="178" t="s">
        <v>2310</v>
      </c>
      <c r="I1575" s="178">
        <v>1</v>
      </c>
      <c r="J1575" s="73" t="s">
        <v>2220</v>
      </c>
      <c r="K1575" s="208">
        <v>0</v>
      </c>
      <c r="L1575" s="229">
        <v>1</v>
      </c>
      <c r="M1575" s="77">
        <v>0</v>
      </c>
      <c r="N1575" s="126">
        <v>0</v>
      </c>
      <c r="O1575" s="76" t="s">
        <v>2565</v>
      </c>
    </row>
    <row r="1576" spans="2:15">
      <c r="B1576" s="148">
        <v>3107</v>
      </c>
      <c r="C1576" s="178" t="s">
        <v>2459</v>
      </c>
      <c r="D1576" s="178">
        <v>56</v>
      </c>
      <c r="E1576" s="178">
        <v>4</v>
      </c>
      <c r="F1576" s="178">
        <v>60</v>
      </c>
      <c r="G1576" s="178" t="s">
        <v>2298</v>
      </c>
      <c r="H1576" s="178" t="s">
        <v>2311</v>
      </c>
      <c r="I1576" s="178">
        <v>1</v>
      </c>
      <c r="J1576" s="73" t="s">
        <v>461</v>
      </c>
      <c r="K1576" s="208">
        <v>0</v>
      </c>
      <c r="L1576" s="229">
        <v>1</v>
      </c>
      <c r="M1576" s="77">
        <v>0</v>
      </c>
      <c r="N1576" s="126">
        <v>0</v>
      </c>
      <c r="O1576" s="76" t="s">
        <v>2565</v>
      </c>
    </row>
    <row r="1577" spans="2:15">
      <c r="B1577" s="148">
        <v>3108</v>
      </c>
      <c r="C1577" s="178" t="s">
        <v>2460</v>
      </c>
      <c r="D1577" s="178">
        <v>56</v>
      </c>
      <c r="E1577" s="178">
        <v>4</v>
      </c>
      <c r="F1577" s="178">
        <v>60</v>
      </c>
      <c r="G1577" s="178" t="s">
        <v>2298</v>
      </c>
      <c r="H1577" s="178" t="s">
        <v>2312</v>
      </c>
      <c r="I1577" s="178">
        <v>1</v>
      </c>
      <c r="J1577" s="73" t="s">
        <v>461</v>
      </c>
      <c r="K1577" s="208">
        <v>0</v>
      </c>
      <c r="L1577" s="229">
        <v>1</v>
      </c>
      <c r="M1577" s="77">
        <v>0</v>
      </c>
      <c r="N1577" s="126">
        <v>0</v>
      </c>
      <c r="O1577" s="76" t="s">
        <v>2565</v>
      </c>
    </row>
    <row r="1578" spans="2:15">
      <c r="B1578" s="148">
        <v>3109</v>
      </c>
      <c r="C1578" s="178" t="s">
        <v>2461</v>
      </c>
      <c r="D1578" s="178">
        <v>56</v>
      </c>
      <c r="E1578" s="178">
        <v>4</v>
      </c>
      <c r="F1578" s="178">
        <v>60</v>
      </c>
      <c r="G1578" s="178" t="s">
        <v>2298</v>
      </c>
      <c r="H1578" s="178" t="s">
        <v>2313</v>
      </c>
      <c r="I1578" s="178">
        <v>1</v>
      </c>
      <c r="J1578" s="73" t="s">
        <v>461</v>
      </c>
      <c r="K1578" s="208">
        <v>0</v>
      </c>
      <c r="L1578" s="229">
        <v>1</v>
      </c>
      <c r="M1578" s="77">
        <v>0</v>
      </c>
      <c r="N1578" s="126">
        <v>0</v>
      </c>
      <c r="O1578" s="76" t="s">
        <v>2565</v>
      </c>
    </row>
    <row r="1579" spans="2:15">
      <c r="B1579" s="148">
        <v>3110</v>
      </c>
      <c r="C1579" s="178" t="s">
        <v>2462</v>
      </c>
      <c r="D1579" s="178">
        <v>56</v>
      </c>
      <c r="E1579" s="178">
        <v>4</v>
      </c>
      <c r="F1579" s="178">
        <v>60</v>
      </c>
      <c r="G1579" s="178" t="s">
        <v>2298</v>
      </c>
      <c r="H1579" s="178" t="s">
        <v>2314</v>
      </c>
      <c r="I1579" s="178">
        <v>1</v>
      </c>
      <c r="J1579" s="73" t="s">
        <v>461</v>
      </c>
      <c r="K1579" s="208">
        <v>0</v>
      </c>
      <c r="L1579" s="229">
        <v>1</v>
      </c>
      <c r="M1579" s="77">
        <v>0</v>
      </c>
      <c r="N1579" s="126">
        <v>0</v>
      </c>
      <c r="O1579" s="76" t="s">
        <v>2565</v>
      </c>
    </row>
    <row r="1580" spans="2:15">
      <c r="B1580" s="148">
        <v>3111</v>
      </c>
      <c r="C1580" s="178" t="s">
        <v>439</v>
      </c>
      <c r="D1580" s="178">
        <v>56</v>
      </c>
      <c r="E1580" s="178">
        <v>4</v>
      </c>
      <c r="F1580" s="178">
        <v>60</v>
      </c>
      <c r="G1580" s="178" t="s">
        <v>2298</v>
      </c>
      <c r="H1580" s="178" t="s">
        <v>2315</v>
      </c>
      <c r="I1580" s="178">
        <v>1</v>
      </c>
      <c r="J1580" s="73" t="s">
        <v>461</v>
      </c>
      <c r="K1580" s="208">
        <v>0</v>
      </c>
      <c r="L1580" s="229">
        <v>1</v>
      </c>
      <c r="M1580" s="77">
        <v>0</v>
      </c>
      <c r="N1580" s="126">
        <v>0</v>
      </c>
      <c r="O1580" s="76" t="s">
        <v>2565</v>
      </c>
    </row>
    <row r="1581" spans="2:15">
      <c r="B1581" s="148">
        <v>3112</v>
      </c>
      <c r="C1581" s="178" t="s">
        <v>2459</v>
      </c>
      <c r="D1581" s="178">
        <v>56</v>
      </c>
      <c r="E1581" s="178">
        <v>4</v>
      </c>
      <c r="F1581" s="178">
        <v>40</v>
      </c>
      <c r="G1581" s="178" t="s">
        <v>2298</v>
      </c>
      <c r="H1581" s="178" t="s">
        <v>2150</v>
      </c>
      <c r="I1581" s="178">
        <v>1</v>
      </c>
      <c r="J1581" s="73" t="s">
        <v>2321</v>
      </c>
      <c r="K1581" s="208">
        <v>0</v>
      </c>
      <c r="L1581" s="229">
        <v>1</v>
      </c>
      <c r="M1581" s="77">
        <v>0</v>
      </c>
      <c r="N1581" s="126">
        <v>0</v>
      </c>
      <c r="O1581" s="76" t="s">
        <v>2565</v>
      </c>
    </row>
    <row r="1582" spans="2:15">
      <c r="B1582" s="148">
        <v>3113</v>
      </c>
      <c r="C1582" s="178" t="s">
        <v>2460</v>
      </c>
      <c r="D1582" s="178">
        <v>56</v>
      </c>
      <c r="E1582" s="178">
        <v>4</v>
      </c>
      <c r="F1582" s="178">
        <v>40</v>
      </c>
      <c r="G1582" s="178" t="s">
        <v>2298</v>
      </c>
      <c r="H1582" s="178" t="s">
        <v>2148</v>
      </c>
      <c r="I1582" s="178">
        <v>1</v>
      </c>
      <c r="J1582" s="73" t="s">
        <v>2321</v>
      </c>
      <c r="K1582" s="208">
        <v>0</v>
      </c>
      <c r="L1582" s="229">
        <v>1</v>
      </c>
      <c r="M1582" s="77">
        <v>0</v>
      </c>
      <c r="N1582" s="126">
        <v>0</v>
      </c>
      <c r="O1582" s="76" t="s">
        <v>2565</v>
      </c>
    </row>
    <row r="1583" spans="2:15">
      <c r="B1583" s="148">
        <v>3114</v>
      </c>
      <c r="C1583" s="178" t="s">
        <v>2461</v>
      </c>
      <c r="D1583" s="178">
        <v>56</v>
      </c>
      <c r="E1583" s="178">
        <v>4</v>
      </c>
      <c r="F1583" s="178">
        <v>40</v>
      </c>
      <c r="G1583" s="178" t="s">
        <v>2298</v>
      </c>
      <c r="H1583" s="178" t="s">
        <v>2151</v>
      </c>
      <c r="I1583" s="178">
        <v>1</v>
      </c>
      <c r="J1583" s="73" t="s">
        <v>2321</v>
      </c>
      <c r="K1583" s="208">
        <v>0</v>
      </c>
      <c r="L1583" s="229">
        <v>1</v>
      </c>
      <c r="M1583" s="77">
        <v>0</v>
      </c>
      <c r="N1583" s="126">
        <v>0</v>
      </c>
      <c r="O1583" s="76" t="s">
        <v>2565</v>
      </c>
    </row>
    <row r="1584" spans="2:15">
      <c r="B1584" s="148">
        <v>3115</v>
      </c>
      <c r="C1584" s="178" t="s">
        <v>2462</v>
      </c>
      <c r="D1584" s="178">
        <v>56</v>
      </c>
      <c r="E1584" s="178">
        <v>4</v>
      </c>
      <c r="F1584" s="178">
        <v>40</v>
      </c>
      <c r="G1584" s="178" t="s">
        <v>2298</v>
      </c>
      <c r="H1584" s="178" t="s">
        <v>2149</v>
      </c>
      <c r="I1584" s="178">
        <v>1</v>
      </c>
      <c r="J1584" s="73" t="s">
        <v>2321</v>
      </c>
      <c r="K1584" s="208">
        <v>0</v>
      </c>
      <c r="L1584" s="229">
        <v>1</v>
      </c>
      <c r="M1584" s="77">
        <v>0</v>
      </c>
      <c r="N1584" s="126">
        <v>0</v>
      </c>
      <c r="O1584" s="76" t="s">
        <v>2565</v>
      </c>
    </row>
    <row r="1585" spans="2:15">
      <c r="B1585" s="148">
        <v>3116</v>
      </c>
      <c r="C1585" s="178" t="s">
        <v>439</v>
      </c>
      <c r="D1585" s="178">
        <v>56</v>
      </c>
      <c r="E1585" s="178">
        <v>4</v>
      </c>
      <c r="F1585" s="178">
        <v>40</v>
      </c>
      <c r="G1585" s="178" t="s">
        <v>2298</v>
      </c>
      <c r="H1585" s="178" t="s">
        <v>2316</v>
      </c>
      <c r="I1585" s="178">
        <v>1</v>
      </c>
      <c r="J1585" s="73" t="s">
        <v>2321</v>
      </c>
      <c r="K1585" s="208">
        <v>0</v>
      </c>
      <c r="L1585" s="229">
        <v>1</v>
      </c>
      <c r="M1585" s="77">
        <v>0</v>
      </c>
      <c r="N1585" s="126">
        <v>0</v>
      </c>
      <c r="O1585" s="76" t="s">
        <v>2565</v>
      </c>
    </row>
    <row r="1586" spans="2:15">
      <c r="B1586" s="148">
        <v>3117</v>
      </c>
      <c r="C1586" s="178" t="s">
        <v>1705</v>
      </c>
      <c r="D1586" s="178">
        <v>56</v>
      </c>
      <c r="E1586" s="178">
        <v>4</v>
      </c>
      <c r="F1586" s="178">
        <v>100</v>
      </c>
      <c r="G1586" s="178" t="s">
        <v>2297</v>
      </c>
      <c r="H1586" s="178" t="s">
        <v>2144</v>
      </c>
      <c r="I1586" s="178">
        <v>1</v>
      </c>
      <c r="J1586" s="73" t="s">
        <v>2322</v>
      </c>
      <c r="K1586" s="208">
        <v>0</v>
      </c>
      <c r="L1586" s="229">
        <v>1</v>
      </c>
      <c r="M1586" s="77">
        <v>0</v>
      </c>
      <c r="N1586" s="126">
        <v>0</v>
      </c>
      <c r="O1586" s="76" t="s">
        <v>2565</v>
      </c>
    </row>
    <row r="1587" spans="2:15">
      <c r="B1587" s="148">
        <v>3118</v>
      </c>
      <c r="C1587" s="178" t="s">
        <v>532</v>
      </c>
      <c r="D1587" s="178">
        <v>56</v>
      </c>
      <c r="E1587" s="178">
        <v>4</v>
      </c>
      <c r="F1587" s="178">
        <v>100</v>
      </c>
      <c r="G1587" s="178" t="s">
        <v>2297</v>
      </c>
      <c r="H1587" s="178" t="s">
        <v>534</v>
      </c>
      <c r="I1587" s="178">
        <v>1</v>
      </c>
      <c r="J1587" s="73" t="s">
        <v>2322</v>
      </c>
      <c r="K1587" s="208">
        <v>0</v>
      </c>
      <c r="L1587" s="229">
        <v>1</v>
      </c>
      <c r="M1587" s="77">
        <v>0</v>
      </c>
      <c r="N1587" s="126">
        <v>0</v>
      </c>
      <c r="O1587" s="76" t="s">
        <v>2565</v>
      </c>
    </row>
    <row r="1588" spans="2:15">
      <c r="B1588" s="148">
        <v>3119</v>
      </c>
      <c r="C1588" s="178" t="s">
        <v>538</v>
      </c>
      <c r="D1588" s="178">
        <v>56</v>
      </c>
      <c r="E1588" s="178">
        <v>4</v>
      </c>
      <c r="F1588" s="178">
        <v>100</v>
      </c>
      <c r="G1588" s="178" t="s">
        <v>2297</v>
      </c>
      <c r="H1588" s="178" t="s">
        <v>540</v>
      </c>
      <c r="I1588" s="178">
        <v>1</v>
      </c>
      <c r="J1588" s="73" t="s">
        <v>2322</v>
      </c>
      <c r="K1588" s="208">
        <v>0</v>
      </c>
      <c r="L1588" s="229">
        <v>1</v>
      </c>
      <c r="M1588" s="77">
        <v>0</v>
      </c>
      <c r="N1588" s="126">
        <v>0</v>
      </c>
      <c r="O1588" s="76" t="s">
        <v>2565</v>
      </c>
    </row>
    <row r="1589" spans="2:15">
      <c r="B1589" s="148">
        <v>3120</v>
      </c>
      <c r="C1589" s="178" t="s">
        <v>541</v>
      </c>
      <c r="D1589" s="178">
        <v>56</v>
      </c>
      <c r="E1589" s="178">
        <v>4</v>
      </c>
      <c r="F1589" s="178">
        <v>100</v>
      </c>
      <c r="G1589" s="178" t="s">
        <v>2297</v>
      </c>
      <c r="H1589" s="178" t="s">
        <v>543</v>
      </c>
      <c r="I1589" s="178">
        <v>1</v>
      </c>
      <c r="J1589" s="73" t="s">
        <v>2322</v>
      </c>
      <c r="K1589" s="208">
        <v>0</v>
      </c>
      <c r="L1589" s="229">
        <v>1</v>
      </c>
      <c r="M1589" s="77">
        <v>0</v>
      </c>
      <c r="N1589" s="126">
        <v>0</v>
      </c>
      <c r="O1589" s="76" t="s">
        <v>2565</v>
      </c>
    </row>
    <row r="1590" spans="2:15">
      <c r="B1590" s="148">
        <v>3121</v>
      </c>
      <c r="C1590" s="178" t="s">
        <v>550</v>
      </c>
      <c r="D1590" s="178">
        <v>56</v>
      </c>
      <c r="E1590" s="178">
        <v>4</v>
      </c>
      <c r="F1590" s="178">
        <v>100</v>
      </c>
      <c r="G1590" s="178" t="s">
        <v>2299</v>
      </c>
      <c r="H1590" s="178" t="s">
        <v>552</v>
      </c>
      <c r="I1590" s="178">
        <v>1</v>
      </c>
      <c r="J1590" s="73" t="s">
        <v>2323</v>
      </c>
      <c r="K1590" s="208">
        <v>0</v>
      </c>
      <c r="L1590" s="229">
        <v>1</v>
      </c>
      <c r="M1590" s="77">
        <v>0</v>
      </c>
      <c r="N1590" s="126">
        <v>0</v>
      </c>
      <c r="O1590" s="76" t="s">
        <v>2565</v>
      </c>
    </row>
    <row r="1591" spans="2:15">
      <c r="B1591" s="148">
        <v>3122</v>
      </c>
      <c r="C1591" s="178" t="s">
        <v>1752</v>
      </c>
      <c r="D1591" s="178">
        <v>56</v>
      </c>
      <c r="E1591" s="178">
        <v>4</v>
      </c>
      <c r="F1591" s="178">
        <v>100</v>
      </c>
      <c r="G1591" s="178" t="s">
        <v>2299</v>
      </c>
      <c r="H1591" s="178" t="s">
        <v>606</v>
      </c>
      <c r="I1591" s="178">
        <v>1</v>
      </c>
      <c r="J1591" s="73" t="s">
        <v>2323</v>
      </c>
      <c r="K1591" s="208">
        <v>0</v>
      </c>
      <c r="L1591" s="229">
        <v>1</v>
      </c>
      <c r="M1591" s="77">
        <v>0</v>
      </c>
      <c r="N1591" s="126">
        <v>0</v>
      </c>
      <c r="O1591" s="76" t="s">
        <v>2565</v>
      </c>
    </row>
    <row r="1592" spans="2:15">
      <c r="B1592" s="148">
        <v>3123</v>
      </c>
      <c r="C1592" s="178" t="s">
        <v>1762</v>
      </c>
      <c r="D1592" s="178">
        <v>56</v>
      </c>
      <c r="E1592" s="178">
        <v>4</v>
      </c>
      <c r="F1592" s="178">
        <v>100</v>
      </c>
      <c r="G1592" s="178" t="s">
        <v>2299</v>
      </c>
      <c r="H1592" s="178" t="s">
        <v>2145</v>
      </c>
      <c r="I1592" s="178">
        <v>1</v>
      </c>
      <c r="J1592" s="73" t="s">
        <v>2323</v>
      </c>
      <c r="K1592" s="208">
        <v>0</v>
      </c>
      <c r="L1592" s="229">
        <v>1</v>
      </c>
      <c r="M1592" s="77">
        <v>0</v>
      </c>
      <c r="N1592" s="126">
        <v>0</v>
      </c>
      <c r="O1592" s="76" t="s">
        <v>2565</v>
      </c>
    </row>
    <row r="1593" spans="2:15">
      <c r="B1593" s="148">
        <v>3124</v>
      </c>
      <c r="C1593" s="178" t="s">
        <v>1774</v>
      </c>
      <c r="D1593" s="178">
        <v>56</v>
      </c>
      <c r="E1593" s="178">
        <v>4</v>
      </c>
      <c r="F1593" s="178">
        <v>100</v>
      </c>
      <c r="G1593" s="178" t="s">
        <v>2299</v>
      </c>
      <c r="H1593" s="178" t="s">
        <v>2146</v>
      </c>
      <c r="I1593" s="178">
        <v>1</v>
      </c>
      <c r="J1593" s="73" t="s">
        <v>2323</v>
      </c>
      <c r="K1593" s="208">
        <v>0</v>
      </c>
      <c r="L1593" s="229">
        <v>1</v>
      </c>
      <c r="M1593" s="77">
        <v>0</v>
      </c>
      <c r="N1593" s="126">
        <v>0</v>
      </c>
      <c r="O1593" s="76" t="s">
        <v>2565</v>
      </c>
    </row>
    <row r="1594" spans="2:15">
      <c r="B1594" s="148">
        <v>3125</v>
      </c>
      <c r="C1594" s="178" t="s">
        <v>1710</v>
      </c>
      <c r="D1594" s="178">
        <v>56</v>
      </c>
      <c r="E1594" s="178">
        <v>4</v>
      </c>
      <c r="F1594" s="178">
        <v>100</v>
      </c>
      <c r="G1594" s="178" t="s">
        <v>2300</v>
      </c>
      <c r="H1594" s="178" t="s">
        <v>2317</v>
      </c>
      <c r="I1594" s="178">
        <v>1</v>
      </c>
      <c r="J1594" s="73" t="s">
        <v>2324</v>
      </c>
      <c r="K1594" s="208">
        <v>0</v>
      </c>
      <c r="L1594" s="229">
        <v>1</v>
      </c>
      <c r="M1594" s="77">
        <v>0</v>
      </c>
      <c r="N1594" s="126">
        <v>0</v>
      </c>
      <c r="O1594" s="76" t="s">
        <v>2565</v>
      </c>
    </row>
    <row r="1595" spans="2:15">
      <c r="B1595" s="148">
        <v>3126</v>
      </c>
      <c r="C1595" s="178" t="s">
        <v>1903</v>
      </c>
      <c r="D1595" s="178">
        <v>56</v>
      </c>
      <c r="E1595" s="178">
        <v>4</v>
      </c>
      <c r="F1595" s="178">
        <v>100</v>
      </c>
      <c r="G1595" s="178" t="s">
        <v>2300</v>
      </c>
      <c r="H1595" s="178" t="s">
        <v>2318</v>
      </c>
      <c r="I1595" s="178">
        <v>1</v>
      </c>
      <c r="J1595" s="73" t="s">
        <v>2324</v>
      </c>
      <c r="K1595" s="208">
        <v>0</v>
      </c>
      <c r="L1595" s="229">
        <v>1</v>
      </c>
      <c r="M1595" s="77">
        <v>0</v>
      </c>
      <c r="N1595" s="126">
        <v>0</v>
      </c>
      <c r="O1595" s="76" t="s">
        <v>2565</v>
      </c>
    </row>
    <row r="1596" spans="2:15">
      <c r="B1596" s="148">
        <v>3127</v>
      </c>
      <c r="C1596" s="178" t="s">
        <v>1941</v>
      </c>
      <c r="D1596" s="178">
        <v>56</v>
      </c>
      <c r="E1596" s="178">
        <v>4</v>
      </c>
      <c r="F1596" s="178">
        <v>100</v>
      </c>
      <c r="G1596" s="178" t="s">
        <v>2300</v>
      </c>
      <c r="H1596" s="178" t="s">
        <v>2319</v>
      </c>
      <c r="I1596" s="178">
        <v>1</v>
      </c>
      <c r="J1596" s="73" t="s">
        <v>2324</v>
      </c>
      <c r="K1596" s="208">
        <v>0</v>
      </c>
      <c r="L1596" s="229">
        <v>1</v>
      </c>
      <c r="M1596" s="77">
        <v>0</v>
      </c>
      <c r="N1596" s="126">
        <v>0</v>
      </c>
      <c r="O1596" s="76" t="s">
        <v>2565</v>
      </c>
    </row>
    <row r="1597" spans="2:15">
      <c r="B1597" s="148">
        <v>3128</v>
      </c>
      <c r="C1597" s="178" t="s">
        <v>1962</v>
      </c>
      <c r="D1597" s="178">
        <v>56</v>
      </c>
      <c r="E1597" s="178">
        <v>4</v>
      </c>
      <c r="F1597" s="178">
        <v>100</v>
      </c>
      <c r="G1597" s="178" t="s">
        <v>2300</v>
      </c>
      <c r="H1597" s="178" t="s">
        <v>2320</v>
      </c>
      <c r="I1597" s="178">
        <v>1</v>
      </c>
      <c r="J1597" s="73" t="s">
        <v>2324</v>
      </c>
      <c r="K1597" s="208">
        <v>0</v>
      </c>
      <c r="L1597" s="229">
        <v>1</v>
      </c>
      <c r="M1597" s="77">
        <v>0</v>
      </c>
      <c r="N1597" s="126">
        <v>0</v>
      </c>
      <c r="O1597" s="76" t="s">
        <v>2565</v>
      </c>
    </row>
    <row r="1598" spans="2:15">
      <c r="B1598" s="148">
        <v>3129</v>
      </c>
      <c r="C1598" s="192" t="s">
        <v>2468</v>
      </c>
      <c r="D1598" s="192">
        <v>58</v>
      </c>
      <c r="E1598" s="192">
        <v>1</v>
      </c>
      <c r="F1598" s="192">
        <v>100</v>
      </c>
      <c r="G1598" s="192" t="s">
        <v>2298</v>
      </c>
      <c r="H1598" s="192" t="s">
        <v>2519</v>
      </c>
      <c r="I1598" s="192">
        <v>1</v>
      </c>
      <c r="J1598" s="88" t="s">
        <v>2520</v>
      </c>
      <c r="K1598" s="214">
        <v>0</v>
      </c>
      <c r="L1598" s="235">
        <v>0</v>
      </c>
      <c r="M1598" s="77">
        <v>0</v>
      </c>
      <c r="N1598" s="126">
        <v>0</v>
      </c>
      <c r="O1598" s="87" t="s">
        <v>2521</v>
      </c>
    </row>
    <row r="1599" spans="2:15">
      <c r="B1599" s="148">
        <v>3130</v>
      </c>
      <c r="C1599" s="192" t="s">
        <v>2469</v>
      </c>
      <c r="D1599" s="192">
        <v>58</v>
      </c>
      <c r="E1599" s="192">
        <v>2</v>
      </c>
      <c r="F1599" s="192">
        <v>100</v>
      </c>
      <c r="G1599" s="192" t="s">
        <v>2298</v>
      </c>
      <c r="H1599" s="192" t="s">
        <v>2522</v>
      </c>
      <c r="I1599" s="192">
        <v>1</v>
      </c>
      <c r="J1599" s="88" t="s">
        <v>2520</v>
      </c>
      <c r="K1599" s="214">
        <v>0</v>
      </c>
      <c r="L1599" s="235">
        <v>0</v>
      </c>
      <c r="M1599" s="77">
        <v>0</v>
      </c>
      <c r="N1599" s="126">
        <v>0</v>
      </c>
      <c r="O1599" s="87" t="s">
        <v>2521</v>
      </c>
    </row>
    <row r="1600" spans="2:15">
      <c r="B1600" s="148">
        <v>3131</v>
      </c>
      <c r="C1600" s="192" t="s">
        <v>2470</v>
      </c>
      <c r="D1600" s="192">
        <v>58</v>
      </c>
      <c r="E1600" s="192">
        <v>3</v>
      </c>
      <c r="F1600" s="192">
        <v>100</v>
      </c>
      <c r="G1600" s="192" t="s">
        <v>2298</v>
      </c>
      <c r="H1600" s="192" t="s">
        <v>2523</v>
      </c>
      <c r="I1600" s="192">
        <v>1</v>
      </c>
      <c r="J1600" s="88" t="s">
        <v>2520</v>
      </c>
      <c r="K1600" s="214">
        <v>0</v>
      </c>
      <c r="L1600" s="235">
        <v>0</v>
      </c>
      <c r="M1600" s="77">
        <v>0</v>
      </c>
      <c r="N1600" s="126">
        <v>0</v>
      </c>
      <c r="O1600" s="87" t="s">
        <v>2521</v>
      </c>
    </row>
    <row r="1601" spans="2:15">
      <c r="B1601" s="148">
        <v>3132</v>
      </c>
      <c r="C1601" s="192" t="s">
        <v>2471</v>
      </c>
      <c r="D1601" s="192">
        <v>58</v>
      </c>
      <c r="E1601" s="192">
        <v>4</v>
      </c>
      <c r="F1601" s="192">
        <v>100</v>
      </c>
      <c r="G1601" s="192" t="s">
        <v>2298</v>
      </c>
      <c r="H1601" s="192" t="s">
        <v>2524</v>
      </c>
      <c r="I1601" s="192">
        <v>1</v>
      </c>
      <c r="J1601" s="88" t="s">
        <v>2520</v>
      </c>
      <c r="K1601" s="214">
        <v>0</v>
      </c>
      <c r="L1601" s="235">
        <v>0</v>
      </c>
      <c r="M1601" s="77">
        <v>0</v>
      </c>
      <c r="N1601" s="126">
        <v>0</v>
      </c>
      <c r="O1601" s="87" t="s">
        <v>2521</v>
      </c>
    </row>
    <row r="1602" spans="2:15">
      <c r="B1602" s="148">
        <v>3133</v>
      </c>
      <c r="C1602" s="192" t="s">
        <v>2472</v>
      </c>
      <c r="D1602" s="192">
        <v>58</v>
      </c>
      <c r="E1602" s="192">
        <v>5</v>
      </c>
      <c r="F1602" s="192">
        <v>100</v>
      </c>
      <c r="G1602" s="192" t="s">
        <v>2298</v>
      </c>
      <c r="H1602" s="192" t="s">
        <v>2525</v>
      </c>
      <c r="I1602" s="192">
        <v>1</v>
      </c>
      <c r="J1602" s="88" t="s">
        <v>2520</v>
      </c>
      <c r="K1602" s="214">
        <v>0</v>
      </c>
      <c r="L1602" s="235">
        <v>0</v>
      </c>
      <c r="M1602" s="77">
        <v>0</v>
      </c>
      <c r="N1602" s="126">
        <v>0</v>
      </c>
      <c r="O1602" s="87" t="s">
        <v>2521</v>
      </c>
    </row>
    <row r="1603" spans="2:15">
      <c r="B1603" s="148">
        <v>3134</v>
      </c>
      <c r="C1603" s="192" t="s">
        <v>2473</v>
      </c>
      <c r="D1603" s="192">
        <v>58</v>
      </c>
      <c r="E1603" s="192">
        <v>6</v>
      </c>
      <c r="F1603" s="192">
        <v>100</v>
      </c>
      <c r="G1603" s="192" t="s">
        <v>2298</v>
      </c>
      <c r="H1603" s="192" t="s">
        <v>2526</v>
      </c>
      <c r="I1603" s="192">
        <v>1</v>
      </c>
      <c r="J1603" s="88" t="s">
        <v>2520</v>
      </c>
      <c r="K1603" s="214">
        <v>0</v>
      </c>
      <c r="L1603" s="235">
        <v>0</v>
      </c>
      <c r="M1603" s="77">
        <v>0</v>
      </c>
      <c r="N1603" s="126">
        <v>0</v>
      </c>
      <c r="O1603" s="87" t="s">
        <v>2521</v>
      </c>
    </row>
    <row r="1604" spans="2:15">
      <c r="B1604" s="148">
        <v>3135</v>
      </c>
      <c r="C1604" s="192" t="s">
        <v>2474</v>
      </c>
      <c r="D1604" s="192">
        <v>58</v>
      </c>
      <c r="E1604" s="192">
        <v>7</v>
      </c>
      <c r="F1604" s="192">
        <v>100</v>
      </c>
      <c r="G1604" s="192" t="s">
        <v>2298</v>
      </c>
      <c r="H1604" s="192" t="s">
        <v>2527</v>
      </c>
      <c r="I1604" s="192">
        <v>1</v>
      </c>
      <c r="J1604" s="88" t="s">
        <v>2520</v>
      </c>
      <c r="K1604" s="214">
        <v>0</v>
      </c>
      <c r="L1604" s="235">
        <v>0</v>
      </c>
      <c r="M1604" s="77">
        <v>0</v>
      </c>
      <c r="N1604" s="126">
        <v>0</v>
      </c>
      <c r="O1604" s="87" t="s">
        <v>2521</v>
      </c>
    </row>
    <row r="1605" spans="2:15">
      <c r="B1605" s="148">
        <v>3136</v>
      </c>
      <c r="C1605" s="192" t="s">
        <v>2475</v>
      </c>
      <c r="D1605" s="192">
        <v>58</v>
      </c>
      <c r="E1605" s="192">
        <v>8</v>
      </c>
      <c r="F1605" s="192">
        <v>100</v>
      </c>
      <c r="G1605" s="192" t="s">
        <v>2298</v>
      </c>
      <c r="H1605" s="192" t="s">
        <v>2528</v>
      </c>
      <c r="I1605" s="192">
        <v>1</v>
      </c>
      <c r="J1605" s="88" t="s">
        <v>2520</v>
      </c>
      <c r="K1605" s="214">
        <v>0</v>
      </c>
      <c r="L1605" s="235">
        <v>0</v>
      </c>
      <c r="M1605" s="77">
        <v>0</v>
      </c>
      <c r="N1605" s="126">
        <v>0</v>
      </c>
      <c r="O1605" s="87" t="s">
        <v>2521</v>
      </c>
    </row>
    <row r="1606" spans="2:15">
      <c r="B1606" s="148">
        <v>3137</v>
      </c>
      <c r="C1606" s="192" t="s">
        <v>2476</v>
      </c>
      <c r="D1606" s="192">
        <v>58</v>
      </c>
      <c r="E1606" s="192">
        <v>9</v>
      </c>
      <c r="F1606" s="192">
        <v>100</v>
      </c>
      <c r="G1606" s="192" t="s">
        <v>2298</v>
      </c>
      <c r="H1606" s="192" t="s">
        <v>2529</v>
      </c>
      <c r="I1606" s="192">
        <v>1</v>
      </c>
      <c r="J1606" s="88" t="s">
        <v>2520</v>
      </c>
      <c r="K1606" s="214">
        <v>0</v>
      </c>
      <c r="L1606" s="235">
        <v>0</v>
      </c>
      <c r="M1606" s="77">
        <v>0</v>
      </c>
      <c r="N1606" s="126">
        <v>0</v>
      </c>
      <c r="O1606" s="87" t="s">
        <v>2521</v>
      </c>
    </row>
    <row r="1607" spans="2:15">
      <c r="B1607" s="148">
        <v>3138</v>
      </c>
      <c r="C1607" s="192" t="s">
        <v>2477</v>
      </c>
      <c r="D1607" s="192">
        <v>58</v>
      </c>
      <c r="E1607" s="192">
        <v>10</v>
      </c>
      <c r="F1607" s="192">
        <v>100</v>
      </c>
      <c r="G1607" s="192" t="s">
        <v>2298</v>
      </c>
      <c r="H1607" s="192" t="s">
        <v>2530</v>
      </c>
      <c r="I1607" s="192">
        <v>1</v>
      </c>
      <c r="J1607" s="88" t="s">
        <v>2520</v>
      </c>
      <c r="K1607" s="214">
        <v>0</v>
      </c>
      <c r="L1607" s="235">
        <v>0</v>
      </c>
      <c r="M1607" s="77">
        <v>0</v>
      </c>
      <c r="N1607" s="126">
        <v>0</v>
      </c>
      <c r="O1607" s="87" t="s">
        <v>2521</v>
      </c>
    </row>
    <row r="1608" spans="2:15">
      <c r="B1608" s="148">
        <v>3139</v>
      </c>
      <c r="C1608" s="192" t="s">
        <v>2478</v>
      </c>
      <c r="D1608" s="192">
        <v>58</v>
      </c>
      <c r="E1608" s="192">
        <v>11</v>
      </c>
      <c r="F1608" s="192">
        <v>100</v>
      </c>
      <c r="G1608" s="192" t="s">
        <v>2298</v>
      </c>
      <c r="H1608" s="192" t="s">
        <v>2531</v>
      </c>
      <c r="I1608" s="192">
        <v>1</v>
      </c>
      <c r="J1608" s="88" t="s">
        <v>2520</v>
      </c>
      <c r="K1608" s="214">
        <v>0</v>
      </c>
      <c r="L1608" s="235">
        <v>0</v>
      </c>
      <c r="M1608" s="77">
        <v>0</v>
      </c>
      <c r="N1608" s="126">
        <v>0</v>
      </c>
      <c r="O1608" s="87" t="s">
        <v>2521</v>
      </c>
    </row>
    <row r="1609" spans="2:15">
      <c r="B1609" s="148">
        <v>3140</v>
      </c>
      <c r="C1609" s="192" t="s">
        <v>2479</v>
      </c>
      <c r="D1609" s="192">
        <v>58</v>
      </c>
      <c r="E1609" s="192">
        <v>12</v>
      </c>
      <c r="F1609" s="192">
        <v>100</v>
      </c>
      <c r="G1609" s="192" t="s">
        <v>2298</v>
      </c>
      <c r="H1609" s="192" t="s">
        <v>2532</v>
      </c>
      <c r="I1609" s="192">
        <v>1</v>
      </c>
      <c r="J1609" s="88" t="s">
        <v>2520</v>
      </c>
      <c r="K1609" s="214">
        <v>0</v>
      </c>
      <c r="L1609" s="235">
        <v>0</v>
      </c>
      <c r="M1609" s="77">
        <v>0</v>
      </c>
      <c r="N1609" s="126">
        <v>0</v>
      </c>
      <c r="O1609" s="87" t="s">
        <v>2521</v>
      </c>
    </row>
    <row r="1610" spans="2:15">
      <c r="B1610" s="148">
        <v>3141</v>
      </c>
      <c r="C1610" s="192" t="s">
        <v>2480</v>
      </c>
      <c r="D1610" s="192">
        <v>58</v>
      </c>
      <c r="E1610" s="192">
        <v>13</v>
      </c>
      <c r="F1610" s="192">
        <v>100</v>
      </c>
      <c r="G1610" s="192" t="s">
        <v>2298</v>
      </c>
      <c r="H1610" s="192" t="s">
        <v>2213</v>
      </c>
      <c r="I1610" s="192">
        <v>1</v>
      </c>
      <c r="J1610" s="88" t="s">
        <v>2533</v>
      </c>
      <c r="K1610" s="214">
        <v>0</v>
      </c>
      <c r="L1610" s="235">
        <v>0</v>
      </c>
      <c r="M1610" s="77">
        <v>0</v>
      </c>
      <c r="N1610" s="126">
        <v>0</v>
      </c>
      <c r="O1610" s="87" t="s">
        <v>2521</v>
      </c>
    </row>
    <row r="1611" spans="2:15">
      <c r="B1611" s="148">
        <v>3142</v>
      </c>
      <c r="C1611" s="192" t="s">
        <v>2481</v>
      </c>
      <c r="D1611" s="192">
        <v>58</v>
      </c>
      <c r="E1611" s="192">
        <v>14</v>
      </c>
      <c r="F1611" s="192">
        <v>100</v>
      </c>
      <c r="G1611" s="192" t="s">
        <v>2298</v>
      </c>
      <c r="H1611" s="192" t="s">
        <v>2214</v>
      </c>
      <c r="I1611" s="192">
        <v>1</v>
      </c>
      <c r="J1611" s="88" t="s">
        <v>2533</v>
      </c>
      <c r="K1611" s="214">
        <v>0</v>
      </c>
      <c r="L1611" s="235">
        <v>0</v>
      </c>
      <c r="M1611" s="77">
        <v>0</v>
      </c>
      <c r="N1611" s="126">
        <v>0</v>
      </c>
      <c r="O1611" s="87" t="s">
        <v>2521</v>
      </c>
    </row>
    <row r="1612" spans="2:15">
      <c r="B1612" s="148">
        <v>3143</v>
      </c>
      <c r="C1612" s="192" t="s">
        <v>2482</v>
      </c>
      <c r="D1612" s="192">
        <v>58</v>
      </c>
      <c r="E1612" s="192">
        <v>15</v>
      </c>
      <c r="F1612" s="192">
        <v>100</v>
      </c>
      <c r="G1612" s="192" t="s">
        <v>2298</v>
      </c>
      <c r="H1612" s="192" t="s">
        <v>2215</v>
      </c>
      <c r="I1612" s="192">
        <v>1</v>
      </c>
      <c r="J1612" s="88" t="s">
        <v>2533</v>
      </c>
      <c r="K1612" s="214">
        <v>0</v>
      </c>
      <c r="L1612" s="235">
        <v>0</v>
      </c>
      <c r="M1612" s="77">
        <v>0</v>
      </c>
      <c r="N1612" s="126">
        <v>0</v>
      </c>
      <c r="O1612" s="87" t="s">
        <v>2521</v>
      </c>
    </row>
    <row r="1613" spans="2:15">
      <c r="B1613" s="148">
        <v>3144</v>
      </c>
      <c r="C1613" s="192" t="s">
        <v>2483</v>
      </c>
      <c r="D1613" s="192">
        <v>58</v>
      </c>
      <c r="E1613" s="192">
        <v>16</v>
      </c>
      <c r="F1613" s="192">
        <v>100</v>
      </c>
      <c r="G1613" s="192" t="s">
        <v>2298</v>
      </c>
      <c r="H1613" s="192" t="s">
        <v>2205</v>
      </c>
      <c r="I1613" s="192">
        <v>1</v>
      </c>
      <c r="J1613" s="88" t="s">
        <v>2533</v>
      </c>
      <c r="K1613" s="214">
        <v>0</v>
      </c>
      <c r="L1613" s="235">
        <v>0</v>
      </c>
      <c r="M1613" s="77">
        <v>0</v>
      </c>
      <c r="N1613" s="126">
        <v>0</v>
      </c>
      <c r="O1613" s="87" t="s">
        <v>2521</v>
      </c>
    </row>
    <row r="1614" spans="2:15">
      <c r="B1614" s="148">
        <v>3145</v>
      </c>
      <c r="C1614" s="192" t="s">
        <v>2484</v>
      </c>
      <c r="D1614" s="192">
        <v>58</v>
      </c>
      <c r="E1614" s="192">
        <v>17</v>
      </c>
      <c r="F1614" s="192">
        <v>100</v>
      </c>
      <c r="G1614" s="192" t="s">
        <v>2298</v>
      </c>
      <c r="H1614" s="192" t="s">
        <v>2206</v>
      </c>
      <c r="I1614" s="192">
        <v>1</v>
      </c>
      <c r="J1614" s="88" t="s">
        <v>2533</v>
      </c>
      <c r="K1614" s="214">
        <v>0</v>
      </c>
      <c r="L1614" s="235">
        <v>0</v>
      </c>
      <c r="M1614" s="77">
        <v>0</v>
      </c>
      <c r="N1614" s="126">
        <v>0</v>
      </c>
      <c r="O1614" s="87" t="s">
        <v>2521</v>
      </c>
    </row>
    <row r="1615" spans="2:15">
      <c r="B1615" s="148">
        <v>3146</v>
      </c>
      <c r="C1615" s="192" t="s">
        <v>2485</v>
      </c>
      <c r="D1615" s="192">
        <v>58</v>
      </c>
      <c r="E1615" s="192">
        <v>18</v>
      </c>
      <c r="F1615" s="192">
        <v>100</v>
      </c>
      <c r="G1615" s="192" t="s">
        <v>2298</v>
      </c>
      <c r="H1615" s="192" t="s">
        <v>2207</v>
      </c>
      <c r="I1615" s="192">
        <v>1</v>
      </c>
      <c r="J1615" s="88" t="s">
        <v>2533</v>
      </c>
      <c r="K1615" s="214">
        <v>0</v>
      </c>
      <c r="L1615" s="235">
        <v>0</v>
      </c>
      <c r="M1615" s="77">
        <v>0</v>
      </c>
      <c r="N1615" s="126">
        <v>0</v>
      </c>
      <c r="O1615" s="87" t="s">
        <v>2521</v>
      </c>
    </row>
    <row r="1616" spans="2:15">
      <c r="B1616" s="148">
        <v>3147</v>
      </c>
      <c r="C1616" s="192" t="s">
        <v>2486</v>
      </c>
      <c r="D1616" s="192">
        <v>58</v>
      </c>
      <c r="E1616" s="192">
        <v>19</v>
      </c>
      <c r="F1616" s="192">
        <v>100</v>
      </c>
      <c r="G1616" s="192" t="s">
        <v>2298</v>
      </c>
      <c r="H1616" s="192" t="s">
        <v>2212</v>
      </c>
      <c r="I1616" s="192">
        <v>1</v>
      </c>
      <c r="J1616" s="88" t="s">
        <v>2533</v>
      </c>
      <c r="K1616" s="214">
        <v>0</v>
      </c>
      <c r="L1616" s="235">
        <v>0</v>
      </c>
      <c r="M1616" s="77">
        <v>0</v>
      </c>
      <c r="N1616" s="126">
        <v>0</v>
      </c>
      <c r="O1616" s="87" t="s">
        <v>2521</v>
      </c>
    </row>
    <row r="1617" spans="2:15">
      <c r="B1617" s="148">
        <v>3148</v>
      </c>
      <c r="C1617" s="192" t="s">
        <v>2487</v>
      </c>
      <c r="D1617" s="192">
        <v>58</v>
      </c>
      <c r="E1617" s="192">
        <v>20</v>
      </c>
      <c r="F1617" s="192">
        <v>100</v>
      </c>
      <c r="G1617" s="192" t="s">
        <v>2298</v>
      </c>
      <c r="H1617" s="192" t="s">
        <v>2208</v>
      </c>
      <c r="I1617" s="192">
        <v>1</v>
      </c>
      <c r="J1617" s="88" t="s">
        <v>2533</v>
      </c>
      <c r="K1617" s="214">
        <v>0</v>
      </c>
      <c r="L1617" s="235">
        <v>0</v>
      </c>
      <c r="M1617" s="77">
        <v>0</v>
      </c>
      <c r="N1617" s="126">
        <v>0</v>
      </c>
      <c r="O1617" s="87" t="s">
        <v>2521</v>
      </c>
    </row>
    <row r="1618" spans="2:15">
      <c r="B1618" s="148">
        <v>3149</v>
      </c>
      <c r="C1618" s="192" t="s">
        <v>2488</v>
      </c>
      <c r="D1618" s="192">
        <v>58</v>
      </c>
      <c r="E1618" s="192">
        <v>21</v>
      </c>
      <c r="F1618" s="192">
        <v>100</v>
      </c>
      <c r="G1618" s="192" t="s">
        <v>2298</v>
      </c>
      <c r="H1618" s="192" t="s">
        <v>2216</v>
      </c>
      <c r="I1618" s="192">
        <v>1</v>
      </c>
      <c r="J1618" s="88" t="s">
        <v>2533</v>
      </c>
      <c r="K1618" s="214">
        <v>0</v>
      </c>
      <c r="L1618" s="235">
        <v>0</v>
      </c>
      <c r="M1618" s="77">
        <v>0</v>
      </c>
      <c r="N1618" s="126">
        <v>0</v>
      </c>
      <c r="O1618" s="87" t="s">
        <v>2521</v>
      </c>
    </row>
    <row r="1619" spans="2:15">
      <c r="B1619" s="148">
        <v>3150</v>
      </c>
      <c r="C1619" s="192" t="s">
        <v>2489</v>
      </c>
      <c r="D1619" s="192">
        <v>58</v>
      </c>
      <c r="E1619" s="192">
        <v>22</v>
      </c>
      <c r="F1619" s="192">
        <v>100</v>
      </c>
      <c r="G1619" s="192" t="s">
        <v>2298</v>
      </c>
      <c r="H1619" s="271" t="s">
        <v>2830</v>
      </c>
      <c r="I1619" s="192">
        <v>1</v>
      </c>
      <c r="J1619" s="88" t="s">
        <v>2533</v>
      </c>
      <c r="K1619" s="214">
        <v>0</v>
      </c>
      <c r="L1619" s="235">
        <v>0</v>
      </c>
      <c r="M1619" s="77">
        <v>0</v>
      </c>
      <c r="N1619" s="126">
        <v>0</v>
      </c>
      <c r="O1619" s="87" t="s">
        <v>2521</v>
      </c>
    </row>
    <row r="1620" spans="2:15">
      <c r="B1620" s="148">
        <v>3151</v>
      </c>
      <c r="C1620" s="192" t="s">
        <v>2490</v>
      </c>
      <c r="D1620" s="192">
        <v>58</v>
      </c>
      <c r="E1620" s="192">
        <v>23</v>
      </c>
      <c r="F1620" s="192">
        <v>100</v>
      </c>
      <c r="G1620" s="192" t="s">
        <v>2298</v>
      </c>
      <c r="H1620" s="192" t="s">
        <v>2202</v>
      </c>
      <c r="I1620" s="192">
        <v>1</v>
      </c>
      <c r="J1620" s="88" t="s">
        <v>2533</v>
      </c>
      <c r="K1620" s="214">
        <v>0</v>
      </c>
      <c r="L1620" s="235">
        <v>0</v>
      </c>
      <c r="M1620" s="77">
        <v>0</v>
      </c>
      <c r="N1620" s="126">
        <v>0</v>
      </c>
      <c r="O1620" s="87" t="s">
        <v>2521</v>
      </c>
    </row>
    <row r="1621" spans="2:15">
      <c r="B1621" s="148">
        <v>3152</v>
      </c>
      <c r="C1621" s="192" t="s">
        <v>2491</v>
      </c>
      <c r="D1621" s="192">
        <v>58</v>
      </c>
      <c r="E1621" s="192">
        <v>24</v>
      </c>
      <c r="F1621" s="192">
        <v>100</v>
      </c>
      <c r="G1621" s="192" t="s">
        <v>2298</v>
      </c>
      <c r="H1621" s="192" t="s">
        <v>2211</v>
      </c>
      <c r="I1621" s="192">
        <v>1</v>
      </c>
      <c r="J1621" s="88" t="s">
        <v>2533</v>
      </c>
      <c r="K1621" s="214">
        <v>0</v>
      </c>
      <c r="L1621" s="235">
        <v>0</v>
      </c>
      <c r="M1621" s="77">
        <v>0</v>
      </c>
      <c r="N1621" s="126">
        <v>0</v>
      </c>
      <c r="O1621" s="87" t="s">
        <v>2521</v>
      </c>
    </row>
    <row r="1622" spans="2:15">
      <c r="B1622" s="148">
        <v>3153</v>
      </c>
      <c r="C1622" s="192" t="s">
        <v>2492</v>
      </c>
      <c r="D1622" s="192">
        <v>58</v>
      </c>
      <c r="E1622" s="192">
        <v>25</v>
      </c>
      <c r="F1622" s="192">
        <v>100</v>
      </c>
      <c r="G1622" s="192" t="s">
        <v>2298</v>
      </c>
      <c r="H1622" s="192" t="s">
        <v>2203</v>
      </c>
      <c r="I1622" s="192">
        <v>1</v>
      </c>
      <c r="J1622" s="88" t="s">
        <v>2533</v>
      </c>
      <c r="K1622" s="214">
        <v>0</v>
      </c>
      <c r="L1622" s="235">
        <v>0</v>
      </c>
      <c r="M1622" s="77">
        <v>0</v>
      </c>
      <c r="N1622" s="126">
        <v>0</v>
      </c>
      <c r="O1622" s="87" t="s">
        <v>2521</v>
      </c>
    </row>
    <row r="1623" spans="2:15">
      <c r="B1623" s="148">
        <v>3154</v>
      </c>
      <c r="C1623" s="192" t="s">
        <v>2493</v>
      </c>
      <c r="D1623" s="192">
        <v>58</v>
      </c>
      <c r="E1623" s="192">
        <v>26</v>
      </c>
      <c r="F1623" s="192">
        <v>100</v>
      </c>
      <c r="G1623" s="192" t="s">
        <v>2298</v>
      </c>
      <c r="H1623" s="192" t="s">
        <v>2210</v>
      </c>
      <c r="I1623" s="192">
        <v>1</v>
      </c>
      <c r="J1623" s="88" t="s">
        <v>2533</v>
      </c>
      <c r="K1623" s="214">
        <v>0</v>
      </c>
      <c r="L1623" s="235">
        <v>0</v>
      </c>
      <c r="M1623" s="77">
        <v>0</v>
      </c>
      <c r="N1623" s="126">
        <v>0</v>
      </c>
      <c r="O1623" s="87" t="s">
        <v>2521</v>
      </c>
    </row>
    <row r="1624" spans="2:15">
      <c r="B1624" s="148">
        <v>3155</v>
      </c>
      <c r="C1624" s="192" t="s">
        <v>2494</v>
      </c>
      <c r="D1624" s="192">
        <v>58</v>
      </c>
      <c r="E1624" s="192">
        <v>27</v>
      </c>
      <c r="F1624" s="192">
        <v>100</v>
      </c>
      <c r="G1624" s="192" t="s">
        <v>2298</v>
      </c>
      <c r="H1624" s="192" t="s">
        <v>2204</v>
      </c>
      <c r="I1624" s="192">
        <v>1</v>
      </c>
      <c r="J1624" s="88" t="s">
        <v>2533</v>
      </c>
      <c r="K1624" s="214">
        <v>0</v>
      </c>
      <c r="L1624" s="235">
        <v>0</v>
      </c>
      <c r="M1624" s="77">
        <v>0</v>
      </c>
      <c r="N1624" s="126">
        <v>0</v>
      </c>
      <c r="O1624" s="87" t="s">
        <v>2521</v>
      </c>
    </row>
    <row r="1625" spans="2:15">
      <c r="B1625" s="148">
        <v>3156</v>
      </c>
      <c r="C1625" s="192" t="s">
        <v>2495</v>
      </c>
      <c r="D1625" s="192">
        <v>58</v>
      </c>
      <c r="E1625" s="192">
        <v>28</v>
      </c>
      <c r="F1625" s="192">
        <v>100</v>
      </c>
      <c r="G1625" s="192" t="s">
        <v>2298</v>
      </c>
      <c r="H1625" s="192" t="s">
        <v>2179</v>
      </c>
      <c r="I1625" s="192">
        <v>1</v>
      </c>
      <c r="J1625" s="88" t="s">
        <v>2534</v>
      </c>
      <c r="K1625" s="214">
        <v>0</v>
      </c>
      <c r="L1625" s="235">
        <v>0</v>
      </c>
      <c r="M1625" s="77">
        <v>0</v>
      </c>
      <c r="N1625" s="126">
        <v>0</v>
      </c>
      <c r="O1625" s="87" t="s">
        <v>2521</v>
      </c>
    </row>
    <row r="1626" spans="2:15">
      <c r="B1626" s="148">
        <v>3157</v>
      </c>
      <c r="C1626" s="192" t="s">
        <v>2496</v>
      </c>
      <c r="D1626" s="192">
        <v>58</v>
      </c>
      <c r="E1626" s="192">
        <v>29</v>
      </c>
      <c r="F1626" s="192">
        <v>100</v>
      </c>
      <c r="G1626" s="192" t="s">
        <v>2298</v>
      </c>
      <c r="H1626" s="192" t="s">
        <v>2180</v>
      </c>
      <c r="I1626" s="192">
        <v>1</v>
      </c>
      <c r="J1626" s="88" t="s">
        <v>2534</v>
      </c>
      <c r="K1626" s="214">
        <v>0</v>
      </c>
      <c r="L1626" s="235">
        <v>0</v>
      </c>
      <c r="M1626" s="77">
        <v>0</v>
      </c>
      <c r="N1626" s="126">
        <v>0</v>
      </c>
      <c r="O1626" s="87" t="s">
        <v>2521</v>
      </c>
    </row>
    <row r="1627" spans="2:15">
      <c r="B1627" s="148">
        <v>3158</v>
      </c>
      <c r="C1627" s="192" t="s">
        <v>2497</v>
      </c>
      <c r="D1627" s="192">
        <v>58</v>
      </c>
      <c r="E1627" s="192">
        <v>30</v>
      </c>
      <c r="F1627" s="192">
        <v>100</v>
      </c>
      <c r="G1627" s="192" t="s">
        <v>2298</v>
      </c>
      <c r="H1627" s="192" t="s">
        <v>2181</v>
      </c>
      <c r="I1627" s="192">
        <v>1</v>
      </c>
      <c r="J1627" s="88" t="s">
        <v>2534</v>
      </c>
      <c r="K1627" s="214">
        <v>0</v>
      </c>
      <c r="L1627" s="235">
        <v>0</v>
      </c>
      <c r="M1627" s="77">
        <v>0</v>
      </c>
      <c r="N1627" s="126">
        <v>0</v>
      </c>
      <c r="O1627" s="87" t="s">
        <v>2521</v>
      </c>
    </row>
    <row r="1628" spans="2:15">
      <c r="B1628" s="148">
        <v>3159</v>
      </c>
      <c r="C1628" s="192" t="s">
        <v>2498</v>
      </c>
      <c r="D1628" s="192">
        <v>58</v>
      </c>
      <c r="E1628" s="192">
        <v>31</v>
      </c>
      <c r="F1628" s="192">
        <v>100</v>
      </c>
      <c r="G1628" s="192" t="s">
        <v>2298</v>
      </c>
      <c r="H1628" s="192" t="s">
        <v>2182</v>
      </c>
      <c r="I1628" s="192">
        <v>1</v>
      </c>
      <c r="J1628" s="88" t="s">
        <v>2534</v>
      </c>
      <c r="K1628" s="214">
        <v>0</v>
      </c>
      <c r="L1628" s="235">
        <v>0</v>
      </c>
      <c r="M1628" s="77">
        <v>0</v>
      </c>
      <c r="N1628" s="126">
        <v>0</v>
      </c>
      <c r="O1628" s="87" t="s">
        <v>2521</v>
      </c>
    </row>
    <row r="1629" spans="2:15">
      <c r="B1629" s="148">
        <v>3160</v>
      </c>
      <c r="C1629" s="192" t="s">
        <v>2499</v>
      </c>
      <c r="D1629" s="192">
        <v>58</v>
      </c>
      <c r="E1629" s="192">
        <v>32</v>
      </c>
      <c r="F1629" s="192">
        <v>100</v>
      </c>
      <c r="G1629" s="192" t="s">
        <v>2298</v>
      </c>
      <c r="H1629" s="192" t="s">
        <v>2183</v>
      </c>
      <c r="I1629" s="192">
        <v>1</v>
      </c>
      <c r="J1629" s="88" t="s">
        <v>2534</v>
      </c>
      <c r="K1629" s="214">
        <v>0</v>
      </c>
      <c r="L1629" s="235">
        <v>0</v>
      </c>
      <c r="M1629" s="77">
        <v>0</v>
      </c>
      <c r="N1629" s="126">
        <v>0</v>
      </c>
      <c r="O1629" s="87" t="s">
        <v>2521</v>
      </c>
    </row>
    <row r="1630" spans="2:15">
      <c r="B1630" s="148">
        <v>3161</v>
      </c>
      <c r="C1630" s="192" t="s">
        <v>2500</v>
      </c>
      <c r="D1630" s="192">
        <v>58</v>
      </c>
      <c r="E1630" s="192">
        <v>33</v>
      </c>
      <c r="F1630" s="192">
        <v>100</v>
      </c>
      <c r="G1630" s="192" t="s">
        <v>2298</v>
      </c>
      <c r="H1630" s="192" t="s">
        <v>2184</v>
      </c>
      <c r="I1630" s="192">
        <v>1</v>
      </c>
      <c r="J1630" s="88" t="s">
        <v>2534</v>
      </c>
      <c r="K1630" s="214">
        <v>0</v>
      </c>
      <c r="L1630" s="235">
        <v>0</v>
      </c>
      <c r="M1630" s="77">
        <v>0</v>
      </c>
      <c r="N1630" s="126">
        <v>0</v>
      </c>
      <c r="O1630" s="87" t="s">
        <v>2521</v>
      </c>
    </row>
    <row r="1631" spans="2:15">
      <c r="B1631" s="148">
        <v>3162</v>
      </c>
      <c r="C1631" s="192" t="s">
        <v>2501</v>
      </c>
      <c r="D1631" s="192">
        <v>58</v>
      </c>
      <c r="E1631" s="192">
        <v>34</v>
      </c>
      <c r="F1631" s="192">
        <v>100</v>
      </c>
      <c r="G1631" s="192" t="s">
        <v>2298</v>
      </c>
      <c r="H1631" s="192" t="s">
        <v>2185</v>
      </c>
      <c r="I1631" s="192">
        <v>1</v>
      </c>
      <c r="J1631" s="88" t="s">
        <v>2534</v>
      </c>
      <c r="K1631" s="214">
        <v>0</v>
      </c>
      <c r="L1631" s="235">
        <v>0</v>
      </c>
      <c r="M1631" s="77">
        <v>0</v>
      </c>
      <c r="N1631" s="126">
        <v>0</v>
      </c>
      <c r="O1631" s="87" t="s">
        <v>2521</v>
      </c>
    </row>
    <row r="1632" spans="2:15">
      <c r="B1632" s="148">
        <v>3163</v>
      </c>
      <c r="C1632" s="192" t="s">
        <v>2502</v>
      </c>
      <c r="D1632" s="192">
        <v>58</v>
      </c>
      <c r="E1632" s="192">
        <v>35</v>
      </c>
      <c r="F1632" s="192">
        <v>100</v>
      </c>
      <c r="G1632" s="192" t="s">
        <v>2298</v>
      </c>
      <c r="H1632" s="192" t="s">
        <v>2079</v>
      </c>
      <c r="I1632" s="192">
        <v>1</v>
      </c>
      <c r="J1632" s="88" t="s">
        <v>2534</v>
      </c>
      <c r="K1632" s="214">
        <v>0</v>
      </c>
      <c r="L1632" s="235">
        <v>0</v>
      </c>
      <c r="M1632" s="77">
        <v>0</v>
      </c>
      <c r="N1632" s="126">
        <v>0</v>
      </c>
      <c r="O1632" s="87" t="s">
        <v>2521</v>
      </c>
    </row>
    <row r="1633" spans="2:15">
      <c r="B1633" s="148">
        <v>3164</v>
      </c>
      <c r="C1633" s="192" t="s">
        <v>2503</v>
      </c>
      <c r="D1633" s="192">
        <v>58</v>
      </c>
      <c r="E1633" s="192">
        <v>36</v>
      </c>
      <c r="F1633" s="192">
        <v>100</v>
      </c>
      <c r="G1633" s="192" t="s">
        <v>2298</v>
      </c>
      <c r="H1633" s="192" t="s">
        <v>2186</v>
      </c>
      <c r="I1633" s="192">
        <v>1</v>
      </c>
      <c r="J1633" s="88" t="s">
        <v>2534</v>
      </c>
      <c r="K1633" s="214">
        <v>0</v>
      </c>
      <c r="L1633" s="235">
        <v>0</v>
      </c>
      <c r="M1633" s="77">
        <v>0</v>
      </c>
      <c r="N1633" s="126">
        <v>0</v>
      </c>
      <c r="O1633" s="87" t="s">
        <v>2521</v>
      </c>
    </row>
    <row r="1634" spans="2:15">
      <c r="B1634" s="148">
        <v>3165</v>
      </c>
      <c r="C1634" s="192" t="s">
        <v>2504</v>
      </c>
      <c r="D1634" s="192">
        <v>58</v>
      </c>
      <c r="E1634" s="192">
        <v>37</v>
      </c>
      <c r="F1634" s="192">
        <v>100</v>
      </c>
      <c r="G1634" s="192" t="s">
        <v>2298</v>
      </c>
      <c r="H1634" s="192" t="s">
        <v>2187</v>
      </c>
      <c r="I1634" s="192">
        <v>1</v>
      </c>
      <c r="J1634" s="88" t="s">
        <v>2534</v>
      </c>
      <c r="K1634" s="214">
        <v>0</v>
      </c>
      <c r="L1634" s="235">
        <v>0</v>
      </c>
      <c r="M1634" s="77">
        <v>0</v>
      </c>
      <c r="N1634" s="126">
        <v>0</v>
      </c>
      <c r="O1634" s="87" t="s">
        <v>2521</v>
      </c>
    </row>
    <row r="1635" spans="2:15">
      <c r="B1635" s="148">
        <v>3166</v>
      </c>
      <c r="C1635" s="192" t="s">
        <v>2505</v>
      </c>
      <c r="D1635" s="192">
        <v>58</v>
      </c>
      <c r="E1635" s="192">
        <v>38</v>
      </c>
      <c r="F1635" s="192">
        <v>100</v>
      </c>
      <c r="G1635" s="192" t="s">
        <v>2298</v>
      </c>
      <c r="H1635" s="192" t="s">
        <v>2188</v>
      </c>
      <c r="I1635" s="192">
        <v>1</v>
      </c>
      <c r="J1635" s="88" t="s">
        <v>2534</v>
      </c>
      <c r="K1635" s="214">
        <v>0</v>
      </c>
      <c r="L1635" s="235">
        <v>0</v>
      </c>
      <c r="M1635" s="77">
        <v>0</v>
      </c>
      <c r="N1635" s="126">
        <v>0</v>
      </c>
      <c r="O1635" s="87" t="s">
        <v>2521</v>
      </c>
    </row>
    <row r="1636" spans="2:15">
      <c r="B1636" s="148">
        <v>3167</v>
      </c>
      <c r="C1636" s="192" t="s">
        <v>2506</v>
      </c>
      <c r="D1636" s="192">
        <v>58</v>
      </c>
      <c r="E1636" s="192">
        <v>39</v>
      </c>
      <c r="F1636" s="192">
        <v>100</v>
      </c>
      <c r="G1636" s="192" t="s">
        <v>2298</v>
      </c>
      <c r="H1636" s="192" t="s">
        <v>2189</v>
      </c>
      <c r="I1636" s="192">
        <v>1</v>
      </c>
      <c r="J1636" s="88" t="s">
        <v>2534</v>
      </c>
      <c r="K1636" s="214">
        <v>0</v>
      </c>
      <c r="L1636" s="235">
        <v>0</v>
      </c>
      <c r="M1636" s="77">
        <v>0</v>
      </c>
      <c r="N1636" s="126">
        <v>0</v>
      </c>
      <c r="O1636" s="87" t="s">
        <v>2521</v>
      </c>
    </row>
    <row r="1637" spans="2:15">
      <c r="B1637" s="148">
        <v>3168</v>
      </c>
      <c r="C1637" s="192" t="s">
        <v>2507</v>
      </c>
      <c r="D1637" s="192">
        <v>58</v>
      </c>
      <c r="E1637" s="192">
        <v>40</v>
      </c>
      <c r="F1637" s="192">
        <v>100</v>
      </c>
      <c r="G1637" s="192" t="s">
        <v>2298</v>
      </c>
      <c r="H1637" s="192" t="s">
        <v>2190</v>
      </c>
      <c r="I1637" s="192">
        <v>1</v>
      </c>
      <c r="J1637" s="88" t="s">
        <v>2534</v>
      </c>
      <c r="K1637" s="214">
        <v>0</v>
      </c>
      <c r="L1637" s="235">
        <v>0</v>
      </c>
      <c r="M1637" s="77">
        <v>0</v>
      </c>
      <c r="N1637" s="126">
        <v>0</v>
      </c>
      <c r="O1637" s="87" t="s">
        <v>2521</v>
      </c>
    </row>
    <row r="1638" spans="2:15">
      <c r="B1638" s="148">
        <v>3169</v>
      </c>
      <c r="C1638" s="192" t="s">
        <v>2508</v>
      </c>
      <c r="D1638" s="192">
        <v>58</v>
      </c>
      <c r="E1638" s="192">
        <v>41</v>
      </c>
      <c r="F1638" s="192">
        <v>100</v>
      </c>
      <c r="G1638" s="192" t="s">
        <v>2298</v>
      </c>
      <c r="H1638" s="192" t="s">
        <v>2191</v>
      </c>
      <c r="I1638" s="192">
        <v>1</v>
      </c>
      <c r="J1638" s="88" t="s">
        <v>2534</v>
      </c>
      <c r="K1638" s="214">
        <v>0</v>
      </c>
      <c r="L1638" s="235">
        <v>0</v>
      </c>
      <c r="M1638" s="77">
        <v>0</v>
      </c>
      <c r="N1638" s="126">
        <v>0</v>
      </c>
      <c r="O1638" s="87" t="s">
        <v>2521</v>
      </c>
    </row>
    <row r="1639" spans="2:15">
      <c r="B1639" s="148">
        <v>3170</v>
      </c>
      <c r="C1639" s="192" t="s">
        <v>2509</v>
      </c>
      <c r="D1639" s="192">
        <v>58</v>
      </c>
      <c r="E1639" s="192">
        <v>42</v>
      </c>
      <c r="F1639" s="192">
        <v>100</v>
      </c>
      <c r="G1639" s="192" t="s">
        <v>2298</v>
      </c>
      <c r="H1639" s="192" t="s">
        <v>2192</v>
      </c>
      <c r="I1639" s="192">
        <v>1</v>
      </c>
      <c r="J1639" s="88" t="s">
        <v>2534</v>
      </c>
      <c r="K1639" s="214">
        <v>0</v>
      </c>
      <c r="L1639" s="235">
        <v>0</v>
      </c>
      <c r="M1639" s="77">
        <v>0</v>
      </c>
      <c r="N1639" s="126">
        <v>0</v>
      </c>
      <c r="O1639" s="87" t="s">
        <v>2521</v>
      </c>
    </row>
    <row r="1640" spans="2:15">
      <c r="B1640" s="148">
        <v>3171</v>
      </c>
      <c r="C1640" s="192" t="s">
        <v>2510</v>
      </c>
      <c r="D1640" s="192">
        <v>58</v>
      </c>
      <c r="E1640" s="192">
        <v>43</v>
      </c>
      <c r="F1640" s="192">
        <v>100</v>
      </c>
      <c r="G1640" s="192" t="s">
        <v>2298</v>
      </c>
      <c r="H1640" s="192" t="s">
        <v>2193</v>
      </c>
      <c r="I1640" s="192">
        <v>1</v>
      </c>
      <c r="J1640" s="88" t="s">
        <v>2534</v>
      </c>
      <c r="K1640" s="214">
        <v>0</v>
      </c>
      <c r="L1640" s="235">
        <v>0</v>
      </c>
      <c r="M1640" s="77">
        <v>0</v>
      </c>
      <c r="N1640" s="126">
        <v>0</v>
      </c>
      <c r="O1640" s="87" t="s">
        <v>2521</v>
      </c>
    </row>
    <row r="1641" spans="2:15">
      <c r="B1641" s="148">
        <v>3172</v>
      </c>
      <c r="C1641" s="192" t="s">
        <v>2511</v>
      </c>
      <c r="D1641" s="192">
        <v>58</v>
      </c>
      <c r="E1641" s="192">
        <v>44</v>
      </c>
      <c r="F1641" s="192">
        <v>100</v>
      </c>
      <c r="G1641" s="192" t="s">
        <v>2298</v>
      </c>
      <c r="H1641" s="192" t="s">
        <v>2194</v>
      </c>
      <c r="I1641" s="192">
        <v>1</v>
      </c>
      <c r="J1641" s="88" t="s">
        <v>2534</v>
      </c>
      <c r="K1641" s="214">
        <v>0</v>
      </c>
      <c r="L1641" s="235">
        <v>0</v>
      </c>
      <c r="M1641" s="77">
        <v>0</v>
      </c>
      <c r="N1641" s="126">
        <v>0</v>
      </c>
      <c r="O1641" s="87" t="s">
        <v>2521</v>
      </c>
    </row>
    <row r="1642" spans="2:15">
      <c r="B1642" s="148">
        <v>3173</v>
      </c>
      <c r="C1642" s="192" t="s">
        <v>2512</v>
      </c>
      <c r="D1642" s="192">
        <v>58</v>
      </c>
      <c r="E1642" s="192">
        <v>45</v>
      </c>
      <c r="F1642" s="192">
        <v>100</v>
      </c>
      <c r="G1642" s="192" t="s">
        <v>2298</v>
      </c>
      <c r="H1642" s="192" t="s">
        <v>2195</v>
      </c>
      <c r="I1642" s="192">
        <v>1</v>
      </c>
      <c r="J1642" s="88" t="s">
        <v>2534</v>
      </c>
      <c r="K1642" s="214">
        <v>0</v>
      </c>
      <c r="L1642" s="235">
        <v>0</v>
      </c>
      <c r="M1642" s="77">
        <v>0</v>
      </c>
      <c r="N1642" s="126">
        <v>0</v>
      </c>
      <c r="O1642" s="87" t="s">
        <v>2521</v>
      </c>
    </row>
    <row r="1643" spans="2:15">
      <c r="B1643" s="148">
        <v>3174</v>
      </c>
      <c r="C1643" s="192" t="s">
        <v>2513</v>
      </c>
      <c r="D1643" s="192">
        <v>58</v>
      </c>
      <c r="E1643" s="192">
        <v>46</v>
      </c>
      <c r="F1643" s="192">
        <v>100</v>
      </c>
      <c r="G1643" s="192" t="s">
        <v>2298</v>
      </c>
      <c r="H1643" s="192" t="s">
        <v>2196</v>
      </c>
      <c r="I1643" s="192">
        <v>1</v>
      </c>
      <c r="J1643" s="88" t="s">
        <v>2534</v>
      </c>
      <c r="K1643" s="214">
        <v>0</v>
      </c>
      <c r="L1643" s="235">
        <v>0</v>
      </c>
      <c r="M1643" s="77">
        <v>0</v>
      </c>
      <c r="N1643" s="126">
        <v>0</v>
      </c>
      <c r="O1643" s="87" t="s">
        <v>2521</v>
      </c>
    </row>
    <row r="1644" spans="2:15">
      <c r="B1644" s="148">
        <v>3175</v>
      </c>
      <c r="C1644" s="192" t="s">
        <v>2514</v>
      </c>
      <c r="D1644" s="192">
        <v>58</v>
      </c>
      <c r="E1644" s="192">
        <v>47</v>
      </c>
      <c r="F1644" s="192">
        <v>100</v>
      </c>
      <c r="G1644" s="192" t="s">
        <v>2298</v>
      </c>
      <c r="H1644" s="192" t="s">
        <v>2197</v>
      </c>
      <c r="I1644" s="192">
        <v>1</v>
      </c>
      <c r="J1644" s="88" t="s">
        <v>2534</v>
      </c>
      <c r="K1644" s="214">
        <v>0</v>
      </c>
      <c r="L1644" s="235">
        <v>0</v>
      </c>
      <c r="M1644" s="77">
        <v>0</v>
      </c>
      <c r="N1644" s="126">
        <v>0</v>
      </c>
      <c r="O1644" s="87" t="s">
        <v>2521</v>
      </c>
    </row>
    <row r="1645" spans="2:15">
      <c r="B1645" s="148">
        <v>3176</v>
      </c>
      <c r="C1645" s="192" t="s">
        <v>2515</v>
      </c>
      <c r="D1645" s="192">
        <v>58</v>
      </c>
      <c r="E1645" s="192">
        <v>48</v>
      </c>
      <c r="F1645" s="192">
        <v>100</v>
      </c>
      <c r="G1645" s="192" t="s">
        <v>2298</v>
      </c>
      <c r="H1645" s="192" t="s">
        <v>2198</v>
      </c>
      <c r="I1645" s="192">
        <v>1</v>
      </c>
      <c r="J1645" s="88" t="s">
        <v>2534</v>
      </c>
      <c r="K1645" s="214">
        <v>0</v>
      </c>
      <c r="L1645" s="235">
        <v>0</v>
      </c>
      <c r="M1645" s="77">
        <v>0</v>
      </c>
      <c r="N1645" s="126">
        <v>0</v>
      </c>
      <c r="O1645" s="87" t="s">
        <v>2521</v>
      </c>
    </row>
    <row r="1646" spans="2:15">
      <c r="B1646" s="148">
        <v>3177</v>
      </c>
      <c r="C1646" s="192" t="s">
        <v>2516</v>
      </c>
      <c r="D1646" s="192">
        <v>58</v>
      </c>
      <c r="E1646" s="192">
        <v>49</v>
      </c>
      <c r="F1646" s="192">
        <v>100</v>
      </c>
      <c r="G1646" s="192" t="s">
        <v>2298</v>
      </c>
      <c r="H1646" s="192" t="s">
        <v>2199</v>
      </c>
      <c r="I1646" s="192">
        <v>1</v>
      </c>
      <c r="J1646" s="88" t="s">
        <v>2534</v>
      </c>
      <c r="K1646" s="214">
        <v>0</v>
      </c>
      <c r="L1646" s="235">
        <v>0</v>
      </c>
      <c r="M1646" s="77">
        <v>0</v>
      </c>
      <c r="N1646" s="126">
        <v>0</v>
      </c>
      <c r="O1646" s="87" t="s">
        <v>2521</v>
      </c>
    </row>
    <row r="1647" spans="2:15">
      <c r="B1647" s="148">
        <v>3178</v>
      </c>
      <c r="C1647" s="192" t="s">
        <v>2517</v>
      </c>
      <c r="D1647" s="192">
        <v>58</v>
      </c>
      <c r="E1647" s="192">
        <v>50</v>
      </c>
      <c r="F1647" s="192">
        <v>100</v>
      </c>
      <c r="G1647" s="192" t="s">
        <v>2298</v>
      </c>
      <c r="H1647" s="192" t="s">
        <v>2200</v>
      </c>
      <c r="I1647" s="192">
        <v>1</v>
      </c>
      <c r="J1647" s="88" t="s">
        <v>2534</v>
      </c>
      <c r="K1647" s="214">
        <v>0</v>
      </c>
      <c r="L1647" s="235">
        <v>0</v>
      </c>
      <c r="M1647" s="77">
        <v>0</v>
      </c>
      <c r="N1647" s="126">
        <v>0</v>
      </c>
      <c r="O1647" s="87" t="s">
        <v>2521</v>
      </c>
    </row>
    <row r="1648" spans="2:15">
      <c r="B1648" s="148">
        <v>3179</v>
      </c>
      <c r="C1648" s="192" t="s">
        <v>2518</v>
      </c>
      <c r="D1648" s="192">
        <v>58</v>
      </c>
      <c r="E1648" s="192">
        <v>51</v>
      </c>
      <c r="F1648" s="192">
        <v>100</v>
      </c>
      <c r="G1648" s="192" t="s">
        <v>2298</v>
      </c>
      <c r="H1648" s="192" t="s">
        <v>2201</v>
      </c>
      <c r="I1648" s="192">
        <v>1</v>
      </c>
      <c r="J1648" s="88" t="s">
        <v>2534</v>
      </c>
      <c r="K1648" s="214">
        <v>0</v>
      </c>
      <c r="L1648" s="235">
        <v>0</v>
      </c>
      <c r="M1648" s="77">
        <v>0</v>
      </c>
      <c r="N1648" s="126">
        <v>0</v>
      </c>
      <c r="O1648" s="87" t="s">
        <v>2521</v>
      </c>
    </row>
    <row r="1649" spans="2:15">
      <c r="B1649" s="148">
        <v>3180</v>
      </c>
      <c r="C1649" s="148" t="s">
        <v>2705</v>
      </c>
      <c r="D1649" s="148">
        <v>59</v>
      </c>
      <c r="E1649" s="148">
        <v>1</v>
      </c>
      <c r="F1649" s="148">
        <v>100000</v>
      </c>
      <c r="G1649" s="148" t="s">
        <v>2298</v>
      </c>
      <c r="H1649" s="148" t="s">
        <v>335</v>
      </c>
      <c r="I1649" s="148">
        <v>1</v>
      </c>
      <c r="J1649" s="146" t="s">
        <v>2798</v>
      </c>
      <c r="K1649" s="195">
        <v>0</v>
      </c>
      <c r="L1649" s="216">
        <v>5</v>
      </c>
      <c r="M1649" s="42">
        <v>1</v>
      </c>
      <c r="N1649" s="42">
        <v>7</v>
      </c>
      <c r="O1649" s="42" t="s">
        <v>2706</v>
      </c>
    </row>
    <row r="1650" spans="2:15">
      <c r="B1650" s="148">
        <v>3181</v>
      </c>
      <c r="C1650" s="148" t="s">
        <v>2715</v>
      </c>
      <c r="D1650" s="148">
        <v>59</v>
      </c>
      <c r="E1650" s="148">
        <v>2</v>
      </c>
      <c r="F1650" s="237">
        <v>100000</v>
      </c>
      <c r="G1650" s="148" t="s">
        <v>2298</v>
      </c>
      <c r="H1650" s="148" t="s">
        <v>2713</v>
      </c>
      <c r="I1650" s="148">
        <v>1</v>
      </c>
      <c r="J1650" s="146" t="s">
        <v>2718</v>
      </c>
      <c r="K1650" s="195">
        <v>0</v>
      </c>
      <c r="L1650" s="216">
        <v>5</v>
      </c>
      <c r="M1650" s="42">
        <v>1</v>
      </c>
      <c r="N1650" s="42">
        <v>7</v>
      </c>
      <c r="O1650" s="42" t="s">
        <v>2706</v>
      </c>
    </row>
    <row r="1651" spans="2:15">
      <c r="B1651" s="148">
        <v>3182</v>
      </c>
      <c r="C1651" s="148" t="s">
        <v>2716</v>
      </c>
      <c r="D1651" s="148">
        <v>59</v>
      </c>
      <c r="E1651" s="148">
        <v>3</v>
      </c>
      <c r="F1651" s="238">
        <v>100000</v>
      </c>
      <c r="G1651" s="270" t="s">
        <v>2829</v>
      </c>
      <c r="H1651" s="148" t="s">
        <v>2710</v>
      </c>
      <c r="I1651" s="148">
        <v>1</v>
      </c>
      <c r="J1651" s="146" t="s">
        <v>2719</v>
      </c>
      <c r="K1651" s="195">
        <v>0</v>
      </c>
      <c r="L1651" s="216">
        <v>10</v>
      </c>
      <c r="M1651" s="42">
        <v>1</v>
      </c>
      <c r="N1651" s="42">
        <v>8</v>
      </c>
      <c r="O1651" s="42" t="s">
        <v>2706</v>
      </c>
    </row>
    <row r="1652" spans="2:15">
      <c r="B1652" s="148">
        <v>3183</v>
      </c>
      <c r="C1652" s="148" t="s">
        <v>2707</v>
      </c>
      <c r="D1652" s="148">
        <v>59</v>
      </c>
      <c r="E1652" s="148">
        <v>4</v>
      </c>
      <c r="F1652" s="148">
        <v>100000</v>
      </c>
      <c r="G1652" s="148" t="s">
        <v>2298</v>
      </c>
      <c r="H1652" s="148" t="s">
        <v>2708</v>
      </c>
      <c r="I1652" s="148">
        <v>1</v>
      </c>
      <c r="J1652" s="1" t="s">
        <v>325</v>
      </c>
      <c r="K1652" s="195">
        <v>0</v>
      </c>
      <c r="L1652" s="216">
        <v>5</v>
      </c>
      <c r="M1652" s="42">
        <v>1</v>
      </c>
      <c r="N1652" s="42">
        <v>6</v>
      </c>
      <c r="O1652" s="42" t="s">
        <v>2706</v>
      </c>
    </row>
    <row r="1653" spans="2:15">
      <c r="B1653" s="148">
        <v>3184</v>
      </c>
      <c r="C1653" s="148" t="s">
        <v>2411</v>
      </c>
      <c r="D1653" s="148">
        <v>59</v>
      </c>
      <c r="E1653" s="148">
        <v>5</v>
      </c>
      <c r="F1653" s="148">
        <v>100000</v>
      </c>
      <c r="G1653" s="148" t="s">
        <v>2298</v>
      </c>
      <c r="H1653" s="148" t="s">
        <v>320</v>
      </c>
      <c r="I1653" s="148">
        <v>1</v>
      </c>
      <c r="J1653" s="1" t="s">
        <v>321</v>
      </c>
      <c r="K1653" s="195">
        <v>0</v>
      </c>
      <c r="L1653" s="216">
        <v>1</v>
      </c>
      <c r="M1653" s="42">
        <v>1</v>
      </c>
      <c r="N1653" s="42">
        <v>1</v>
      </c>
      <c r="O1653" s="42" t="s">
        <v>2706</v>
      </c>
    </row>
    <row r="1654" spans="2:15">
      <c r="B1654" s="148">
        <v>3185</v>
      </c>
      <c r="C1654" s="148" t="s">
        <v>2410</v>
      </c>
      <c r="D1654" s="148">
        <v>59</v>
      </c>
      <c r="E1654" s="148">
        <v>6</v>
      </c>
      <c r="F1654" s="148">
        <v>100000</v>
      </c>
      <c r="G1654" s="148" t="s">
        <v>2298</v>
      </c>
      <c r="H1654" s="148" t="s">
        <v>448</v>
      </c>
      <c r="I1654" s="148">
        <v>1</v>
      </c>
      <c r="J1654" s="1" t="s">
        <v>460</v>
      </c>
      <c r="K1654" s="195">
        <v>0</v>
      </c>
      <c r="L1654" s="216">
        <v>2</v>
      </c>
      <c r="M1654" s="42">
        <v>1</v>
      </c>
      <c r="N1654" s="42">
        <v>4</v>
      </c>
      <c r="O1654" s="42" t="s">
        <v>2706</v>
      </c>
    </row>
    <row r="1655" spans="2:15">
      <c r="B1655" s="148">
        <v>3186</v>
      </c>
      <c r="C1655" s="148" t="s">
        <v>2450</v>
      </c>
      <c r="D1655" s="148">
        <v>59</v>
      </c>
      <c r="E1655" s="148">
        <v>7</v>
      </c>
      <c r="F1655" s="148">
        <v>100000</v>
      </c>
      <c r="G1655" s="148" t="s">
        <v>2298</v>
      </c>
      <c r="H1655" s="148" t="s">
        <v>438</v>
      </c>
      <c r="I1655" s="148">
        <v>1</v>
      </c>
      <c r="J1655" s="1" t="s">
        <v>628</v>
      </c>
      <c r="K1655" s="195">
        <v>0</v>
      </c>
      <c r="L1655" s="216">
        <v>1</v>
      </c>
      <c r="M1655" s="42">
        <v>1</v>
      </c>
      <c r="N1655" s="42">
        <v>6</v>
      </c>
      <c r="O1655" s="42" t="s">
        <v>2706</v>
      </c>
    </row>
    <row r="1656" spans="2:15">
      <c r="B1656" s="148">
        <v>3187</v>
      </c>
      <c r="C1656" s="148" t="s">
        <v>2728</v>
      </c>
      <c r="D1656" s="148">
        <v>59</v>
      </c>
      <c r="E1656" s="148">
        <v>8</v>
      </c>
      <c r="F1656" s="148">
        <v>100000</v>
      </c>
      <c r="G1656" s="148" t="s">
        <v>2298</v>
      </c>
      <c r="H1656" s="148" t="s">
        <v>2712</v>
      </c>
      <c r="I1656" s="148">
        <v>1</v>
      </c>
      <c r="J1656" s="146" t="s">
        <v>2797</v>
      </c>
      <c r="K1656" s="195">
        <v>0</v>
      </c>
      <c r="L1656" s="216">
        <v>1</v>
      </c>
      <c r="M1656" s="42">
        <v>1</v>
      </c>
      <c r="N1656" s="42">
        <v>6</v>
      </c>
      <c r="O1656" s="42" t="s">
        <v>2706</v>
      </c>
    </row>
  </sheetData>
  <autoFilter ref="A1:T1656" xr:uid="{00000000-0009-0000-0000-000000000000}"/>
  <phoneticPr fontId="22" type="noConversion"/>
  <conditionalFormatting sqref="B236:B1048576 B1:B148">
    <cfRule type="duplicateValues" dxfId="156" priority="5"/>
  </conditionalFormatting>
  <conditionalFormatting sqref="B149:B235">
    <cfRule type="duplicateValues" dxfId="155" priority="4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1:W145"/>
  <sheetViews>
    <sheetView workbookViewId="0">
      <selection activeCell="E46" sqref="E46:E145"/>
    </sheetView>
  </sheetViews>
  <sheetFormatPr defaultColWidth="9" defaultRowHeight="16.5"/>
  <cols>
    <col min="22" max="22" width="19.375" style="35" customWidth="1"/>
    <col min="23" max="23" width="24" style="36" customWidth="1"/>
  </cols>
  <sheetData>
    <row r="1" spans="6:23" ht="14.25">
      <c r="V1" s="45" t="s">
        <v>736</v>
      </c>
      <c r="W1" s="45" t="s">
        <v>0</v>
      </c>
    </row>
    <row r="2" spans="6:23" ht="14.25">
      <c r="V2" s="46" t="s">
        <v>18</v>
      </c>
      <c r="W2" s="46" t="s">
        <v>17</v>
      </c>
    </row>
    <row r="3" spans="6:23" ht="14.25">
      <c r="G3" s="37" t="s">
        <v>21</v>
      </c>
      <c r="H3" s="37" t="s">
        <v>737</v>
      </c>
      <c r="I3" s="37" t="s">
        <v>738</v>
      </c>
      <c r="L3" s="37" t="s">
        <v>739</v>
      </c>
      <c r="V3" s="47">
        <v>3</v>
      </c>
      <c r="W3" s="47">
        <v>2</v>
      </c>
    </row>
    <row r="4" spans="6:23" ht="14.25">
      <c r="F4">
        <v>11034</v>
      </c>
      <c r="G4" s="38">
        <v>10034</v>
      </c>
      <c r="H4" s="39" t="s">
        <v>740</v>
      </c>
      <c r="I4" s="43">
        <v>6</v>
      </c>
      <c r="K4">
        <v>10034</v>
      </c>
      <c r="L4">
        <f>K4+1000</f>
        <v>11034</v>
      </c>
      <c r="M4">
        <v>40</v>
      </c>
      <c r="O4" t="e">
        <f ca="1">[2]!SUMSTRING(L4:M4,"#")</f>
        <v>#NAME?</v>
      </c>
      <c r="Q4" t="str">
        <f>H4&amp;"碎片"</f>
        <v>伏冥碎片</v>
      </c>
      <c r="V4" s="48" t="s">
        <v>741</v>
      </c>
      <c r="W4" s="49" t="s">
        <v>742</v>
      </c>
    </row>
    <row r="5" spans="6:23" ht="14.25">
      <c r="F5">
        <v>11035</v>
      </c>
      <c r="G5" s="38">
        <v>10035</v>
      </c>
      <c r="H5" s="39" t="s">
        <v>743</v>
      </c>
      <c r="I5" s="43">
        <v>6</v>
      </c>
      <c r="K5">
        <v>10035</v>
      </c>
      <c r="L5">
        <f t="shared" ref="L5:L26" si="0">K5+1000</f>
        <v>11035</v>
      </c>
      <c r="M5">
        <v>40</v>
      </c>
      <c r="O5" t="e">
        <f ca="1">[2]!SUMSTRING(L5:M5,"#")</f>
        <v>#NAME?</v>
      </c>
      <c r="Q5" t="str">
        <f t="shared" ref="Q5:Q39" si="1">H5&amp;"碎片"</f>
        <v>司空染碎片</v>
      </c>
      <c r="V5" s="50" t="s">
        <v>744</v>
      </c>
      <c r="W5" s="51">
        <v>0</v>
      </c>
    </row>
    <row r="6" spans="6:23" ht="14.25">
      <c r="F6">
        <v>11044</v>
      </c>
      <c r="G6" s="40">
        <v>10044</v>
      </c>
      <c r="H6" s="41" t="s">
        <v>745</v>
      </c>
      <c r="I6" s="43">
        <v>6</v>
      </c>
      <c r="K6">
        <v>10044</v>
      </c>
      <c r="L6">
        <f t="shared" si="0"/>
        <v>11044</v>
      </c>
      <c r="M6">
        <v>40</v>
      </c>
      <c r="O6" t="e">
        <f ca="1">[2]!SUMSTRING(L6:M6,"#")</f>
        <v>#NAME?</v>
      </c>
      <c r="Q6" t="str">
        <f t="shared" si="1"/>
        <v>姜燧碎片</v>
      </c>
      <c r="V6" s="50"/>
      <c r="W6" s="51"/>
    </row>
    <row r="7" spans="6:23" ht="14.25">
      <c r="F7">
        <v>11026</v>
      </c>
      <c r="G7" s="38">
        <v>10026</v>
      </c>
      <c r="H7" s="39" t="s">
        <v>746</v>
      </c>
      <c r="I7" s="43">
        <v>5</v>
      </c>
      <c r="K7">
        <v>10026</v>
      </c>
      <c r="L7">
        <f t="shared" si="0"/>
        <v>11026</v>
      </c>
      <c r="M7">
        <v>40</v>
      </c>
      <c r="O7" t="e">
        <f ca="1">[2]!SUMSTRING(L7:M7,"#")</f>
        <v>#NAME?</v>
      </c>
      <c r="Q7" t="str">
        <f t="shared" si="1"/>
        <v>孙晴碎片</v>
      </c>
      <c r="V7" s="50"/>
      <c r="W7" s="51"/>
    </row>
    <row r="8" spans="6:23" ht="14.25">
      <c r="F8">
        <v>11027</v>
      </c>
      <c r="G8" s="40">
        <v>10027</v>
      </c>
      <c r="H8" s="41" t="s">
        <v>747</v>
      </c>
      <c r="I8" s="43">
        <v>5</v>
      </c>
      <c r="K8">
        <v>10027</v>
      </c>
      <c r="L8">
        <f t="shared" si="0"/>
        <v>11027</v>
      </c>
      <c r="M8">
        <v>40</v>
      </c>
      <c r="O8" t="e">
        <f ca="1">[2]!SUMSTRING(L8:M8,"#")</f>
        <v>#NAME?</v>
      </c>
      <c r="Q8" t="str">
        <f t="shared" si="1"/>
        <v>宁月碎片</v>
      </c>
      <c r="V8" s="52" t="s">
        <v>748</v>
      </c>
      <c r="W8" s="53">
        <v>10001</v>
      </c>
    </row>
    <row r="9" spans="6:23" ht="14.25">
      <c r="F9">
        <v>11028</v>
      </c>
      <c r="G9" s="40">
        <v>10028</v>
      </c>
      <c r="H9" s="41" t="s">
        <v>749</v>
      </c>
      <c r="I9" s="43">
        <v>5</v>
      </c>
      <c r="K9">
        <v>10028</v>
      </c>
      <c r="L9">
        <f t="shared" si="0"/>
        <v>11028</v>
      </c>
      <c r="M9">
        <v>40</v>
      </c>
      <c r="O9" t="e">
        <f ca="1">[2]!SUMSTRING(L9:M9,"#")</f>
        <v>#NAME?</v>
      </c>
      <c r="Q9" t="str">
        <f t="shared" si="1"/>
        <v>紫川碎片</v>
      </c>
      <c r="V9" s="52" t="s">
        <v>750</v>
      </c>
      <c r="W9" s="53">
        <v>10002</v>
      </c>
    </row>
    <row r="10" spans="6:23" ht="14.25">
      <c r="F10">
        <v>11046</v>
      </c>
      <c r="G10" s="38">
        <v>10046</v>
      </c>
      <c r="H10" s="39" t="s">
        <v>751</v>
      </c>
      <c r="I10" s="43">
        <v>5</v>
      </c>
      <c r="K10">
        <v>10046</v>
      </c>
      <c r="L10">
        <f t="shared" si="0"/>
        <v>11046</v>
      </c>
      <c r="M10">
        <v>40</v>
      </c>
      <c r="O10" t="e">
        <f ca="1">[2]!SUMSTRING(L10:M10,"#")</f>
        <v>#NAME?</v>
      </c>
      <c r="Q10" t="str">
        <f t="shared" si="1"/>
        <v>林越碎片</v>
      </c>
      <c r="V10" s="39" t="s">
        <v>752</v>
      </c>
      <c r="W10" s="38">
        <v>10003</v>
      </c>
    </row>
    <row r="11" spans="6:23" ht="14.25">
      <c r="F11">
        <v>11029</v>
      </c>
      <c r="G11" s="38">
        <v>10029</v>
      </c>
      <c r="H11" s="39" t="s">
        <v>753</v>
      </c>
      <c r="I11" s="43">
        <v>4</v>
      </c>
      <c r="K11">
        <v>10029</v>
      </c>
      <c r="L11">
        <f t="shared" si="0"/>
        <v>11029</v>
      </c>
      <c r="M11">
        <v>40</v>
      </c>
      <c r="O11" t="e">
        <f ca="1">[2]!SUMSTRING(L11:M11,"#")</f>
        <v>#NAME?</v>
      </c>
      <c r="Q11" t="str">
        <f t="shared" si="1"/>
        <v>晏息碎片</v>
      </c>
      <c r="V11" s="52" t="s">
        <v>754</v>
      </c>
      <c r="W11" s="53">
        <v>10004</v>
      </c>
    </row>
    <row r="12" spans="6:23" ht="14.25">
      <c r="F12">
        <v>11031</v>
      </c>
      <c r="G12" s="38">
        <v>10031</v>
      </c>
      <c r="H12" s="39" t="s">
        <v>755</v>
      </c>
      <c r="I12" s="43">
        <v>4</v>
      </c>
      <c r="K12">
        <v>10031</v>
      </c>
      <c r="L12">
        <f t="shared" si="0"/>
        <v>11031</v>
      </c>
      <c r="M12">
        <v>40</v>
      </c>
      <c r="O12" t="e">
        <f ca="1">[2]!SUMSTRING(L12:M12,"#")</f>
        <v>#NAME?</v>
      </c>
      <c r="Q12" t="str">
        <f t="shared" si="1"/>
        <v>贾裴武碎片</v>
      </c>
      <c r="V12" s="39" t="s">
        <v>756</v>
      </c>
      <c r="W12" s="38">
        <v>10005</v>
      </c>
    </row>
    <row r="13" spans="6:23" ht="14.25">
      <c r="F13">
        <v>11032</v>
      </c>
      <c r="G13" s="38">
        <v>10032</v>
      </c>
      <c r="H13" s="39" t="s">
        <v>757</v>
      </c>
      <c r="I13" s="43">
        <v>4</v>
      </c>
      <c r="K13">
        <v>10032</v>
      </c>
      <c r="L13">
        <f t="shared" si="0"/>
        <v>11032</v>
      </c>
      <c r="M13">
        <v>40</v>
      </c>
      <c r="O13" t="e">
        <f ca="1">[2]!SUMSTRING(L13:M13,"#")</f>
        <v>#NAME?</v>
      </c>
      <c r="Q13" t="str">
        <f t="shared" si="1"/>
        <v>雷燕碎片</v>
      </c>
      <c r="V13" s="39" t="s">
        <v>758</v>
      </c>
      <c r="W13" s="38">
        <v>10006</v>
      </c>
    </row>
    <row r="14" spans="6:23" ht="14.25">
      <c r="F14">
        <v>11033</v>
      </c>
      <c r="G14" s="38">
        <v>10033</v>
      </c>
      <c r="H14" s="39" t="s">
        <v>759</v>
      </c>
      <c r="I14" s="43">
        <v>4</v>
      </c>
      <c r="K14">
        <v>10033</v>
      </c>
      <c r="L14">
        <f t="shared" si="0"/>
        <v>11033</v>
      </c>
      <c r="M14">
        <v>40</v>
      </c>
      <c r="O14" t="e">
        <f ca="1">[2]!SUMSTRING(L14:M14,"#")</f>
        <v>#NAME?</v>
      </c>
      <c r="Q14" t="str">
        <f t="shared" si="1"/>
        <v>辛夷碎片</v>
      </c>
      <c r="V14" s="52" t="s">
        <v>760</v>
      </c>
      <c r="W14" s="53">
        <v>10007</v>
      </c>
    </row>
    <row r="15" spans="6:23" ht="14.25">
      <c r="F15">
        <v>11036</v>
      </c>
      <c r="G15" s="38">
        <v>10036</v>
      </c>
      <c r="H15" s="39" t="s">
        <v>761</v>
      </c>
      <c r="I15" s="43">
        <v>3</v>
      </c>
      <c r="K15">
        <v>10036</v>
      </c>
      <c r="L15">
        <f t="shared" si="0"/>
        <v>11036</v>
      </c>
      <c r="M15">
        <v>40</v>
      </c>
      <c r="O15" t="e">
        <f ca="1">[2]!SUMSTRING(L15:M15,"#")</f>
        <v>#NAME?</v>
      </c>
      <c r="Q15" t="str">
        <f t="shared" si="1"/>
        <v>解幽碎片</v>
      </c>
      <c r="V15" s="52" t="s">
        <v>762</v>
      </c>
      <c r="W15" s="53">
        <v>10008</v>
      </c>
    </row>
    <row r="16" spans="6:23" ht="14.25">
      <c r="F16">
        <v>11037</v>
      </c>
      <c r="G16" s="38">
        <v>10037</v>
      </c>
      <c r="H16" s="39" t="s">
        <v>763</v>
      </c>
      <c r="I16" s="43">
        <v>3</v>
      </c>
      <c r="K16">
        <v>10037</v>
      </c>
      <c r="L16">
        <f t="shared" si="0"/>
        <v>11037</v>
      </c>
      <c r="M16">
        <v>40</v>
      </c>
      <c r="O16" t="e">
        <f ca="1">[2]!SUMSTRING(L16:M16,"#")</f>
        <v>#NAME?</v>
      </c>
      <c r="Q16" t="str">
        <f t="shared" si="1"/>
        <v>薛苓碎片</v>
      </c>
      <c r="V16" s="39" t="s">
        <v>764</v>
      </c>
      <c r="W16" s="38">
        <v>10009</v>
      </c>
    </row>
    <row r="17" spans="6:23" ht="14.25">
      <c r="F17">
        <v>11039</v>
      </c>
      <c r="G17" s="40">
        <v>10039</v>
      </c>
      <c r="H17" s="41" t="s">
        <v>765</v>
      </c>
      <c r="I17" s="43">
        <v>3</v>
      </c>
      <c r="K17">
        <v>10039</v>
      </c>
      <c r="L17">
        <f t="shared" si="0"/>
        <v>11039</v>
      </c>
      <c r="M17">
        <v>40</v>
      </c>
      <c r="O17" t="e">
        <f ca="1">[2]!SUMSTRING(L17:M17,"#")</f>
        <v>#NAME?</v>
      </c>
      <c r="Q17" t="str">
        <f t="shared" si="1"/>
        <v>呼延腾碎片</v>
      </c>
      <c r="V17" s="39" t="s">
        <v>766</v>
      </c>
      <c r="W17" s="38">
        <v>10010</v>
      </c>
    </row>
    <row r="18" spans="6:23" ht="14.25">
      <c r="F18">
        <v>11043</v>
      </c>
      <c r="G18" s="38">
        <v>10043</v>
      </c>
      <c r="H18" s="39" t="s">
        <v>767</v>
      </c>
      <c r="I18" s="43">
        <v>3</v>
      </c>
      <c r="K18">
        <v>10043</v>
      </c>
      <c r="L18">
        <f t="shared" si="0"/>
        <v>11043</v>
      </c>
      <c r="M18">
        <v>40</v>
      </c>
      <c r="O18" t="e">
        <f ca="1">[2]!SUMSTRING(L18:M18,"#")</f>
        <v>#NAME?</v>
      </c>
      <c r="Q18" t="str">
        <f t="shared" si="1"/>
        <v>乌廉碎片</v>
      </c>
      <c r="V18" s="39" t="s">
        <v>768</v>
      </c>
      <c r="W18" s="38">
        <v>10011</v>
      </c>
    </row>
    <row r="19" spans="6:23" ht="14.25">
      <c r="F19">
        <v>11024</v>
      </c>
      <c r="G19" s="40">
        <v>10024</v>
      </c>
      <c r="H19" s="41" t="s">
        <v>769</v>
      </c>
      <c r="I19" s="43">
        <v>2</v>
      </c>
      <c r="K19">
        <v>10024</v>
      </c>
      <c r="L19">
        <f t="shared" si="0"/>
        <v>11024</v>
      </c>
      <c r="M19">
        <v>40</v>
      </c>
      <c r="O19" t="e">
        <f ca="1">[2]!SUMSTRING(L19:M19,"#")</f>
        <v>#NAME?</v>
      </c>
      <c r="Q19" t="str">
        <f t="shared" si="1"/>
        <v>许槿然碎片</v>
      </c>
      <c r="V19" s="52" t="s">
        <v>770</v>
      </c>
      <c r="W19" s="53">
        <v>10012</v>
      </c>
    </row>
    <row r="20" spans="6:23" ht="14.25">
      <c r="F20">
        <v>11030</v>
      </c>
      <c r="G20" s="38">
        <v>10030</v>
      </c>
      <c r="H20" s="39" t="s">
        <v>771</v>
      </c>
      <c r="I20" s="43">
        <v>2</v>
      </c>
      <c r="K20">
        <v>10030</v>
      </c>
      <c r="L20">
        <f t="shared" si="0"/>
        <v>11030</v>
      </c>
      <c r="M20">
        <v>40</v>
      </c>
      <c r="O20" t="e">
        <f ca="1">[2]!SUMSTRING(L20:M20,"#")</f>
        <v>#NAME?</v>
      </c>
      <c r="Q20" t="str">
        <f t="shared" si="1"/>
        <v>瑶瑶碎片</v>
      </c>
      <c r="V20" s="52" t="s">
        <v>772</v>
      </c>
      <c r="W20" s="53">
        <v>10013</v>
      </c>
    </row>
    <row r="21" spans="6:23" ht="14.25">
      <c r="F21">
        <v>11042</v>
      </c>
      <c r="G21" s="38">
        <v>10042</v>
      </c>
      <c r="H21" s="39" t="s">
        <v>773</v>
      </c>
      <c r="I21" s="43">
        <v>2</v>
      </c>
      <c r="K21">
        <v>10042</v>
      </c>
      <c r="L21">
        <f t="shared" si="0"/>
        <v>11042</v>
      </c>
      <c r="M21">
        <v>40</v>
      </c>
      <c r="O21" t="e">
        <f ca="1">[2]!SUMSTRING(L21:M21,"#")</f>
        <v>#NAME?</v>
      </c>
      <c r="Q21" t="str">
        <f t="shared" si="1"/>
        <v>叶辽碎片</v>
      </c>
      <c r="V21" s="39" t="s">
        <v>774</v>
      </c>
      <c r="W21" s="38">
        <v>10014</v>
      </c>
    </row>
    <row r="22" spans="6:23" ht="14.25">
      <c r="F22">
        <v>11045</v>
      </c>
      <c r="G22" s="38">
        <v>10045</v>
      </c>
      <c r="H22" s="39" t="s">
        <v>775</v>
      </c>
      <c r="I22" s="43">
        <v>2</v>
      </c>
      <c r="K22">
        <v>10045</v>
      </c>
      <c r="L22">
        <f t="shared" si="0"/>
        <v>11045</v>
      </c>
      <c r="M22">
        <v>40</v>
      </c>
      <c r="O22" t="e">
        <f ca="1">[2]!SUMSTRING(L22:M22,"#")</f>
        <v>#NAME?</v>
      </c>
      <c r="Q22" t="str">
        <f t="shared" si="1"/>
        <v>苏可碎片</v>
      </c>
      <c r="V22" s="39" t="s">
        <v>776</v>
      </c>
      <c r="W22" s="38">
        <v>10015</v>
      </c>
    </row>
    <row r="23" spans="6:23" ht="14.25">
      <c r="F23">
        <v>11025</v>
      </c>
      <c r="G23" s="38">
        <v>10025</v>
      </c>
      <c r="H23" s="39" t="s">
        <v>777</v>
      </c>
      <c r="I23" s="43">
        <v>1</v>
      </c>
      <c r="K23">
        <v>10025</v>
      </c>
      <c r="L23">
        <f t="shared" si="0"/>
        <v>11025</v>
      </c>
      <c r="M23">
        <v>40</v>
      </c>
      <c r="O23" t="e">
        <f ca="1">[2]!SUMSTRING(L23:M23,"#")</f>
        <v>#NAME?</v>
      </c>
      <c r="Q23" t="str">
        <f t="shared" si="1"/>
        <v>唐萱碎片</v>
      </c>
      <c r="V23" s="39" t="s">
        <v>778</v>
      </c>
      <c r="W23" s="38">
        <v>10016</v>
      </c>
    </row>
    <row r="24" spans="6:23" ht="14.25">
      <c r="F24">
        <v>11038</v>
      </c>
      <c r="G24" s="40">
        <v>10038</v>
      </c>
      <c r="H24" s="41" t="s">
        <v>779</v>
      </c>
      <c r="I24" s="43">
        <v>1</v>
      </c>
      <c r="K24">
        <v>10038</v>
      </c>
      <c r="L24">
        <f t="shared" si="0"/>
        <v>11038</v>
      </c>
      <c r="M24">
        <v>40</v>
      </c>
      <c r="O24" t="e">
        <f ca="1">[2]!SUMSTRING(L24:M24,"#")</f>
        <v>#NAME?</v>
      </c>
      <c r="Q24" t="str">
        <f t="shared" si="1"/>
        <v>常申碎片</v>
      </c>
      <c r="V24" s="39" t="s">
        <v>780</v>
      </c>
      <c r="W24" s="38">
        <v>10017</v>
      </c>
    </row>
    <row r="25" spans="6:23" ht="14.25">
      <c r="F25">
        <v>11040</v>
      </c>
      <c r="G25" s="38">
        <v>10040</v>
      </c>
      <c r="H25" s="39" t="s">
        <v>781</v>
      </c>
      <c r="I25" s="43">
        <v>1</v>
      </c>
      <c r="K25">
        <v>10040</v>
      </c>
      <c r="L25">
        <f t="shared" si="0"/>
        <v>11040</v>
      </c>
      <c r="M25">
        <v>40</v>
      </c>
      <c r="O25" t="e">
        <f ca="1">[2]!SUMSTRING(L25:M25,"#")</f>
        <v>#NAME?</v>
      </c>
      <c r="Q25" t="str">
        <f t="shared" si="1"/>
        <v>冉宜碎片</v>
      </c>
      <c r="V25" s="39" t="s">
        <v>782</v>
      </c>
      <c r="W25" s="38">
        <v>10018</v>
      </c>
    </row>
    <row r="26" spans="6:23" ht="14.25">
      <c r="F26">
        <v>11041</v>
      </c>
      <c r="G26" s="38">
        <v>10041</v>
      </c>
      <c r="H26" s="39" t="s">
        <v>783</v>
      </c>
      <c r="I26" s="43">
        <v>1</v>
      </c>
      <c r="K26">
        <v>10041</v>
      </c>
      <c r="L26">
        <f t="shared" si="0"/>
        <v>11041</v>
      </c>
      <c r="M26">
        <v>40</v>
      </c>
      <c r="O26" t="e">
        <f ca="1">[2]!SUMSTRING(L26:M26,"#")</f>
        <v>#NAME?</v>
      </c>
      <c r="Q26" t="str">
        <f t="shared" si="1"/>
        <v>孟灿碎片</v>
      </c>
      <c r="V26" s="52" t="s">
        <v>784</v>
      </c>
      <c r="W26" s="53">
        <v>10019</v>
      </c>
    </row>
    <row r="27" spans="6:23" ht="14.25">
      <c r="V27" s="39" t="s">
        <v>785</v>
      </c>
      <c r="W27" s="38">
        <v>10020</v>
      </c>
    </row>
    <row r="28" spans="6:23" ht="14.25">
      <c r="G28">
        <f>VLOOKUP(H28,$V:$W,2,0)</f>
        <v>10005</v>
      </c>
      <c r="H28" t="s">
        <v>756</v>
      </c>
      <c r="I28" s="44">
        <v>7</v>
      </c>
      <c r="K28">
        <f>G28+1000</f>
        <v>11005</v>
      </c>
      <c r="L28">
        <v>50</v>
      </c>
      <c r="O28" t="e">
        <f ca="1">[2]!SUMSTRING(K28:L28,"#")</f>
        <v>#NAME?</v>
      </c>
      <c r="Q28" t="str">
        <f t="shared" si="1"/>
        <v>端木葵碎片</v>
      </c>
      <c r="V28" s="54" t="s">
        <v>786</v>
      </c>
      <c r="W28" s="38">
        <v>10021</v>
      </c>
    </row>
    <row r="29" spans="6:23" ht="14.25">
      <c r="G29">
        <f t="shared" ref="G29:G39" si="2">VLOOKUP(H29,$V:$W,2,0)</f>
        <v>10006</v>
      </c>
      <c r="H29" t="s">
        <v>758</v>
      </c>
      <c r="I29" s="44">
        <v>7</v>
      </c>
      <c r="K29">
        <f t="shared" ref="K29:K39" si="3">G29+1000</f>
        <v>11006</v>
      </c>
      <c r="L29">
        <v>50</v>
      </c>
      <c r="O29" t="e">
        <f ca="1">[2]!SUMSTRING(K29:L29,"#")</f>
        <v>#NAME?</v>
      </c>
      <c r="Q29" t="str">
        <f t="shared" si="1"/>
        <v>兰卿碎片</v>
      </c>
      <c r="V29" s="39" t="s">
        <v>787</v>
      </c>
      <c r="W29" s="38">
        <v>10022</v>
      </c>
    </row>
    <row r="30" spans="6:23" ht="14.25">
      <c r="G30">
        <f t="shared" si="2"/>
        <v>10007</v>
      </c>
      <c r="H30" t="s">
        <v>760</v>
      </c>
      <c r="I30" s="44">
        <v>7</v>
      </c>
      <c r="K30">
        <f t="shared" si="3"/>
        <v>11007</v>
      </c>
      <c r="L30">
        <v>50</v>
      </c>
      <c r="O30" t="e">
        <f ca="1">[2]!SUMSTRING(K30:L30,"#")</f>
        <v>#NAME?</v>
      </c>
      <c r="Q30" t="str">
        <f t="shared" si="1"/>
        <v>靖之碎片</v>
      </c>
      <c r="V30" s="39" t="s">
        <v>788</v>
      </c>
      <c r="W30" s="38">
        <v>10023</v>
      </c>
    </row>
    <row r="31" spans="6:23" ht="14.25">
      <c r="G31">
        <f t="shared" si="2"/>
        <v>10010</v>
      </c>
      <c r="H31" t="s">
        <v>766</v>
      </c>
      <c r="I31" s="44">
        <v>7</v>
      </c>
      <c r="K31">
        <f t="shared" si="3"/>
        <v>11010</v>
      </c>
      <c r="L31">
        <v>50</v>
      </c>
      <c r="O31" t="e">
        <f ca="1">[2]!SUMSTRING(K31:L31,"#")</f>
        <v>#NAME?</v>
      </c>
      <c r="Q31" t="str">
        <f t="shared" si="1"/>
        <v>颜祈佳碎片</v>
      </c>
      <c r="V31" s="41" t="s">
        <v>769</v>
      </c>
      <c r="W31" s="40">
        <v>10024</v>
      </c>
    </row>
    <row r="32" spans="6:23" ht="14.25">
      <c r="G32">
        <f t="shared" si="2"/>
        <v>10011</v>
      </c>
      <c r="H32" s="39" t="s">
        <v>768</v>
      </c>
      <c r="I32">
        <f>I28+1</f>
        <v>8</v>
      </c>
      <c r="K32">
        <f t="shared" si="3"/>
        <v>11011</v>
      </c>
      <c r="L32">
        <v>50</v>
      </c>
      <c r="O32" t="e">
        <f ca="1">[2]!SUMSTRING(K32:L32,"#")</f>
        <v>#NAME?</v>
      </c>
      <c r="Q32" t="str">
        <f t="shared" si="1"/>
        <v>岳寅碎片</v>
      </c>
      <c r="V32" s="41" t="s">
        <v>777</v>
      </c>
      <c r="W32" s="40">
        <v>10025</v>
      </c>
    </row>
    <row r="33" spans="3:23" ht="14.25">
      <c r="G33">
        <f t="shared" si="2"/>
        <v>10013</v>
      </c>
      <c r="H33" t="s">
        <v>772</v>
      </c>
      <c r="I33">
        <f t="shared" ref="I33:I39" si="4">I29+1</f>
        <v>8</v>
      </c>
      <c r="K33">
        <f t="shared" si="3"/>
        <v>11013</v>
      </c>
      <c r="L33">
        <v>50</v>
      </c>
      <c r="O33" t="e">
        <f ca="1">[2]!SUMSTRING(K33:L33,"#")</f>
        <v>#NAME?</v>
      </c>
      <c r="Q33" t="str">
        <f t="shared" si="1"/>
        <v>云灵碎片</v>
      </c>
      <c r="V33" s="41" t="s">
        <v>746</v>
      </c>
      <c r="W33" s="40">
        <v>10026</v>
      </c>
    </row>
    <row r="34" spans="3:23" ht="14.25">
      <c r="G34">
        <f t="shared" si="2"/>
        <v>10016</v>
      </c>
      <c r="H34" t="s">
        <v>778</v>
      </c>
      <c r="I34">
        <f t="shared" si="4"/>
        <v>8</v>
      </c>
      <c r="K34">
        <f t="shared" si="3"/>
        <v>11016</v>
      </c>
      <c r="L34">
        <v>50</v>
      </c>
      <c r="O34" t="e">
        <f ca="1">[2]!SUMSTRING(K34:L34,"#")</f>
        <v>#NAME?</v>
      </c>
      <c r="Q34" t="str">
        <f t="shared" si="1"/>
        <v>岑以航碎片</v>
      </c>
      <c r="V34" s="41" t="s">
        <v>747</v>
      </c>
      <c r="W34" s="40">
        <v>10027</v>
      </c>
    </row>
    <row r="35" spans="3:23" ht="14.25">
      <c r="G35">
        <f t="shared" si="2"/>
        <v>10020</v>
      </c>
      <c r="H35" t="s">
        <v>785</v>
      </c>
      <c r="I35">
        <f t="shared" si="4"/>
        <v>8</v>
      </c>
      <c r="K35">
        <f t="shared" si="3"/>
        <v>11020</v>
      </c>
      <c r="L35">
        <v>50</v>
      </c>
      <c r="O35" t="e">
        <f ca="1">[2]!SUMSTRING(K35:L35,"#")</f>
        <v>#NAME?</v>
      </c>
      <c r="Q35" t="str">
        <f t="shared" si="1"/>
        <v>颜无雍碎片</v>
      </c>
      <c r="V35" s="41" t="s">
        <v>749</v>
      </c>
      <c r="W35" s="40">
        <v>10028</v>
      </c>
    </row>
    <row r="36" spans="3:23" ht="14.25">
      <c r="G36">
        <f t="shared" si="2"/>
        <v>10021</v>
      </c>
      <c r="H36" t="s">
        <v>786</v>
      </c>
      <c r="I36">
        <f t="shared" si="4"/>
        <v>9</v>
      </c>
      <c r="K36">
        <f t="shared" si="3"/>
        <v>11021</v>
      </c>
      <c r="L36">
        <v>50</v>
      </c>
      <c r="O36" t="e">
        <f ca="1">[2]!SUMSTRING(K36:L36,"#")</f>
        <v>#NAME?</v>
      </c>
      <c r="Q36" t="str">
        <f t="shared" si="1"/>
        <v>岑以璇碎片</v>
      </c>
      <c r="V36" s="41" t="s">
        <v>753</v>
      </c>
      <c r="W36" s="40">
        <v>10029</v>
      </c>
    </row>
    <row r="37" spans="3:23" ht="14.25">
      <c r="G37">
        <f t="shared" si="2"/>
        <v>10022</v>
      </c>
      <c r="H37" t="s">
        <v>787</v>
      </c>
      <c r="I37">
        <f t="shared" si="4"/>
        <v>9</v>
      </c>
      <c r="K37">
        <f t="shared" si="3"/>
        <v>11022</v>
      </c>
      <c r="L37">
        <v>50</v>
      </c>
      <c r="O37" t="e">
        <f ca="1">[2]!SUMSTRING(K37:L37,"#")</f>
        <v>#NAME?</v>
      </c>
      <c r="Q37" t="str">
        <f t="shared" si="1"/>
        <v>颜无诡碎片</v>
      </c>
      <c r="V37" s="39" t="s">
        <v>771</v>
      </c>
      <c r="W37" s="38">
        <v>10030</v>
      </c>
    </row>
    <row r="38" spans="3:23" ht="14.25">
      <c r="G38">
        <f t="shared" si="2"/>
        <v>10002</v>
      </c>
      <c r="H38" t="s">
        <v>750</v>
      </c>
      <c r="I38">
        <f t="shared" si="4"/>
        <v>9</v>
      </c>
      <c r="K38">
        <f t="shared" si="3"/>
        <v>11002</v>
      </c>
      <c r="L38">
        <v>50</v>
      </c>
      <c r="O38" t="e">
        <f ca="1">[2]!SUMSTRING(K38:L38,"#")</f>
        <v>#NAME?</v>
      </c>
      <c r="Q38" t="str">
        <f t="shared" si="1"/>
        <v>楚恒碎片</v>
      </c>
      <c r="V38" s="39" t="s">
        <v>755</v>
      </c>
      <c r="W38" s="38">
        <v>10031</v>
      </c>
    </row>
    <row r="39" spans="3:23" ht="14.25">
      <c r="G39">
        <f t="shared" si="2"/>
        <v>10003</v>
      </c>
      <c r="H39" t="s">
        <v>752</v>
      </c>
      <c r="I39">
        <f t="shared" si="4"/>
        <v>9</v>
      </c>
      <c r="K39">
        <f t="shared" si="3"/>
        <v>11003</v>
      </c>
      <c r="L39">
        <v>50</v>
      </c>
      <c r="O39" t="e">
        <f ca="1">[2]!SUMSTRING(K39:L39,"#")</f>
        <v>#NAME?</v>
      </c>
      <c r="Q39" t="str">
        <f t="shared" si="1"/>
        <v>夏侯鸿天碎片</v>
      </c>
      <c r="V39" s="39" t="s">
        <v>757</v>
      </c>
      <c r="W39" s="38">
        <v>10032</v>
      </c>
    </row>
    <row r="40" spans="3:23" ht="14.25">
      <c r="V40" s="39" t="s">
        <v>759</v>
      </c>
      <c r="W40" s="38">
        <v>10033</v>
      </c>
    </row>
    <row r="41" spans="3:23" ht="14.25">
      <c r="V41" s="39" t="s">
        <v>740</v>
      </c>
      <c r="W41" s="38">
        <v>10034</v>
      </c>
    </row>
    <row r="42" spans="3:23" ht="14.25">
      <c r="V42" s="39" t="s">
        <v>743</v>
      </c>
      <c r="W42" s="38">
        <v>10035</v>
      </c>
    </row>
    <row r="43" spans="3:23" ht="14.25">
      <c r="V43" s="39" t="s">
        <v>761</v>
      </c>
      <c r="W43" s="38">
        <v>10036</v>
      </c>
    </row>
    <row r="44" spans="3:23" ht="14.25">
      <c r="V44" s="39" t="s">
        <v>763</v>
      </c>
      <c r="W44" s="38">
        <v>10037</v>
      </c>
    </row>
    <row r="45" spans="3:23" ht="14.25">
      <c r="V45" s="39" t="s">
        <v>779</v>
      </c>
      <c r="W45" s="38">
        <v>10038</v>
      </c>
    </row>
    <row r="46" spans="3:23" ht="14.25">
      <c r="C46" s="42">
        <v>11047</v>
      </c>
      <c r="D46">
        <v>30</v>
      </c>
      <c r="E46" t="str">
        <f>VLOOKUP(C46,[3]ItemConfig!$B:$C,2,0)</f>
        <v>大火妖碎片</v>
      </c>
      <c r="V46" s="39" t="s">
        <v>765</v>
      </c>
      <c r="W46" s="38">
        <v>10039</v>
      </c>
    </row>
    <row r="47" spans="3:23" ht="14.25">
      <c r="C47" s="42">
        <v>11048</v>
      </c>
      <c r="D47">
        <v>30</v>
      </c>
      <c r="E47" t="str">
        <f>VLOOKUP(C47,[3]ItemConfig!$B:$C,2,0)</f>
        <v>雪女碎片</v>
      </c>
      <c r="V47" s="39" t="s">
        <v>781</v>
      </c>
      <c r="W47" s="38">
        <v>10040</v>
      </c>
    </row>
    <row r="48" spans="3:23" ht="14.25">
      <c r="C48" s="42">
        <v>11049</v>
      </c>
      <c r="D48">
        <v>30</v>
      </c>
      <c r="E48" t="str">
        <f>VLOOKUP(C48,[3]ItemConfig!$B:$C,2,0)</f>
        <v>娜迦王碎片</v>
      </c>
      <c r="V48" s="39" t="s">
        <v>783</v>
      </c>
      <c r="W48" s="38">
        <v>10041</v>
      </c>
    </row>
    <row r="49" spans="3:23" ht="14.25">
      <c r="C49" s="42">
        <v>11050</v>
      </c>
      <c r="D49">
        <v>30</v>
      </c>
      <c r="E49" t="str">
        <f>VLOOKUP(C49,[3]ItemConfig!$B:$C,2,0)</f>
        <v>摩呼碎片</v>
      </c>
      <c r="V49" s="39" t="s">
        <v>773</v>
      </c>
      <c r="W49" s="38">
        <v>10042</v>
      </c>
    </row>
    <row r="50" spans="3:23" ht="14.25">
      <c r="C50" s="42">
        <v>11051</v>
      </c>
      <c r="D50">
        <v>30</v>
      </c>
      <c r="E50" t="str">
        <f>VLOOKUP(C50,[3]ItemConfig!$B:$C,2,0)</f>
        <v>半仙碎片</v>
      </c>
      <c r="V50" s="39" t="s">
        <v>767</v>
      </c>
      <c r="W50" s="38">
        <v>10043</v>
      </c>
    </row>
    <row r="51" spans="3:23" ht="14.25">
      <c r="C51" s="42">
        <v>11052</v>
      </c>
      <c r="D51">
        <v>30</v>
      </c>
      <c r="E51" t="str">
        <f>VLOOKUP(C51,[3]ItemConfig!$B:$C,2,0)</f>
        <v>荷莲碎片</v>
      </c>
      <c r="V51" s="39" t="s">
        <v>745</v>
      </c>
      <c r="W51" s="38">
        <v>10044</v>
      </c>
    </row>
    <row r="52" spans="3:23" ht="14.25">
      <c r="C52" s="42">
        <v>11047</v>
      </c>
      <c r="D52">
        <v>30</v>
      </c>
      <c r="E52" t="str">
        <f>VLOOKUP(C52,[3]ItemConfig!$B:$C,2,0)</f>
        <v>大火妖碎片</v>
      </c>
      <c r="V52" s="39" t="s">
        <v>775</v>
      </c>
      <c r="W52" s="38">
        <v>10045</v>
      </c>
    </row>
    <row r="53" spans="3:23" ht="14.25">
      <c r="C53" s="42">
        <v>11048</v>
      </c>
      <c r="D53">
        <v>30</v>
      </c>
      <c r="E53" t="str">
        <f>VLOOKUP(C53,[3]ItemConfig!$B:$C,2,0)</f>
        <v>雪女碎片</v>
      </c>
      <c r="V53" s="39" t="s">
        <v>751</v>
      </c>
      <c r="W53" s="38">
        <v>10046</v>
      </c>
    </row>
    <row r="54" spans="3:23" ht="14.25">
      <c r="C54" s="42">
        <v>11049</v>
      </c>
      <c r="D54">
        <v>30</v>
      </c>
      <c r="E54" t="str">
        <f>VLOOKUP(C54,[3]ItemConfig!$B:$C,2,0)</f>
        <v>娜迦王碎片</v>
      </c>
      <c r="V54" s="39" t="s">
        <v>789</v>
      </c>
      <c r="W54" s="38">
        <v>10047</v>
      </c>
    </row>
    <row r="55" spans="3:23" ht="14.25">
      <c r="C55" s="42">
        <v>11050</v>
      </c>
      <c r="D55">
        <v>30</v>
      </c>
      <c r="E55" t="str">
        <f>VLOOKUP(C55,[3]ItemConfig!$B:$C,2,0)</f>
        <v>摩呼碎片</v>
      </c>
      <c r="V55" s="39" t="s">
        <v>790</v>
      </c>
      <c r="W55" s="38">
        <v>10048</v>
      </c>
    </row>
    <row r="56" spans="3:23" ht="14.25">
      <c r="C56" s="42">
        <v>11051</v>
      </c>
      <c r="D56">
        <v>30</v>
      </c>
      <c r="E56" t="str">
        <f>VLOOKUP(C56,[3]ItemConfig!$B:$C,2,0)</f>
        <v>半仙碎片</v>
      </c>
      <c r="V56" s="39" t="s">
        <v>791</v>
      </c>
      <c r="W56" s="38">
        <v>10049</v>
      </c>
    </row>
    <row r="57" spans="3:23" ht="14.25">
      <c r="C57" s="42">
        <v>11052</v>
      </c>
      <c r="D57">
        <v>30</v>
      </c>
      <c r="E57" t="str">
        <f>VLOOKUP(C57,[3]ItemConfig!$B:$C,2,0)</f>
        <v>荷莲碎片</v>
      </c>
      <c r="V57" s="39" t="s">
        <v>792</v>
      </c>
      <c r="W57" s="38">
        <v>10050</v>
      </c>
    </row>
    <row r="58" spans="3:23" ht="14.25">
      <c r="C58" s="42">
        <v>11024</v>
      </c>
      <c r="D58">
        <v>40</v>
      </c>
      <c r="E58" t="str">
        <f>VLOOKUP(C58,[3]ItemConfig!$B:$C,2,0)</f>
        <v>姜子牙碎片</v>
      </c>
      <c r="V58" s="39" t="s">
        <v>793</v>
      </c>
      <c r="W58" s="38">
        <v>10051</v>
      </c>
    </row>
    <row r="59" spans="3:23" ht="14.25">
      <c r="C59" s="42">
        <v>11025</v>
      </c>
      <c r="D59">
        <v>40</v>
      </c>
      <c r="E59" t="str">
        <f>VLOOKUP(C59,[3]ItemConfig!$B:$C,2,0)</f>
        <v>道德天尊碎片</v>
      </c>
      <c r="V59" s="39" t="s">
        <v>794</v>
      </c>
      <c r="W59" s="38">
        <v>10052</v>
      </c>
    </row>
    <row r="60" spans="3:23">
      <c r="C60" s="42">
        <v>11026</v>
      </c>
      <c r="D60">
        <v>40</v>
      </c>
      <c r="E60" t="str">
        <f>VLOOKUP(C60,[3]ItemConfig!$B:$C,2,0)</f>
        <v>东华帝君碎片</v>
      </c>
    </row>
    <row r="61" spans="3:23">
      <c r="C61" s="42">
        <v>11027</v>
      </c>
      <c r="D61">
        <v>40</v>
      </c>
      <c r="E61" t="str">
        <f>VLOOKUP(C61,[3]ItemConfig!$B:$C,2,0)</f>
        <v>孟婆碎片</v>
      </c>
    </row>
    <row r="62" spans="3:23">
      <c r="C62" s="42">
        <v>11028</v>
      </c>
      <c r="D62">
        <v>40</v>
      </c>
      <c r="E62" t="str">
        <f>VLOOKUP(C62,[3]ItemConfig!$B:$C,2,0)</f>
        <v>石矶娘娘碎片</v>
      </c>
    </row>
    <row r="63" spans="3:23">
      <c r="C63" s="42">
        <v>11029</v>
      </c>
      <c r="D63">
        <v>40</v>
      </c>
      <c r="E63" t="str">
        <f>VLOOKUP(C63,[3]ItemConfig!$B:$C,2,0)</f>
        <v>月光菩萨碎片</v>
      </c>
    </row>
    <row r="64" spans="3:23">
      <c r="C64" s="42">
        <v>11030</v>
      </c>
      <c r="D64">
        <v>40</v>
      </c>
      <c r="E64" t="str">
        <f>VLOOKUP(C64,[3]ItemConfig!$B:$C,2,0)</f>
        <v>梵天碎片</v>
      </c>
    </row>
    <row r="65" spans="3:5">
      <c r="C65" s="42">
        <v>11031</v>
      </c>
      <c r="D65">
        <v>40</v>
      </c>
      <c r="E65" t="str">
        <f>VLOOKUP(C65,[3]ItemConfig!$B:$C,2,0)</f>
        <v>红孩儿碎片</v>
      </c>
    </row>
    <row r="66" spans="3:5">
      <c r="C66" s="42">
        <v>11032</v>
      </c>
      <c r="D66">
        <v>40</v>
      </c>
      <c r="E66" t="str">
        <f>VLOOKUP(C66,[3]ItemConfig!$B:$C,2,0)</f>
        <v>吴刚碎片</v>
      </c>
    </row>
    <row r="67" spans="3:5">
      <c r="C67" s="42">
        <v>11033</v>
      </c>
      <c r="D67">
        <v>40</v>
      </c>
      <c r="E67" t="str">
        <f>VLOOKUP(C67,[3]ItemConfig!$B:$C,2,0)</f>
        <v>净光天女碎片</v>
      </c>
    </row>
    <row r="68" spans="3:5">
      <c r="C68" s="42">
        <v>11034</v>
      </c>
      <c r="D68">
        <v>40</v>
      </c>
      <c r="E68" t="str">
        <f>VLOOKUP(C68,[3]ItemConfig!$B:$C,2,0)</f>
        <v>帝释天碎片</v>
      </c>
    </row>
    <row r="69" spans="3:5">
      <c r="C69" s="42">
        <v>11035</v>
      </c>
      <c r="D69">
        <v>40</v>
      </c>
      <c r="E69" t="str">
        <f>VLOOKUP(C69,[3]ItemConfig!$B:$C,2,0)</f>
        <v>妈祖碎片</v>
      </c>
    </row>
    <row r="70" spans="3:5">
      <c r="C70" s="42">
        <v>11036</v>
      </c>
      <c r="D70">
        <v>40</v>
      </c>
      <c r="E70" t="str">
        <f>VLOOKUP(C70,[3]ItemConfig!$B:$C,2,0)</f>
        <v>赵公明碎片</v>
      </c>
    </row>
    <row r="71" spans="3:5">
      <c r="C71" s="42">
        <v>11037</v>
      </c>
      <c r="D71">
        <v>40</v>
      </c>
      <c r="E71" t="str">
        <f>VLOOKUP(C71,[3]ItemConfig!$B:$C,2,0)</f>
        <v>罗刹碎片</v>
      </c>
    </row>
    <row r="72" spans="3:5">
      <c r="C72" s="42">
        <v>11038</v>
      </c>
      <c r="D72">
        <v>40</v>
      </c>
      <c r="E72" t="str">
        <f>VLOOKUP(C72,[3]ItemConfig!$B:$C,2,0)</f>
        <v>夜叉碎片</v>
      </c>
    </row>
    <row r="73" spans="3:5">
      <c r="C73" s="42">
        <v>11039</v>
      </c>
      <c r="D73">
        <v>40</v>
      </c>
      <c r="E73" t="str">
        <f>VLOOKUP(C73,[3]ItemConfig!$B:$C,2,0)</f>
        <v>普贤菩萨碎片</v>
      </c>
    </row>
    <row r="74" spans="3:5">
      <c r="C74" s="42">
        <v>11040</v>
      </c>
      <c r="D74">
        <v>40</v>
      </c>
      <c r="E74" t="str">
        <f>VLOOKUP(C74,[3]ItemConfig!$B:$C,2,0)</f>
        <v>杨戬碎片</v>
      </c>
    </row>
    <row r="75" spans="3:5">
      <c r="C75" s="42">
        <v>11041</v>
      </c>
      <c r="D75">
        <v>40</v>
      </c>
      <c r="E75" t="str">
        <f>VLOOKUP(C75,[3]ItemConfig!$B:$C,2,0)</f>
        <v>通天教主碎片</v>
      </c>
    </row>
    <row r="76" spans="3:5">
      <c r="C76" s="42">
        <v>11042</v>
      </c>
      <c r="D76">
        <v>40</v>
      </c>
      <c r="E76" t="str">
        <f>VLOOKUP(C76,[3]ItemConfig!$B:$C,2,0)</f>
        <v>九天玄女碎片</v>
      </c>
    </row>
    <row r="77" spans="3:5">
      <c r="C77" s="42">
        <v>11043</v>
      </c>
      <c r="D77">
        <v>40</v>
      </c>
      <c r="E77" t="str">
        <f>VLOOKUP(C77,[3]ItemConfig!$B:$C,2,0)</f>
        <v>骊山老祖碎片</v>
      </c>
    </row>
    <row r="78" spans="3:5">
      <c r="C78" s="42">
        <v>11044</v>
      </c>
      <c r="D78">
        <v>40</v>
      </c>
      <c r="E78" t="str">
        <f>VLOOKUP(C78,[3]ItemConfig!$B:$C,2,0)</f>
        <v>混世魔王碎片</v>
      </c>
    </row>
    <row r="79" spans="3:5">
      <c r="C79" s="42">
        <v>11045</v>
      </c>
      <c r="D79">
        <v>40</v>
      </c>
      <c r="E79" t="str">
        <f>VLOOKUP(C79,[3]ItemConfig!$B:$C,2,0)</f>
        <v>百花仙子碎片</v>
      </c>
    </row>
    <row r="80" spans="3:5">
      <c r="C80" s="42">
        <v>11046</v>
      </c>
      <c r="D80">
        <v>40</v>
      </c>
      <c r="E80" t="str">
        <f>VLOOKUP(C80,[3]ItemConfig!$B:$C,2,0)</f>
        <v>女英碎片</v>
      </c>
    </row>
    <row r="81" spans="3:5">
      <c r="C81" s="42">
        <v>11024</v>
      </c>
      <c r="D81">
        <v>40</v>
      </c>
      <c r="E81" t="str">
        <f>VLOOKUP(C81,[3]ItemConfig!$B:$C,2,0)</f>
        <v>姜子牙碎片</v>
      </c>
    </row>
    <row r="82" spans="3:5">
      <c r="C82" s="42">
        <v>11025</v>
      </c>
      <c r="D82">
        <v>40</v>
      </c>
      <c r="E82" t="str">
        <f>VLOOKUP(C82,[3]ItemConfig!$B:$C,2,0)</f>
        <v>道德天尊碎片</v>
      </c>
    </row>
    <row r="83" spans="3:5">
      <c r="C83" s="42">
        <v>11026</v>
      </c>
      <c r="D83">
        <v>40</v>
      </c>
      <c r="E83" t="str">
        <f>VLOOKUP(C83,[3]ItemConfig!$B:$C,2,0)</f>
        <v>东华帝君碎片</v>
      </c>
    </row>
    <row r="84" spans="3:5">
      <c r="C84" s="42">
        <v>11027</v>
      </c>
      <c r="D84">
        <v>40</v>
      </c>
      <c r="E84" t="str">
        <f>VLOOKUP(C84,[3]ItemConfig!$B:$C,2,0)</f>
        <v>孟婆碎片</v>
      </c>
    </row>
    <row r="85" spans="3:5">
      <c r="C85" s="42">
        <v>11028</v>
      </c>
      <c r="D85">
        <v>40</v>
      </c>
      <c r="E85" t="str">
        <f>VLOOKUP(C85,[3]ItemConfig!$B:$C,2,0)</f>
        <v>石矶娘娘碎片</v>
      </c>
    </row>
    <row r="86" spans="3:5">
      <c r="C86" s="42">
        <v>11029</v>
      </c>
      <c r="D86">
        <v>40</v>
      </c>
      <c r="E86" t="str">
        <f>VLOOKUP(C86,[3]ItemConfig!$B:$C,2,0)</f>
        <v>月光菩萨碎片</v>
      </c>
    </row>
    <row r="87" spans="3:5">
      <c r="C87" s="42">
        <v>11030</v>
      </c>
      <c r="D87">
        <v>40</v>
      </c>
      <c r="E87" t="str">
        <f>VLOOKUP(C87,[3]ItemConfig!$B:$C,2,0)</f>
        <v>梵天碎片</v>
      </c>
    </row>
    <row r="88" spans="3:5">
      <c r="C88" s="42">
        <v>11031</v>
      </c>
      <c r="D88">
        <v>40</v>
      </c>
      <c r="E88" t="str">
        <f>VLOOKUP(C88,[3]ItemConfig!$B:$C,2,0)</f>
        <v>红孩儿碎片</v>
      </c>
    </row>
    <row r="89" spans="3:5">
      <c r="C89" s="42">
        <v>11032</v>
      </c>
      <c r="D89">
        <v>40</v>
      </c>
      <c r="E89" t="str">
        <f>VLOOKUP(C89,[3]ItemConfig!$B:$C,2,0)</f>
        <v>吴刚碎片</v>
      </c>
    </row>
    <row r="90" spans="3:5">
      <c r="C90" s="42">
        <v>11033</v>
      </c>
      <c r="D90">
        <v>40</v>
      </c>
      <c r="E90" t="str">
        <f>VLOOKUP(C90,[3]ItemConfig!$B:$C,2,0)</f>
        <v>净光天女碎片</v>
      </c>
    </row>
    <row r="91" spans="3:5">
      <c r="C91" s="42">
        <v>11034</v>
      </c>
      <c r="D91">
        <v>40</v>
      </c>
      <c r="E91" t="str">
        <f>VLOOKUP(C91,[3]ItemConfig!$B:$C,2,0)</f>
        <v>帝释天碎片</v>
      </c>
    </row>
    <row r="92" spans="3:5">
      <c r="C92" s="42">
        <v>11035</v>
      </c>
      <c r="D92">
        <v>40</v>
      </c>
      <c r="E92" t="str">
        <f>VLOOKUP(C92,[3]ItemConfig!$B:$C,2,0)</f>
        <v>妈祖碎片</v>
      </c>
    </row>
    <row r="93" spans="3:5">
      <c r="C93" s="42">
        <v>11036</v>
      </c>
      <c r="D93">
        <v>40</v>
      </c>
      <c r="E93" t="str">
        <f>VLOOKUP(C93,[3]ItemConfig!$B:$C,2,0)</f>
        <v>赵公明碎片</v>
      </c>
    </row>
    <row r="94" spans="3:5">
      <c r="C94" s="42">
        <v>11037</v>
      </c>
      <c r="D94">
        <v>40</v>
      </c>
      <c r="E94" t="str">
        <f>VLOOKUP(C94,[3]ItemConfig!$B:$C,2,0)</f>
        <v>罗刹碎片</v>
      </c>
    </row>
    <row r="95" spans="3:5">
      <c r="C95" s="42">
        <v>11038</v>
      </c>
      <c r="D95">
        <v>40</v>
      </c>
      <c r="E95" t="str">
        <f>VLOOKUP(C95,[3]ItemConfig!$B:$C,2,0)</f>
        <v>夜叉碎片</v>
      </c>
    </row>
    <row r="96" spans="3:5">
      <c r="C96" s="42">
        <v>11039</v>
      </c>
      <c r="D96">
        <v>40</v>
      </c>
      <c r="E96" t="str">
        <f>VLOOKUP(C96,[3]ItemConfig!$B:$C,2,0)</f>
        <v>普贤菩萨碎片</v>
      </c>
    </row>
    <row r="97" spans="3:5">
      <c r="C97" s="42">
        <v>11040</v>
      </c>
      <c r="D97">
        <v>40</v>
      </c>
      <c r="E97" t="str">
        <f>VLOOKUP(C97,[3]ItemConfig!$B:$C,2,0)</f>
        <v>杨戬碎片</v>
      </c>
    </row>
    <row r="98" spans="3:5">
      <c r="C98" s="42">
        <v>11041</v>
      </c>
      <c r="D98">
        <v>40</v>
      </c>
      <c r="E98" t="str">
        <f>VLOOKUP(C98,[3]ItemConfig!$B:$C,2,0)</f>
        <v>通天教主碎片</v>
      </c>
    </row>
    <row r="99" spans="3:5">
      <c r="C99" s="42">
        <v>11042</v>
      </c>
      <c r="D99">
        <v>40</v>
      </c>
      <c r="E99" t="str">
        <f>VLOOKUP(C99,[3]ItemConfig!$B:$C,2,0)</f>
        <v>九天玄女碎片</v>
      </c>
    </row>
    <row r="100" spans="3:5">
      <c r="C100" s="42">
        <v>11043</v>
      </c>
      <c r="D100">
        <v>40</v>
      </c>
      <c r="E100" t="str">
        <f>VLOOKUP(C100,[3]ItemConfig!$B:$C,2,0)</f>
        <v>骊山老祖碎片</v>
      </c>
    </row>
    <row r="101" spans="3:5">
      <c r="C101" s="42">
        <v>11044</v>
      </c>
      <c r="D101">
        <v>40</v>
      </c>
      <c r="E101" t="str">
        <f>VLOOKUP(C101,[3]ItemConfig!$B:$C,2,0)</f>
        <v>混世魔王碎片</v>
      </c>
    </row>
    <row r="102" spans="3:5">
      <c r="C102" s="42">
        <v>11045</v>
      </c>
      <c r="D102">
        <v>40</v>
      </c>
      <c r="E102" t="str">
        <f>VLOOKUP(C102,[3]ItemConfig!$B:$C,2,0)</f>
        <v>百花仙子碎片</v>
      </c>
    </row>
    <row r="103" spans="3:5">
      <c r="C103" s="42">
        <v>11046</v>
      </c>
      <c r="D103">
        <v>40</v>
      </c>
      <c r="E103" t="str">
        <f>VLOOKUP(C103,[3]ItemConfig!$B:$C,2,0)</f>
        <v>女英碎片</v>
      </c>
    </row>
    <row r="104" spans="3:5">
      <c r="C104" s="42">
        <v>11047</v>
      </c>
      <c r="D104">
        <v>30</v>
      </c>
      <c r="E104" t="str">
        <f>VLOOKUP(C104,[3]ItemConfig!$B:$C,2,0)</f>
        <v>大火妖碎片</v>
      </c>
    </row>
    <row r="105" spans="3:5">
      <c r="C105" s="42">
        <v>11048</v>
      </c>
      <c r="D105">
        <v>30</v>
      </c>
      <c r="E105" t="str">
        <f>VLOOKUP(C105,[3]ItemConfig!$B:$C,2,0)</f>
        <v>雪女碎片</v>
      </c>
    </row>
    <row r="106" spans="3:5">
      <c r="C106" s="42">
        <v>11049</v>
      </c>
      <c r="D106">
        <v>30</v>
      </c>
      <c r="E106" t="str">
        <f>VLOOKUP(C106,[3]ItemConfig!$B:$C,2,0)</f>
        <v>娜迦王碎片</v>
      </c>
    </row>
    <row r="107" spans="3:5">
      <c r="C107" s="42">
        <v>11050</v>
      </c>
      <c r="D107">
        <v>30</v>
      </c>
      <c r="E107" t="str">
        <f>VLOOKUP(C107,[3]ItemConfig!$B:$C,2,0)</f>
        <v>摩呼碎片</v>
      </c>
    </row>
    <row r="108" spans="3:5">
      <c r="C108" s="42">
        <v>11051</v>
      </c>
      <c r="D108">
        <v>30</v>
      </c>
      <c r="E108" t="str">
        <f>VLOOKUP(C108,[3]ItemConfig!$B:$C,2,0)</f>
        <v>半仙碎片</v>
      </c>
    </row>
    <row r="109" spans="3:5">
      <c r="C109" s="42">
        <v>11052</v>
      </c>
      <c r="D109">
        <v>30</v>
      </c>
      <c r="E109" t="str">
        <f>VLOOKUP(C109,[3]ItemConfig!$B:$C,2,0)</f>
        <v>荷莲碎片</v>
      </c>
    </row>
    <row r="110" spans="3:5">
      <c r="C110" s="42">
        <v>11024</v>
      </c>
      <c r="D110">
        <v>40</v>
      </c>
      <c r="E110" t="str">
        <f>VLOOKUP(C110,[3]ItemConfig!$B:$C,2,0)</f>
        <v>姜子牙碎片</v>
      </c>
    </row>
    <row r="111" spans="3:5">
      <c r="C111" s="42">
        <v>11025</v>
      </c>
      <c r="D111">
        <v>40</v>
      </c>
      <c r="E111" t="str">
        <f>VLOOKUP(C111,[3]ItemConfig!$B:$C,2,0)</f>
        <v>道德天尊碎片</v>
      </c>
    </row>
    <row r="112" spans="3:5">
      <c r="C112" s="42">
        <v>11026</v>
      </c>
      <c r="D112">
        <v>40</v>
      </c>
      <c r="E112" t="str">
        <f>VLOOKUP(C112,[3]ItemConfig!$B:$C,2,0)</f>
        <v>东华帝君碎片</v>
      </c>
    </row>
    <row r="113" spans="3:5">
      <c r="C113" s="42">
        <v>11027</v>
      </c>
      <c r="D113">
        <v>40</v>
      </c>
      <c r="E113" t="str">
        <f>VLOOKUP(C113,[3]ItemConfig!$B:$C,2,0)</f>
        <v>孟婆碎片</v>
      </c>
    </row>
    <row r="114" spans="3:5">
      <c r="C114" s="42">
        <v>11028</v>
      </c>
      <c r="D114">
        <v>40</v>
      </c>
      <c r="E114" t="str">
        <f>VLOOKUP(C114,[3]ItemConfig!$B:$C,2,0)</f>
        <v>石矶娘娘碎片</v>
      </c>
    </row>
    <row r="115" spans="3:5">
      <c r="C115" s="42">
        <v>11029</v>
      </c>
      <c r="D115">
        <v>40</v>
      </c>
      <c r="E115" t="str">
        <f>VLOOKUP(C115,[3]ItemConfig!$B:$C,2,0)</f>
        <v>月光菩萨碎片</v>
      </c>
    </row>
    <row r="116" spans="3:5">
      <c r="C116" s="42">
        <v>11030</v>
      </c>
      <c r="D116">
        <v>40</v>
      </c>
      <c r="E116" t="str">
        <f>VLOOKUP(C116,[3]ItemConfig!$B:$C,2,0)</f>
        <v>梵天碎片</v>
      </c>
    </row>
    <row r="117" spans="3:5">
      <c r="C117" s="42">
        <v>11031</v>
      </c>
      <c r="D117">
        <v>40</v>
      </c>
      <c r="E117" t="str">
        <f>VLOOKUP(C117,[3]ItemConfig!$B:$C,2,0)</f>
        <v>红孩儿碎片</v>
      </c>
    </row>
    <row r="118" spans="3:5">
      <c r="C118" s="42">
        <v>11032</v>
      </c>
      <c r="D118">
        <v>40</v>
      </c>
      <c r="E118" t="str">
        <f>VLOOKUP(C118,[3]ItemConfig!$B:$C,2,0)</f>
        <v>吴刚碎片</v>
      </c>
    </row>
    <row r="119" spans="3:5">
      <c r="C119" s="42">
        <v>11033</v>
      </c>
      <c r="D119">
        <v>40</v>
      </c>
      <c r="E119" t="str">
        <f>VLOOKUP(C119,[3]ItemConfig!$B:$C,2,0)</f>
        <v>净光天女碎片</v>
      </c>
    </row>
    <row r="120" spans="3:5">
      <c r="C120" s="42">
        <v>11034</v>
      </c>
      <c r="D120">
        <v>40</v>
      </c>
      <c r="E120" t="str">
        <f>VLOOKUP(C120,[3]ItemConfig!$B:$C,2,0)</f>
        <v>帝释天碎片</v>
      </c>
    </row>
    <row r="121" spans="3:5">
      <c r="C121" s="42">
        <v>11035</v>
      </c>
      <c r="D121">
        <v>40</v>
      </c>
      <c r="E121" t="str">
        <f>VLOOKUP(C121,[3]ItemConfig!$B:$C,2,0)</f>
        <v>妈祖碎片</v>
      </c>
    </row>
    <row r="122" spans="3:5">
      <c r="C122" s="42">
        <v>11036</v>
      </c>
      <c r="D122">
        <v>40</v>
      </c>
      <c r="E122" t="str">
        <f>VLOOKUP(C122,[3]ItemConfig!$B:$C,2,0)</f>
        <v>赵公明碎片</v>
      </c>
    </row>
    <row r="123" spans="3:5">
      <c r="C123" s="42">
        <v>11037</v>
      </c>
      <c r="D123">
        <v>40</v>
      </c>
      <c r="E123" t="str">
        <f>VLOOKUP(C123,[3]ItemConfig!$B:$C,2,0)</f>
        <v>罗刹碎片</v>
      </c>
    </row>
    <row r="124" spans="3:5">
      <c r="C124" s="42">
        <v>11038</v>
      </c>
      <c r="D124">
        <v>40</v>
      </c>
      <c r="E124" t="str">
        <f>VLOOKUP(C124,[3]ItemConfig!$B:$C,2,0)</f>
        <v>夜叉碎片</v>
      </c>
    </row>
    <row r="125" spans="3:5">
      <c r="C125" s="42">
        <v>11039</v>
      </c>
      <c r="D125">
        <v>40</v>
      </c>
      <c r="E125" t="str">
        <f>VLOOKUP(C125,[3]ItemConfig!$B:$C,2,0)</f>
        <v>普贤菩萨碎片</v>
      </c>
    </row>
    <row r="126" spans="3:5">
      <c r="C126" s="42">
        <v>11040</v>
      </c>
      <c r="D126">
        <v>40</v>
      </c>
      <c r="E126" t="str">
        <f>VLOOKUP(C126,[3]ItemConfig!$B:$C,2,0)</f>
        <v>杨戬碎片</v>
      </c>
    </row>
    <row r="127" spans="3:5">
      <c r="C127" s="42">
        <v>11041</v>
      </c>
      <c r="D127">
        <v>40</v>
      </c>
      <c r="E127" t="str">
        <f>VLOOKUP(C127,[3]ItemConfig!$B:$C,2,0)</f>
        <v>通天教主碎片</v>
      </c>
    </row>
    <row r="128" spans="3:5">
      <c r="C128" s="42">
        <v>11042</v>
      </c>
      <c r="D128">
        <v>40</v>
      </c>
      <c r="E128" t="str">
        <f>VLOOKUP(C128,[3]ItemConfig!$B:$C,2,0)</f>
        <v>九天玄女碎片</v>
      </c>
    </row>
    <row r="129" spans="3:5">
      <c r="C129" s="42">
        <v>11043</v>
      </c>
      <c r="D129">
        <v>40</v>
      </c>
      <c r="E129" t="str">
        <f>VLOOKUP(C129,[3]ItemConfig!$B:$C,2,0)</f>
        <v>骊山老祖碎片</v>
      </c>
    </row>
    <row r="130" spans="3:5">
      <c r="C130" s="42">
        <v>11044</v>
      </c>
      <c r="D130">
        <v>40</v>
      </c>
      <c r="E130" t="str">
        <f>VLOOKUP(C130,[3]ItemConfig!$B:$C,2,0)</f>
        <v>混世魔王碎片</v>
      </c>
    </row>
    <row r="131" spans="3:5">
      <c r="C131" s="42">
        <v>11045</v>
      </c>
      <c r="D131">
        <v>40</v>
      </c>
      <c r="E131" t="str">
        <f>VLOOKUP(C131,[3]ItemConfig!$B:$C,2,0)</f>
        <v>百花仙子碎片</v>
      </c>
    </row>
    <row r="132" spans="3:5">
      <c r="C132" s="42">
        <v>11046</v>
      </c>
      <c r="D132">
        <v>40</v>
      </c>
      <c r="E132" t="str">
        <f>VLOOKUP(C132,[3]ItemConfig!$B:$C,2,0)</f>
        <v>女英碎片</v>
      </c>
    </row>
    <row r="133" spans="3:5">
      <c r="C133" s="42">
        <v>3</v>
      </c>
      <c r="D133">
        <v>75</v>
      </c>
      <c r="E133" t="str">
        <f>VLOOKUP(C133,[3]ItemConfig!$B:$C,2,0)</f>
        <v>成长护符</v>
      </c>
    </row>
    <row r="134" spans="3:5">
      <c r="C134" s="42">
        <v>3</v>
      </c>
      <c r="D134">
        <v>150</v>
      </c>
      <c r="E134" t="str">
        <f>VLOOKUP(C134,[3]ItemConfig!$B:$C,2,0)</f>
        <v>成长护符</v>
      </c>
    </row>
    <row r="135" spans="3:5">
      <c r="C135" s="42">
        <v>4</v>
      </c>
      <c r="D135">
        <v>3000</v>
      </c>
      <c r="E135" t="str">
        <f>VLOOKUP(C135,[3]ItemConfig!$B:$C,2,0)</f>
        <v>九转金丹</v>
      </c>
    </row>
    <row r="136" spans="3:5">
      <c r="C136" s="42">
        <v>4</v>
      </c>
      <c r="D136">
        <v>6000</v>
      </c>
      <c r="E136" t="str">
        <f>VLOOKUP(C136,[3]ItemConfig!$B:$C,2,0)</f>
        <v>九转金丹</v>
      </c>
    </row>
    <row r="137" spans="3:5">
      <c r="C137" s="42">
        <v>3</v>
      </c>
      <c r="D137">
        <v>75</v>
      </c>
      <c r="E137" t="str">
        <f>VLOOKUP(C137,[3]ItemConfig!$B:$C,2,0)</f>
        <v>成长护符</v>
      </c>
    </row>
    <row r="138" spans="3:5">
      <c r="C138" s="42">
        <v>3</v>
      </c>
      <c r="D138">
        <v>150</v>
      </c>
      <c r="E138" t="str">
        <f>VLOOKUP(C138,[3]ItemConfig!$B:$C,2,0)</f>
        <v>成长护符</v>
      </c>
    </row>
    <row r="139" spans="3:5">
      <c r="C139" s="42">
        <v>4</v>
      </c>
      <c r="D139">
        <v>3000</v>
      </c>
      <c r="E139" t="str">
        <f>VLOOKUP(C139,[3]ItemConfig!$B:$C,2,0)</f>
        <v>九转金丹</v>
      </c>
    </row>
    <row r="140" spans="3:5">
      <c r="C140" s="42">
        <v>4</v>
      </c>
      <c r="D140">
        <v>6000</v>
      </c>
      <c r="E140" t="str">
        <f>VLOOKUP(C140,[3]ItemConfig!$B:$C,2,0)</f>
        <v>九转金丹</v>
      </c>
    </row>
    <row r="141" spans="3:5">
      <c r="C141" s="42">
        <v>3</v>
      </c>
      <c r="D141">
        <v>75</v>
      </c>
      <c r="E141" t="str">
        <f>VLOOKUP(C141,[3]ItemConfig!$B:$C,2,0)</f>
        <v>成长护符</v>
      </c>
    </row>
    <row r="142" spans="3:5">
      <c r="C142" s="42">
        <v>3</v>
      </c>
      <c r="D142">
        <v>150</v>
      </c>
      <c r="E142" t="str">
        <f>VLOOKUP(C142,[3]ItemConfig!$B:$C,2,0)</f>
        <v>成长护符</v>
      </c>
    </row>
    <row r="143" spans="3:5">
      <c r="C143" s="42">
        <v>4</v>
      </c>
      <c r="D143">
        <v>3000</v>
      </c>
      <c r="E143" t="str">
        <f>VLOOKUP(C143,[3]ItemConfig!$B:$C,2,0)</f>
        <v>九转金丹</v>
      </c>
    </row>
    <row r="144" spans="3:5">
      <c r="C144" s="42">
        <v>4</v>
      </c>
      <c r="D144">
        <v>6000</v>
      </c>
      <c r="E144" t="str">
        <f>VLOOKUP(C144,[3]ItemConfig!$B:$C,2,0)</f>
        <v>九转金丹</v>
      </c>
    </row>
    <row r="145" spans="3:5">
      <c r="C145" s="42">
        <v>19</v>
      </c>
      <c r="D145">
        <v>10</v>
      </c>
      <c r="E145" t="str">
        <f>VLOOKUP(C145,[3]ItemConfig!$B:$C,2,0)</f>
        <v>点将神符</v>
      </c>
    </row>
  </sheetData>
  <autoFilter ref="G3:I26" xr:uid="{00000000-0009-0000-0000-000001000000}">
    <sortState xmlns:xlrd2="http://schemas.microsoft.com/office/spreadsheetml/2017/richdata2" ref="G3:I26">
      <sortCondition descending="1" ref="I3:I26"/>
    </sortState>
  </autoFilter>
  <phoneticPr fontId="22" type="noConversion"/>
  <conditionalFormatting sqref="I5">
    <cfRule type="expression" dxfId="154" priority="5">
      <formula>ISERROR(MATCH($B5,开发角色Data,0))=FALSE</formula>
    </cfRule>
  </conditionalFormatting>
  <conditionalFormatting sqref="H32">
    <cfRule type="expression" dxfId="153" priority="1">
      <formula>ISERROR(MATCH($B32,开发角色Data,0))=FALSE</formula>
    </cfRule>
  </conditionalFormatting>
  <conditionalFormatting sqref="G4:H26">
    <cfRule type="expression" dxfId="152" priority="6">
      <formula>ISERROR(MATCH($B4,开发角色Data,0))=FALSE</formula>
    </cfRule>
  </conditionalFormatting>
  <conditionalFormatting sqref="I4 I6:I26 I28:I31">
    <cfRule type="expression" dxfId="151" priority="4">
      <formula>ISERROR(MATCH($B4,开发角色Data,0))=FALSE</formula>
    </cfRule>
  </conditionalFormatting>
  <conditionalFormatting sqref="V8:W59">
    <cfRule type="expression" dxfId="150" priority="2">
      <formula>ISERROR(MATCH($B8,开发角色Data,0))=FALSE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R66"/>
  <sheetViews>
    <sheetView workbookViewId="0">
      <selection activeCell="Q26" sqref="Q26"/>
    </sheetView>
  </sheetViews>
  <sheetFormatPr defaultColWidth="9" defaultRowHeight="14.25"/>
  <sheetData>
    <row r="2" spans="4:12">
      <c r="D2">
        <v>8019</v>
      </c>
      <c r="E2">
        <v>1</v>
      </c>
      <c r="H2" t="e">
        <f ca="1">[2]!SUMSTRING(D2:E2,"#")</f>
        <v>#NAME?</v>
      </c>
      <c r="J2">
        <v>3023</v>
      </c>
      <c r="K2" t="str">
        <f>J2&amp;"#"&amp;E2</f>
        <v>3023#1</v>
      </c>
      <c r="L2" t="e">
        <f>VLOOKUP(J2,[3]ItemConfig!$B:$C,2,FALSE)</f>
        <v>#N/A</v>
      </c>
    </row>
    <row r="3" spans="4:12">
      <c r="D3">
        <v>8020</v>
      </c>
      <c r="E3">
        <v>1</v>
      </c>
      <c r="H3" t="e">
        <f ca="1">[2]!SUMSTRING(D3:E3,"#")</f>
        <v>#NAME?</v>
      </c>
      <c r="J3">
        <v>3024</v>
      </c>
      <c r="K3" t="str">
        <f t="shared" ref="K3:K66" si="0">J3&amp;"#"&amp;E3</f>
        <v>3024#1</v>
      </c>
      <c r="L3" t="e">
        <f>VLOOKUP(J3,[3]ItemConfig!$B:$C,2,FALSE)</f>
        <v>#N/A</v>
      </c>
    </row>
    <row r="4" spans="4:12">
      <c r="D4">
        <v>8021</v>
      </c>
      <c r="E4">
        <v>1</v>
      </c>
      <c r="H4" t="e">
        <f ca="1">[2]!SUMSTRING(D4:E4,"#")</f>
        <v>#NAME?</v>
      </c>
      <c r="J4">
        <v>3025</v>
      </c>
      <c r="K4" t="str">
        <f t="shared" si="0"/>
        <v>3025#1</v>
      </c>
      <c r="L4" t="e">
        <f>VLOOKUP(J4,[3]ItemConfig!$B:$C,2,FALSE)</f>
        <v>#N/A</v>
      </c>
    </row>
    <row r="5" spans="4:12">
      <c r="D5">
        <v>8022</v>
      </c>
      <c r="E5">
        <v>1</v>
      </c>
      <c r="H5" t="e">
        <f ca="1">[2]!SUMSTRING(D5:E5,"#")</f>
        <v>#NAME?</v>
      </c>
      <c r="J5">
        <v>3026</v>
      </c>
      <c r="K5" t="str">
        <f t="shared" si="0"/>
        <v>3026#1</v>
      </c>
      <c r="L5" t="e">
        <f>VLOOKUP(J5,[3]ItemConfig!$B:$C,2,FALSE)</f>
        <v>#N/A</v>
      </c>
    </row>
    <row r="6" spans="4:12">
      <c r="D6">
        <v>8023</v>
      </c>
      <c r="E6">
        <v>1</v>
      </c>
      <c r="H6" t="e">
        <f ca="1">[2]!SUMSTRING(D6:E6,"#")</f>
        <v>#NAME?</v>
      </c>
      <c r="J6">
        <v>3027</v>
      </c>
      <c r="K6" t="str">
        <f t="shared" si="0"/>
        <v>3027#1</v>
      </c>
      <c r="L6" t="e">
        <f>VLOOKUP(J6,[3]ItemConfig!$B:$C,2,FALSE)</f>
        <v>#N/A</v>
      </c>
    </row>
    <row r="7" spans="4:12">
      <c r="D7">
        <v>8024</v>
      </c>
      <c r="E7">
        <v>1</v>
      </c>
      <c r="H7" t="e">
        <f ca="1">[2]!SUMSTRING(D7:E7,"#")</f>
        <v>#NAME?</v>
      </c>
      <c r="J7">
        <v>3028</v>
      </c>
      <c r="K7" t="str">
        <f t="shared" si="0"/>
        <v>3028#1</v>
      </c>
      <c r="L7" t="e">
        <f>VLOOKUP(J7,[3]ItemConfig!$B:$C,2,FALSE)</f>
        <v>#N/A</v>
      </c>
    </row>
    <row r="8" spans="4:12">
      <c r="D8">
        <v>8031</v>
      </c>
      <c r="E8">
        <v>1</v>
      </c>
      <c r="H8" t="e">
        <f ca="1">[2]!SUMSTRING(D8:E8,"#")</f>
        <v>#NAME?</v>
      </c>
      <c r="J8">
        <v>3029</v>
      </c>
      <c r="K8" t="str">
        <f t="shared" si="0"/>
        <v>3029#1</v>
      </c>
      <c r="L8" t="e">
        <f>VLOOKUP(J8,[3]ItemConfig!$B:$C,2,FALSE)</f>
        <v>#N/A</v>
      </c>
    </row>
    <row r="9" spans="4:12">
      <c r="D9">
        <v>8032</v>
      </c>
      <c r="E9">
        <v>1</v>
      </c>
      <c r="H9" t="e">
        <f ca="1">[2]!SUMSTRING(D9:E9,"#")</f>
        <v>#NAME?</v>
      </c>
      <c r="J9">
        <v>3030</v>
      </c>
      <c r="K9" t="str">
        <f t="shared" si="0"/>
        <v>3030#1</v>
      </c>
      <c r="L9" t="e">
        <f>VLOOKUP(J9,[3]ItemConfig!$B:$C,2,FALSE)</f>
        <v>#N/A</v>
      </c>
    </row>
    <row r="10" spans="4:12">
      <c r="D10">
        <v>8033</v>
      </c>
      <c r="E10">
        <v>1</v>
      </c>
      <c r="H10" t="e">
        <f ca="1">[2]!SUMSTRING(D10:E10,"#")</f>
        <v>#NAME?</v>
      </c>
      <c r="J10">
        <v>3031</v>
      </c>
      <c r="K10" t="str">
        <f t="shared" si="0"/>
        <v>3031#1</v>
      </c>
      <c r="L10" t="e">
        <f>VLOOKUP(J10,[3]ItemConfig!$B:$C,2,FALSE)</f>
        <v>#N/A</v>
      </c>
    </row>
    <row r="11" spans="4:12">
      <c r="D11">
        <v>8034</v>
      </c>
      <c r="E11">
        <v>1</v>
      </c>
      <c r="H11" t="e">
        <f ca="1">[2]!SUMSTRING(D11:E11,"#")</f>
        <v>#NAME?</v>
      </c>
      <c r="J11">
        <v>3032</v>
      </c>
      <c r="K11" t="str">
        <f t="shared" si="0"/>
        <v>3032#1</v>
      </c>
      <c r="L11" t="e">
        <f>VLOOKUP(J11,[3]ItemConfig!$B:$C,2,FALSE)</f>
        <v>#N/A</v>
      </c>
    </row>
    <row r="12" spans="4:12">
      <c r="D12">
        <v>8035</v>
      </c>
      <c r="E12">
        <v>1</v>
      </c>
      <c r="H12" t="e">
        <f ca="1">[2]!SUMSTRING(D12:E12,"#")</f>
        <v>#NAME?</v>
      </c>
      <c r="J12">
        <v>3033</v>
      </c>
      <c r="K12" t="str">
        <f t="shared" si="0"/>
        <v>3033#1</v>
      </c>
      <c r="L12" t="e">
        <f>VLOOKUP(J12,[3]ItemConfig!$B:$C,2,FALSE)</f>
        <v>#N/A</v>
      </c>
    </row>
    <row r="13" spans="4:12">
      <c r="D13">
        <v>8036</v>
      </c>
      <c r="E13">
        <v>1</v>
      </c>
      <c r="H13" t="e">
        <f ca="1">[2]!SUMSTRING(D13:E13,"#")</f>
        <v>#NAME?</v>
      </c>
      <c r="J13">
        <v>3034</v>
      </c>
      <c r="K13" t="str">
        <f t="shared" si="0"/>
        <v>3034#1</v>
      </c>
      <c r="L13" t="e">
        <f>VLOOKUP(J13,[3]ItemConfig!$B:$C,2,FALSE)</f>
        <v>#N/A</v>
      </c>
    </row>
    <row r="14" spans="4:12">
      <c r="D14">
        <v>8037</v>
      </c>
      <c r="E14">
        <v>1</v>
      </c>
      <c r="H14" t="e">
        <f ca="1">[2]!SUMSTRING(D14:E14,"#")</f>
        <v>#NAME?</v>
      </c>
      <c r="J14">
        <v>3035</v>
      </c>
      <c r="K14" t="str">
        <f t="shared" si="0"/>
        <v>3035#1</v>
      </c>
      <c r="L14" t="e">
        <f>VLOOKUP(J14,[3]ItemConfig!$B:$C,2,FALSE)</f>
        <v>#N/A</v>
      </c>
    </row>
    <row r="15" spans="4:12">
      <c r="D15">
        <v>8038</v>
      </c>
      <c r="E15">
        <v>1</v>
      </c>
      <c r="H15" t="e">
        <f ca="1">[2]!SUMSTRING(D15:E15,"#")</f>
        <v>#NAME?</v>
      </c>
      <c r="J15">
        <v>3036</v>
      </c>
      <c r="K15" t="str">
        <f t="shared" si="0"/>
        <v>3036#1</v>
      </c>
      <c r="L15" t="e">
        <f>VLOOKUP(J15,[3]ItemConfig!$B:$C,2,FALSE)</f>
        <v>#N/A</v>
      </c>
    </row>
    <row r="16" spans="4:12">
      <c r="D16">
        <v>8039</v>
      </c>
      <c r="E16">
        <v>1</v>
      </c>
      <c r="H16" t="e">
        <f ca="1">[2]!SUMSTRING(D16:E16,"#")</f>
        <v>#NAME?</v>
      </c>
      <c r="J16">
        <v>3037</v>
      </c>
      <c r="K16" t="str">
        <f t="shared" si="0"/>
        <v>3037#1</v>
      </c>
      <c r="L16" t="e">
        <f>VLOOKUP(J16,[3]ItemConfig!$B:$C,2,FALSE)</f>
        <v>#N/A</v>
      </c>
    </row>
    <row r="17" spans="4:18">
      <c r="D17">
        <v>8040</v>
      </c>
      <c r="E17">
        <v>1</v>
      </c>
      <c r="H17" t="e">
        <f ca="1">[2]!SUMSTRING(D17:E17,"#")</f>
        <v>#NAME?</v>
      </c>
      <c r="J17">
        <v>3038</v>
      </c>
      <c r="K17" t="str">
        <f t="shared" si="0"/>
        <v>3038#1</v>
      </c>
      <c r="L17" t="e">
        <f>VLOOKUP(J17,[3]ItemConfig!$B:$C,2,FALSE)</f>
        <v>#N/A</v>
      </c>
    </row>
    <row r="18" spans="4:18">
      <c r="D18">
        <v>8041</v>
      </c>
      <c r="E18">
        <v>1</v>
      </c>
      <c r="H18" t="e">
        <f ca="1">[2]!SUMSTRING(D18:E18,"#")</f>
        <v>#NAME?</v>
      </c>
      <c r="J18">
        <v>3039</v>
      </c>
      <c r="K18" t="str">
        <f t="shared" si="0"/>
        <v>3039#1</v>
      </c>
      <c r="L18" t="e">
        <f>VLOOKUP(J18,[3]ItemConfig!$B:$C,2,FALSE)</f>
        <v>#N/A</v>
      </c>
    </row>
    <row r="19" spans="4:18">
      <c r="D19">
        <v>8042</v>
      </c>
      <c r="E19">
        <v>1</v>
      </c>
      <c r="H19" t="e">
        <f ca="1">[2]!SUMSTRING(D19:E19,"#")</f>
        <v>#NAME?</v>
      </c>
      <c r="J19">
        <v>3040</v>
      </c>
      <c r="K19" t="str">
        <f t="shared" si="0"/>
        <v>3040#1</v>
      </c>
      <c r="L19" t="e">
        <f>VLOOKUP(J19,[3]ItemConfig!$B:$C,2,FALSE)</f>
        <v>#N/A</v>
      </c>
    </row>
    <row r="20" spans="4:18">
      <c r="D20">
        <v>8043</v>
      </c>
      <c r="E20">
        <v>1</v>
      </c>
      <c r="H20" t="e">
        <f ca="1">[2]!SUMSTRING(D20:E20,"#")</f>
        <v>#NAME?</v>
      </c>
      <c r="J20">
        <v>55234</v>
      </c>
      <c r="K20" t="str">
        <f t="shared" si="0"/>
        <v>55234#1</v>
      </c>
      <c r="L20" t="e">
        <f>VLOOKUP(J20,[3]ItemConfig!$B:$C,2,FALSE)</f>
        <v>#N/A</v>
      </c>
    </row>
    <row r="21" spans="4:18">
      <c r="D21">
        <v>8044</v>
      </c>
      <c r="E21">
        <v>1</v>
      </c>
      <c r="H21" t="e">
        <f ca="1">[2]!SUMSTRING(D21:E21,"#")</f>
        <v>#NAME?</v>
      </c>
      <c r="J21">
        <v>55252</v>
      </c>
      <c r="K21" t="str">
        <f t="shared" si="0"/>
        <v>55252#1</v>
      </c>
      <c r="L21" t="e">
        <f>VLOOKUP(J21,[3]ItemConfig!$B:$C,2,FALSE)</f>
        <v>#N/A</v>
      </c>
    </row>
    <row r="22" spans="4:18">
      <c r="D22">
        <v>8045</v>
      </c>
      <c r="E22">
        <v>1</v>
      </c>
      <c r="H22" t="e">
        <f ca="1">[2]!SUMSTRING(D22:E22,"#")</f>
        <v>#NAME?</v>
      </c>
      <c r="J22">
        <v>55181</v>
      </c>
      <c r="K22" t="str">
        <f t="shared" si="0"/>
        <v>55181#1</v>
      </c>
      <c r="L22" t="e">
        <f>VLOOKUP(J22,[3]ItemConfig!$B:$C,2,FALSE)</f>
        <v>#N/A</v>
      </c>
      <c r="N22">
        <f>SUM(N23:N25)</f>
        <v>200</v>
      </c>
    </row>
    <row r="23" spans="4:18">
      <c r="D23">
        <v>8046</v>
      </c>
      <c r="E23">
        <v>1</v>
      </c>
      <c r="H23" t="e">
        <f ca="1">[2]!SUMSTRING(D23:E23,"#")</f>
        <v>#NAME?</v>
      </c>
      <c r="J23">
        <v>55182</v>
      </c>
      <c r="K23" t="str">
        <f t="shared" si="0"/>
        <v>55182#1</v>
      </c>
      <c r="L23" t="e">
        <f>VLOOKUP(J23,[3]ItemConfig!$B:$C,2,FALSE)</f>
        <v>#N/A</v>
      </c>
      <c r="N23">
        <v>95</v>
      </c>
      <c r="O23" s="34">
        <f>N23/$N$22</f>
        <v>0.47499999999999998</v>
      </c>
    </row>
    <row r="24" spans="4:18">
      <c r="D24">
        <v>8047</v>
      </c>
      <c r="E24">
        <v>1</v>
      </c>
      <c r="H24" t="e">
        <f ca="1">[2]!SUMSTRING(D24:E24,"#")</f>
        <v>#NAME?</v>
      </c>
      <c r="J24">
        <v>55199</v>
      </c>
      <c r="K24" t="str">
        <f t="shared" si="0"/>
        <v>55199#1</v>
      </c>
      <c r="L24" t="e">
        <f>VLOOKUP(J24,[3]ItemConfig!$B:$C,2,FALSE)</f>
        <v>#N/A</v>
      </c>
      <c r="N24">
        <v>95</v>
      </c>
      <c r="O24" s="34">
        <f>N24/$N$22</f>
        <v>0.47499999999999998</v>
      </c>
      <c r="Q24">
        <v>4</v>
      </c>
      <c r="R24">
        <f>Q24*5</f>
        <v>20</v>
      </c>
    </row>
    <row r="25" spans="4:18">
      <c r="D25">
        <v>8048</v>
      </c>
      <c r="E25">
        <v>1</v>
      </c>
      <c r="H25" t="e">
        <f ca="1">[2]!SUMSTRING(D25:E25,"#")</f>
        <v>#NAME?</v>
      </c>
      <c r="J25">
        <v>55200</v>
      </c>
      <c r="K25" t="str">
        <f t="shared" si="0"/>
        <v>55200#1</v>
      </c>
      <c r="L25" t="e">
        <f>VLOOKUP(J25,[3]ItemConfig!$B:$C,2,FALSE)</f>
        <v>#N/A</v>
      </c>
      <c r="N25">
        <v>10</v>
      </c>
      <c r="O25" s="34">
        <f>N25/$N$22</f>
        <v>0.05</v>
      </c>
      <c r="P25">
        <f>6*O25</f>
        <v>0.30000000000000004</v>
      </c>
      <c r="Q25">
        <f>P25*Q24</f>
        <v>1.2000000000000002</v>
      </c>
    </row>
    <row r="26" spans="4:18">
      <c r="E26">
        <v>1</v>
      </c>
      <c r="J26">
        <v>55217</v>
      </c>
      <c r="K26" t="str">
        <f t="shared" si="0"/>
        <v>55217#1</v>
      </c>
      <c r="L26" t="e">
        <f>VLOOKUP(J26,[3]ItemConfig!$B:$C,2,FALSE)</f>
        <v>#N/A</v>
      </c>
      <c r="P26">
        <f>O25*Q26</f>
        <v>1</v>
      </c>
      <c r="Q26">
        <v>20</v>
      </c>
    </row>
    <row r="27" spans="4:18">
      <c r="E27">
        <v>1</v>
      </c>
      <c r="J27">
        <v>55218</v>
      </c>
      <c r="K27" t="str">
        <f t="shared" si="0"/>
        <v>55218#1</v>
      </c>
      <c r="L27" t="e">
        <f>VLOOKUP(J27,[3]ItemConfig!$B:$C,2,FALSE)</f>
        <v>#N/A</v>
      </c>
    </row>
    <row r="28" spans="4:18">
      <c r="E28">
        <v>1</v>
      </c>
      <c r="J28">
        <v>55235</v>
      </c>
      <c r="K28" t="str">
        <f t="shared" si="0"/>
        <v>55235#1</v>
      </c>
      <c r="L28" t="e">
        <f>VLOOKUP(J28,[3]ItemConfig!$B:$C,2,FALSE)</f>
        <v>#N/A</v>
      </c>
      <c r="O28">
        <f>0.33*6</f>
        <v>1.98</v>
      </c>
      <c r="P28">
        <f>O28*2.5</f>
        <v>4.95</v>
      </c>
    </row>
    <row r="29" spans="4:18">
      <c r="E29">
        <v>1</v>
      </c>
      <c r="J29">
        <v>55236</v>
      </c>
      <c r="K29" t="str">
        <f t="shared" si="0"/>
        <v>55236#1</v>
      </c>
      <c r="L29" t="e">
        <f>VLOOKUP(J29,[3]ItemConfig!$B:$C,2,FALSE)</f>
        <v>#N/A</v>
      </c>
    </row>
    <row r="30" spans="4:18">
      <c r="E30">
        <v>1</v>
      </c>
      <c r="J30">
        <v>55253</v>
      </c>
      <c r="K30" t="str">
        <f t="shared" si="0"/>
        <v>55253#1</v>
      </c>
      <c r="L30" t="e">
        <f>VLOOKUP(J30,[3]ItemConfig!$B:$C,2,FALSE)</f>
        <v>#N/A</v>
      </c>
      <c r="O30">
        <f>O25*24</f>
        <v>1.2000000000000002</v>
      </c>
    </row>
    <row r="31" spans="4:18">
      <c r="E31">
        <v>1</v>
      </c>
      <c r="J31">
        <v>55254</v>
      </c>
      <c r="K31" t="str">
        <f t="shared" si="0"/>
        <v>55254#1</v>
      </c>
      <c r="L31" t="e">
        <f>VLOOKUP(J31,[3]ItemConfig!$B:$C,2,FALSE)</f>
        <v>#N/A</v>
      </c>
    </row>
    <row r="32" spans="4:18">
      <c r="E32">
        <v>1</v>
      </c>
      <c r="J32">
        <v>55183</v>
      </c>
      <c r="K32" t="str">
        <f t="shared" si="0"/>
        <v>55183#1</v>
      </c>
      <c r="L32" t="e">
        <f>VLOOKUP(J32,[3]ItemConfig!$B:$C,2,FALSE)</f>
        <v>#N/A</v>
      </c>
    </row>
    <row r="33" spans="5:12">
      <c r="E33">
        <v>1</v>
      </c>
      <c r="J33">
        <v>55201</v>
      </c>
      <c r="K33" t="str">
        <f t="shared" si="0"/>
        <v>55201#1</v>
      </c>
      <c r="L33" t="e">
        <f>VLOOKUP(J33,[3]ItemConfig!$B:$C,2,FALSE)</f>
        <v>#N/A</v>
      </c>
    </row>
    <row r="34" spans="5:12">
      <c r="E34">
        <v>1</v>
      </c>
      <c r="J34">
        <v>55219</v>
      </c>
      <c r="K34" t="str">
        <f t="shared" si="0"/>
        <v>55219#1</v>
      </c>
      <c r="L34" t="e">
        <f>VLOOKUP(J34,[3]ItemConfig!$B:$C,2,FALSE)</f>
        <v>#N/A</v>
      </c>
    </row>
    <row r="35" spans="5:12">
      <c r="E35">
        <v>1</v>
      </c>
      <c r="J35">
        <v>55237</v>
      </c>
      <c r="K35" t="str">
        <f t="shared" si="0"/>
        <v>55237#1</v>
      </c>
      <c r="L35" t="e">
        <f>VLOOKUP(J35,[3]ItemConfig!$B:$C,2,FALSE)</f>
        <v>#N/A</v>
      </c>
    </row>
    <row r="36" spans="5:12">
      <c r="E36">
        <v>1</v>
      </c>
      <c r="J36">
        <v>55255</v>
      </c>
      <c r="K36" t="str">
        <f t="shared" si="0"/>
        <v>55255#1</v>
      </c>
      <c r="L36" t="e">
        <f>VLOOKUP(J36,[3]ItemConfig!$B:$C,2,FALSE)</f>
        <v>#N/A</v>
      </c>
    </row>
    <row r="37" spans="5:12">
      <c r="E37">
        <v>1</v>
      </c>
      <c r="J37">
        <v>55184</v>
      </c>
      <c r="K37" t="str">
        <f t="shared" si="0"/>
        <v>55184#1</v>
      </c>
      <c r="L37" t="e">
        <f>VLOOKUP(J37,[3]ItemConfig!$B:$C,2,FALSE)</f>
        <v>#N/A</v>
      </c>
    </row>
    <row r="38" spans="5:12">
      <c r="E38">
        <v>1</v>
      </c>
      <c r="J38">
        <v>55185</v>
      </c>
      <c r="K38" t="str">
        <f t="shared" si="0"/>
        <v>55185#1</v>
      </c>
      <c r="L38" t="e">
        <f>VLOOKUP(J38,[3]ItemConfig!$B:$C,2,FALSE)</f>
        <v>#N/A</v>
      </c>
    </row>
    <row r="39" spans="5:12">
      <c r="E39">
        <v>1</v>
      </c>
      <c r="J39">
        <v>55202</v>
      </c>
      <c r="K39" t="str">
        <f t="shared" si="0"/>
        <v>55202#1</v>
      </c>
      <c r="L39" t="e">
        <f>VLOOKUP(J39,[3]ItemConfig!$B:$C,2,FALSE)</f>
        <v>#N/A</v>
      </c>
    </row>
    <row r="40" spans="5:12">
      <c r="E40">
        <v>1</v>
      </c>
      <c r="J40">
        <v>55203</v>
      </c>
      <c r="K40" t="str">
        <f t="shared" si="0"/>
        <v>55203#1</v>
      </c>
      <c r="L40" t="e">
        <f>VLOOKUP(J40,[3]ItemConfig!$B:$C,2,FALSE)</f>
        <v>#N/A</v>
      </c>
    </row>
    <row r="41" spans="5:12">
      <c r="E41">
        <v>1</v>
      </c>
      <c r="J41">
        <v>55220</v>
      </c>
      <c r="K41" t="str">
        <f t="shared" si="0"/>
        <v>55220#1</v>
      </c>
      <c r="L41" t="e">
        <f>VLOOKUP(J41,[3]ItemConfig!$B:$C,2,FALSE)</f>
        <v>#N/A</v>
      </c>
    </row>
    <row r="42" spans="5:12">
      <c r="E42">
        <v>1</v>
      </c>
      <c r="J42">
        <v>55221</v>
      </c>
      <c r="K42" t="str">
        <f t="shared" si="0"/>
        <v>55221#1</v>
      </c>
      <c r="L42" t="e">
        <f>VLOOKUP(J42,[3]ItemConfig!$B:$C,2,FALSE)</f>
        <v>#N/A</v>
      </c>
    </row>
    <row r="43" spans="5:12">
      <c r="E43">
        <v>1</v>
      </c>
      <c r="J43">
        <v>55238</v>
      </c>
      <c r="K43" t="str">
        <f t="shared" si="0"/>
        <v>55238#1</v>
      </c>
      <c r="L43" t="e">
        <f>VLOOKUP(J43,[3]ItemConfig!$B:$C,2,FALSE)</f>
        <v>#N/A</v>
      </c>
    </row>
    <row r="44" spans="5:12">
      <c r="E44">
        <v>1</v>
      </c>
      <c r="J44">
        <v>55239</v>
      </c>
      <c r="K44" t="str">
        <f t="shared" si="0"/>
        <v>55239#1</v>
      </c>
      <c r="L44" t="e">
        <f>VLOOKUP(J44,[3]ItemConfig!$B:$C,2,FALSE)</f>
        <v>#N/A</v>
      </c>
    </row>
    <row r="45" spans="5:12">
      <c r="E45">
        <v>1</v>
      </c>
      <c r="J45">
        <v>55256</v>
      </c>
      <c r="K45" t="str">
        <f t="shared" si="0"/>
        <v>55256#1</v>
      </c>
      <c r="L45" t="e">
        <f>VLOOKUP(J45,[3]ItemConfig!$B:$C,2,FALSE)</f>
        <v>#N/A</v>
      </c>
    </row>
    <row r="46" spans="5:12">
      <c r="E46">
        <v>1</v>
      </c>
      <c r="J46">
        <v>55257</v>
      </c>
      <c r="K46" t="str">
        <f t="shared" si="0"/>
        <v>55257#1</v>
      </c>
      <c r="L46" t="e">
        <f>VLOOKUP(J46,[3]ItemConfig!$B:$C,2,FALSE)</f>
        <v>#N/A</v>
      </c>
    </row>
    <row r="47" spans="5:12">
      <c r="E47">
        <v>1</v>
      </c>
      <c r="J47">
        <v>55189</v>
      </c>
      <c r="K47" t="str">
        <f t="shared" si="0"/>
        <v>55189#1</v>
      </c>
      <c r="L47" t="e">
        <f>VLOOKUP(J47,[3]ItemConfig!$B:$C,2,FALSE)</f>
        <v>#N/A</v>
      </c>
    </row>
    <row r="48" spans="5:12">
      <c r="E48">
        <v>1</v>
      </c>
      <c r="J48">
        <v>55207</v>
      </c>
      <c r="K48" t="str">
        <f t="shared" si="0"/>
        <v>55207#1</v>
      </c>
      <c r="L48" t="e">
        <f>VLOOKUP(J48,[3]ItemConfig!$B:$C,2,FALSE)</f>
        <v>#N/A</v>
      </c>
    </row>
    <row r="49" spans="5:12">
      <c r="E49">
        <v>1</v>
      </c>
      <c r="J49">
        <v>55225</v>
      </c>
      <c r="K49" t="str">
        <f t="shared" si="0"/>
        <v>55225#1</v>
      </c>
      <c r="L49" t="e">
        <f>VLOOKUP(J49,[3]ItemConfig!$B:$C,2,FALSE)</f>
        <v>#N/A</v>
      </c>
    </row>
    <row r="50" spans="5:12">
      <c r="E50">
        <v>1</v>
      </c>
      <c r="J50">
        <v>55243</v>
      </c>
      <c r="K50" t="str">
        <f t="shared" si="0"/>
        <v>55243#1</v>
      </c>
      <c r="L50" t="e">
        <f>VLOOKUP(J50,[3]ItemConfig!$B:$C,2,FALSE)</f>
        <v>#N/A</v>
      </c>
    </row>
    <row r="51" spans="5:12">
      <c r="E51">
        <v>1</v>
      </c>
      <c r="J51">
        <v>55261</v>
      </c>
      <c r="K51" t="str">
        <f t="shared" si="0"/>
        <v>55261#1</v>
      </c>
      <c r="L51" t="e">
        <f>VLOOKUP(J51,[3]ItemConfig!$B:$C,2,FALSE)</f>
        <v>#N/A</v>
      </c>
    </row>
    <row r="52" spans="5:12">
      <c r="E52">
        <v>1</v>
      </c>
      <c r="J52">
        <v>55190</v>
      </c>
      <c r="K52" t="str">
        <f t="shared" si="0"/>
        <v>55190#1</v>
      </c>
      <c r="L52" t="e">
        <f>VLOOKUP(J52,[3]ItemConfig!$B:$C,2,FALSE)</f>
        <v>#N/A</v>
      </c>
    </row>
    <row r="53" spans="5:12">
      <c r="E53">
        <v>1</v>
      </c>
      <c r="J53">
        <v>55191</v>
      </c>
      <c r="K53" t="str">
        <f t="shared" si="0"/>
        <v>55191#1</v>
      </c>
      <c r="L53" t="e">
        <f>VLOOKUP(J53,[3]ItemConfig!$B:$C,2,FALSE)</f>
        <v>#N/A</v>
      </c>
    </row>
    <row r="54" spans="5:12">
      <c r="E54">
        <v>1</v>
      </c>
      <c r="J54">
        <v>55192</v>
      </c>
      <c r="K54" t="str">
        <f t="shared" si="0"/>
        <v>55192#1</v>
      </c>
      <c r="L54" t="e">
        <f>VLOOKUP(J54,[3]ItemConfig!$B:$C,2,FALSE)</f>
        <v>#N/A</v>
      </c>
    </row>
    <row r="55" spans="5:12">
      <c r="E55">
        <v>1</v>
      </c>
      <c r="J55">
        <v>55208</v>
      </c>
      <c r="K55" t="str">
        <f t="shared" si="0"/>
        <v>55208#1</v>
      </c>
      <c r="L55" t="e">
        <f>VLOOKUP(J55,[3]ItemConfig!$B:$C,2,FALSE)</f>
        <v>#N/A</v>
      </c>
    </row>
    <row r="56" spans="5:12">
      <c r="E56">
        <v>1</v>
      </c>
      <c r="J56">
        <v>55209</v>
      </c>
      <c r="K56" t="str">
        <f t="shared" si="0"/>
        <v>55209#1</v>
      </c>
      <c r="L56" t="e">
        <f>VLOOKUP(J56,[3]ItemConfig!$B:$C,2,FALSE)</f>
        <v>#N/A</v>
      </c>
    </row>
    <row r="57" spans="5:12">
      <c r="E57">
        <v>1</v>
      </c>
      <c r="J57">
        <v>55210</v>
      </c>
      <c r="K57" t="str">
        <f t="shared" si="0"/>
        <v>55210#1</v>
      </c>
      <c r="L57" t="e">
        <f>VLOOKUP(J57,[3]ItemConfig!$B:$C,2,FALSE)</f>
        <v>#N/A</v>
      </c>
    </row>
    <row r="58" spans="5:12">
      <c r="E58">
        <v>1</v>
      </c>
      <c r="J58">
        <v>55226</v>
      </c>
      <c r="K58" t="str">
        <f t="shared" si="0"/>
        <v>55226#1</v>
      </c>
      <c r="L58" t="e">
        <f>VLOOKUP(J58,[3]ItemConfig!$B:$C,2,FALSE)</f>
        <v>#N/A</v>
      </c>
    </row>
    <row r="59" spans="5:12">
      <c r="E59">
        <v>1</v>
      </c>
      <c r="J59">
        <v>55227</v>
      </c>
      <c r="K59" t="str">
        <f t="shared" si="0"/>
        <v>55227#1</v>
      </c>
      <c r="L59" t="e">
        <f>VLOOKUP(J59,[3]ItemConfig!$B:$C,2,FALSE)</f>
        <v>#N/A</v>
      </c>
    </row>
    <row r="60" spans="5:12">
      <c r="E60">
        <v>1</v>
      </c>
      <c r="J60">
        <v>55228</v>
      </c>
      <c r="K60" t="str">
        <f t="shared" si="0"/>
        <v>55228#1</v>
      </c>
      <c r="L60" t="e">
        <f>VLOOKUP(J60,[3]ItemConfig!$B:$C,2,FALSE)</f>
        <v>#N/A</v>
      </c>
    </row>
    <row r="61" spans="5:12">
      <c r="E61">
        <v>1</v>
      </c>
      <c r="J61">
        <v>55244</v>
      </c>
      <c r="K61" t="str">
        <f t="shared" si="0"/>
        <v>55244#1</v>
      </c>
      <c r="L61" t="e">
        <f>VLOOKUP(J61,[3]ItemConfig!$B:$C,2,FALSE)</f>
        <v>#N/A</v>
      </c>
    </row>
    <row r="62" spans="5:12">
      <c r="E62">
        <v>1</v>
      </c>
      <c r="J62">
        <v>55245</v>
      </c>
      <c r="K62" t="str">
        <f t="shared" si="0"/>
        <v>55245#1</v>
      </c>
      <c r="L62" t="e">
        <f>VLOOKUP(J62,[3]ItemConfig!$B:$C,2,FALSE)</f>
        <v>#N/A</v>
      </c>
    </row>
    <row r="63" spans="5:12">
      <c r="E63">
        <v>1</v>
      </c>
      <c r="J63">
        <v>55246</v>
      </c>
      <c r="K63" t="str">
        <f t="shared" si="0"/>
        <v>55246#1</v>
      </c>
      <c r="L63" t="e">
        <f>VLOOKUP(J63,[3]ItemConfig!$B:$C,2,FALSE)</f>
        <v>#N/A</v>
      </c>
    </row>
    <row r="64" spans="5:12">
      <c r="E64">
        <v>1</v>
      </c>
      <c r="J64">
        <v>55262</v>
      </c>
      <c r="K64" t="str">
        <f t="shared" si="0"/>
        <v>55262#1</v>
      </c>
      <c r="L64" t="e">
        <f>VLOOKUP(J64,[3]ItemConfig!$B:$C,2,FALSE)</f>
        <v>#N/A</v>
      </c>
    </row>
    <row r="65" spans="5:12">
      <c r="E65">
        <v>1</v>
      </c>
      <c r="J65">
        <v>55263</v>
      </c>
      <c r="K65" t="str">
        <f t="shared" si="0"/>
        <v>55263#1</v>
      </c>
      <c r="L65" t="e">
        <f>VLOOKUP(J65,[3]ItemConfig!$B:$C,2,FALSE)</f>
        <v>#N/A</v>
      </c>
    </row>
    <row r="66" spans="5:12">
      <c r="E66">
        <v>1</v>
      </c>
      <c r="J66">
        <v>55264</v>
      </c>
      <c r="K66" t="str">
        <f t="shared" si="0"/>
        <v>55264#1</v>
      </c>
      <c r="L66" t="e">
        <f>VLOOKUP(J66,[3]ItemConfig!$B:$C,2,FALSE)</f>
        <v>#N/A</v>
      </c>
    </row>
  </sheetData>
  <phoneticPr fontId="22" type="noConversion"/>
  <pageMargins left="0.69930555555555596" right="0.69930555555555596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F11"/>
  <sheetViews>
    <sheetView workbookViewId="0">
      <selection activeCell="B15" sqref="B15"/>
    </sheetView>
  </sheetViews>
  <sheetFormatPr defaultColWidth="9" defaultRowHeight="14.25"/>
  <cols>
    <col min="2" max="2" width="20.25" customWidth="1"/>
    <col min="3" max="3" width="10.875" customWidth="1"/>
    <col min="7" max="7" width="12.875" customWidth="1"/>
  </cols>
  <sheetData>
    <row r="2" spans="2:6">
      <c r="C2" t="s">
        <v>21</v>
      </c>
      <c r="D2" t="s">
        <v>795</v>
      </c>
      <c r="E2" t="s">
        <v>796</v>
      </c>
    </row>
    <row r="3" spans="2:6">
      <c r="B3" t="s">
        <v>797</v>
      </c>
      <c r="C3">
        <v>19</v>
      </c>
      <c r="D3">
        <v>10</v>
      </c>
    </row>
    <row r="4" spans="2:6">
      <c r="B4" t="s">
        <v>798</v>
      </c>
      <c r="C4">
        <v>21</v>
      </c>
      <c r="D4">
        <v>10</v>
      </c>
    </row>
    <row r="5" spans="2:6">
      <c r="B5" t="s">
        <v>799</v>
      </c>
      <c r="D5">
        <v>50</v>
      </c>
      <c r="E5">
        <v>1000</v>
      </c>
    </row>
    <row r="6" spans="2:6">
      <c r="B6" t="s">
        <v>800</v>
      </c>
      <c r="C6">
        <v>8019</v>
      </c>
      <c r="D6">
        <v>1</v>
      </c>
      <c r="F6" t="str">
        <f t="shared" ref="F6:F11" si="0">_xlfn.TEXTJOIN("#",TRUE,C6:D6)</f>
        <v>8019#1</v>
      </c>
    </row>
    <row r="7" spans="2:6">
      <c r="B7" t="s">
        <v>801</v>
      </c>
      <c r="C7">
        <v>8020</v>
      </c>
      <c r="D7">
        <f>D6</f>
        <v>1</v>
      </c>
      <c r="F7" t="str">
        <f t="shared" si="0"/>
        <v>8020#1</v>
      </c>
    </row>
    <row r="8" spans="2:6">
      <c r="B8" t="s">
        <v>802</v>
      </c>
      <c r="C8">
        <v>8021</v>
      </c>
      <c r="D8">
        <f>D7</f>
        <v>1</v>
      </c>
      <c r="F8" t="str">
        <f t="shared" si="0"/>
        <v>8021#1</v>
      </c>
    </row>
    <row r="9" spans="2:6">
      <c r="C9">
        <v>8022</v>
      </c>
      <c r="D9">
        <f>D8</f>
        <v>1</v>
      </c>
      <c r="F9" t="str">
        <f t="shared" si="0"/>
        <v>8022#1</v>
      </c>
    </row>
    <row r="10" spans="2:6">
      <c r="C10">
        <v>8023</v>
      </c>
      <c r="D10">
        <f>D9</f>
        <v>1</v>
      </c>
      <c r="F10" t="str">
        <f t="shared" si="0"/>
        <v>8023#1</v>
      </c>
    </row>
    <row r="11" spans="2:6">
      <c r="C11">
        <v>8024</v>
      </c>
      <c r="D11">
        <f>D10</f>
        <v>1</v>
      </c>
      <c r="F11" t="str">
        <f t="shared" si="0"/>
        <v>8024#1</v>
      </c>
    </row>
  </sheetData>
  <phoneticPr fontId="22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D1:S1736"/>
  <sheetViews>
    <sheetView workbookViewId="0">
      <selection activeCell="O28" sqref="A6:O28"/>
    </sheetView>
  </sheetViews>
  <sheetFormatPr defaultColWidth="9" defaultRowHeight="14.25"/>
  <cols>
    <col min="4" max="4" width="14.5" customWidth="1"/>
    <col min="5" max="5" width="15.875" customWidth="1"/>
    <col min="11" max="11" width="11.125" customWidth="1"/>
    <col min="17" max="17" width="9" style="1"/>
    <col min="18" max="18" width="18.75" style="2" customWidth="1"/>
    <col min="19" max="19" width="9" style="1"/>
  </cols>
  <sheetData>
    <row r="1" spans="4:19">
      <c r="Q1" s="1" t="s">
        <v>0</v>
      </c>
      <c r="R1" s="2" t="s">
        <v>803</v>
      </c>
      <c r="S1" s="1" t="s">
        <v>0</v>
      </c>
    </row>
    <row r="2" spans="4:19">
      <c r="Q2" s="1" t="s">
        <v>17</v>
      </c>
      <c r="R2" s="2" t="s">
        <v>18</v>
      </c>
      <c r="S2" s="1" t="s">
        <v>17</v>
      </c>
    </row>
    <row r="3" spans="4:19">
      <c r="Q3" s="3">
        <v>2</v>
      </c>
      <c r="R3" s="2">
        <v>2</v>
      </c>
      <c r="S3" s="3">
        <v>2</v>
      </c>
    </row>
    <row r="4" spans="4:19">
      <c r="E4" t="s">
        <v>441</v>
      </c>
      <c r="Q4" s="1" t="s">
        <v>804</v>
      </c>
      <c r="R4" s="2" t="s">
        <v>805</v>
      </c>
      <c r="S4" s="1" t="s">
        <v>804</v>
      </c>
    </row>
    <row r="5" spans="4:19">
      <c r="E5" t="s">
        <v>439</v>
      </c>
      <c r="F5">
        <v>50</v>
      </c>
      <c r="G5">
        <v>3000</v>
      </c>
      <c r="I5">
        <f t="shared" ref="I5:I11" si="0">VLOOKUP(E5,$R:$S,2,FALSE)</f>
        <v>12013</v>
      </c>
      <c r="J5" t="str">
        <f t="shared" ref="J5:J12" si="1">I5&amp;"#"&amp;F5</f>
        <v>12013#50</v>
      </c>
      <c r="K5" t="s">
        <v>806</v>
      </c>
      <c r="L5" t="str">
        <f>K5&amp;G5</f>
        <v>16|0#0#0#3000</v>
      </c>
      <c r="Q5" s="1">
        <v>0</v>
      </c>
      <c r="R5" s="2" t="str">
        <f>""</f>
        <v/>
      </c>
      <c r="S5" s="1">
        <v>0</v>
      </c>
    </row>
    <row r="6" spans="4:19">
      <c r="E6" t="s">
        <v>427</v>
      </c>
      <c r="F6">
        <v>1000</v>
      </c>
      <c r="G6">
        <v>1000</v>
      </c>
      <c r="I6">
        <f t="shared" si="0"/>
        <v>4</v>
      </c>
      <c r="J6" t="str">
        <f t="shared" si="1"/>
        <v>4#1000</v>
      </c>
      <c r="K6" t="s">
        <v>806</v>
      </c>
      <c r="L6" t="str">
        <f t="shared" ref="L6:L40" si="2">K6&amp;G6</f>
        <v>16|0#0#0#1000</v>
      </c>
    </row>
    <row r="7" spans="4:19">
      <c r="E7" t="s">
        <v>431</v>
      </c>
      <c r="F7">
        <v>300000</v>
      </c>
      <c r="G7">
        <v>750</v>
      </c>
      <c r="I7">
        <f t="shared" si="0"/>
        <v>3</v>
      </c>
      <c r="J7" t="str">
        <f t="shared" si="1"/>
        <v>3#300000</v>
      </c>
      <c r="K7" t="s">
        <v>806</v>
      </c>
      <c r="L7" t="str">
        <f t="shared" si="2"/>
        <v>16|0#0#0#750</v>
      </c>
    </row>
    <row r="8" spans="4:19">
      <c r="E8" t="s">
        <v>443</v>
      </c>
      <c r="F8">
        <v>10</v>
      </c>
      <c r="G8">
        <v>100</v>
      </c>
      <c r="I8">
        <f t="shared" si="0"/>
        <v>23</v>
      </c>
      <c r="J8" t="str">
        <f t="shared" si="1"/>
        <v>23#10</v>
      </c>
      <c r="K8" t="s">
        <v>806</v>
      </c>
      <c r="L8" t="str">
        <f t="shared" si="2"/>
        <v>16|0#0#0#100</v>
      </c>
      <c r="Q8" s="1">
        <v>1</v>
      </c>
      <c r="R8" s="2" t="s">
        <v>360</v>
      </c>
      <c r="S8" s="1">
        <v>1</v>
      </c>
    </row>
    <row r="9" spans="4:19">
      <c r="E9" t="s">
        <v>807</v>
      </c>
      <c r="F9">
        <v>10</v>
      </c>
      <c r="G9">
        <v>2100</v>
      </c>
      <c r="I9">
        <f t="shared" si="0"/>
        <v>19</v>
      </c>
      <c r="J9" t="str">
        <f t="shared" si="1"/>
        <v>19#10</v>
      </c>
      <c r="K9" t="s">
        <v>806</v>
      </c>
      <c r="L9" t="str">
        <f t="shared" si="2"/>
        <v>16|0#0#0#2100</v>
      </c>
      <c r="Q9" s="1">
        <v>2</v>
      </c>
      <c r="R9" s="2" t="s">
        <v>808</v>
      </c>
      <c r="S9" s="1">
        <v>2</v>
      </c>
    </row>
    <row r="10" spans="4:19">
      <c r="E10" t="s">
        <v>798</v>
      </c>
      <c r="F10">
        <v>5</v>
      </c>
      <c r="G10">
        <v>900</v>
      </c>
      <c r="I10">
        <f t="shared" si="0"/>
        <v>21</v>
      </c>
      <c r="J10" t="str">
        <f t="shared" si="1"/>
        <v>21#5</v>
      </c>
      <c r="K10" t="s">
        <v>806</v>
      </c>
      <c r="L10" t="str">
        <f t="shared" si="2"/>
        <v>16|0#0#0#900</v>
      </c>
      <c r="Q10" s="1">
        <v>3</v>
      </c>
      <c r="R10" s="2" t="s">
        <v>431</v>
      </c>
      <c r="S10" s="1">
        <v>3</v>
      </c>
    </row>
    <row r="11" spans="4:19">
      <c r="E11" t="s">
        <v>809</v>
      </c>
      <c r="F11">
        <v>1</v>
      </c>
      <c r="G11">
        <v>500</v>
      </c>
      <c r="I11">
        <f t="shared" si="0"/>
        <v>20</v>
      </c>
      <c r="J11" t="str">
        <f t="shared" si="1"/>
        <v>20#1</v>
      </c>
      <c r="K11" t="s">
        <v>806</v>
      </c>
      <c r="L11" t="str">
        <f t="shared" si="2"/>
        <v>16|0#0#0#500</v>
      </c>
      <c r="Q11" s="1">
        <v>4</v>
      </c>
      <c r="R11" s="2" t="s">
        <v>427</v>
      </c>
      <c r="S11" s="1">
        <v>4</v>
      </c>
    </row>
    <row r="12" spans="4:19">
      <c r="D12">
        <v>6001</v>
      </c>
      <c r="E12" t="s">
        <v>810</v>
      </c>
      <c r="F12">
        <v>1</v>
      </c>
      <c r="G12">
        <v>600</v>
      </c>
      <c r="I12">
        <f>D12</f>
        <v>6001</v>
      </c>
      <c r="J12" t="str">
        <f t="shared" si="1"/>
        <v>6001#1</v>
      </c>
      <c r="K12" t="s">
        <v>806</v>
      </c>
      <c r="L12" t="str">
        <f t="shared" si="2"/>
        <v>16|0#0#0#600</v>
      </c>
      <c r="Q12" s="1">
        <v>5</v>
      </c>
      <c r="R12" s="2" t="s">
        <v>254</v>
      </c>
      <c r="S12" s="1">
        <v>5</v>
      </c>
    </row>
    <row r="13" spans="4:19">
      <c r="D13">
        <v>6002</v>
      </c>
      <c r="E13" t="s">
        <v>811</v>
      </c>
      <c r="F13">
        <v>1</v>
      </c>
      <c r="G13">
        <v>600</v>
      </c>
      <c r="I13">
        <f t="shared" ref="I13:I40" si="3">D13</f>
        <v>6002</v>
      </c>
      <c r="J13" t="str">
        <f t="shared" ref="J13:J20" si="4">I13&amp;"#"&amp;F13</f>
        <v>6002#1</v>
      </c>
      <c r="K13" t="s">
        <v>806</v>
      </c>
      <c r="L13" t="str">
        <f t="shared" si="2"/>
        <v>16|0#0#0#600</v>
      </c>
      <c r="Q13" s="1">
        <v>6</v>
      </c>
      <c r="R13" s="2" t="s">
        <v>371</v>
      </c>
      <c r="S13" s="1">
        <v>6</v>
      </c>
    </row>
    <row r="14" spans="4:19">
      <c r="D14">
        <v>6003</v>
      </c>
      <c r="E14" t="s">
        <v>812</v>
      </c>
      <c r="F14">
        <v>1</v>
      </c>
      <c r="G14">
        <v>600</v>
      </c>
      <c r="I14">
        <f t="shared" si="3"/>
        <v>6003</v>
      </c>
      <c r="J14" t="str">
        <f t="shared" si="4"/>
        <v>6003#1</v>
      </c>
      <c r="K14" t="s">
        <v>806</v>
      </c>
      <c r="L14" t="str">
        <f t="shared" si="2"/>
        <v>16|0#0#0#600</v>
      </c>
      <c r="Q14" s="1">
        <v>14</v>
      </c>
      <c r="R14" s="2" t="s">
        <v>643</v>
      </c>
      <c r="S14" s="1">
        <v>14</v>
      </c>
    </row>
    <row r="15" spans="4:19">
      <c r="D15">
        <v>6004</v>
      </c>
      <c r="E15" t="s">
        <v>813</v>
      </c>
      <c r="F15">
        <v>1</v>
      </c>
      <c r="G15">
        <v>600</v>
      </c>
      <c r="I15">
        <f t="shared" si="3"/>
        <v>6004</v>
      </c>
      <c r="J15" t="str">
        <f t="shared" si="4"/>
        <v>6004#1</v>
      </c>
      <c r="K15" t="s">
        <v>806</v>
      </c>
      <c r="L15" t="str">
        <f t="shared" si="2"/>
        <v>16|0#0#0#600</v>
      </c>
      <c r="Q15" s="4">
        <v>15</v>
      </c>
      <c r="R15" s="5" t="s">
        <v>814</v>
      </c>
      <c r="S15" s="4">
        <v>15</v>
      </c>
    </row>
    <row r="16" spans="4:19">
      <c r="D16">
        <v>6005</v>
      </c>
      <c r="E16" t="s">
        <v>815</v>
      </c>
      <c r="F16">
        <v>1</v>
      </c>
      <c r="G16">
        <v>600</v>
      </c>
      <c r="I16">
        <f t="shared" si="3"/>
        <v>6005</v>
      </c>
      <c r="J16" t="str">
        <f t="shared" si="4"/>
        <v>6005#1</v>
      </c>
      <c r="K16" t="s">
        <v>806</v>
      </c>
      <c r="L16" t="str">
        <f t="shared" si="2"/>
        <v>16|0#0#0#600</v>
      </c>
      <c r="Q16" s="1">
        <v>16</v>
      </c>
      <c r="R16" s="2" t="s">
        <v>649</v>
      </c>
      <c r="S16" s="1">
        <v>16</v>
      </c>
    </row>
    <row r="17" spans="4:19">
      <c r="D17">
        <v>6006</v>
      </c>
      <c r="E17" t="s">
        <v>816</v>
      </c>
      <c r="F17">
        <v>1</v>
      </c>
      <c r="G17">
        <v>600</v>
      </c>
      <c r="I17">
        <f t="shared" si="3"/>
        <v>6006</v>
      </c>
      <c r="J17" t="str">
        <f t="shared" si="4"/>
        <v>6006#1</v>
      </c>
      <c r="K17" t="s">
        <v>806</v>
      </c>
      <c r="L17" t="str">
        <f t="shared" si="2"/>
        <v>16|0#0#0#600</v>
      </c>
      <c r="Q17" s="1">
        <v>17</v>
      </c>
      <c r="R17" s="2" t="s">
        <v>817</v>
      </c>
      <c r="S17" s="1">
        <v>17</v>
      </c>
    </row>
    <row r="18" spans="4:19">
      <c r="D18">
        <v>6007</v>
      </c>
      <c r="E18" t="s">
        <v>818</v>
      </c>
      <c r="F18">
        <v>1</v>
      </c>
      <c r="G18">
        <v>600</v>
      </c>
      <c r="I18">
        <f t="shared" si="3"/>
        <v>6007</v>
      </c>
      <c r="J18" t="str">
        <f t="shared" si="4"/>
        <v>6007#1</v>
      </c>
      <c r="K18" t="s">
        <v>806</v>
      </c>
      <c r="L18" t="str">
        <f t="shared" si="2"/>
        <v>16|0#0#0#600</v>
      </c>
      <c r="Q18" s="1">
        <v>18</v>
      </c>
      <c r="R18" s="2" t="s">
        <v>819</v>
      </c>
      <c r="S18" s="1">
        <v>18</v>
      </c>
    </row>
    <row r="19" spans="4:19">
      <c r="D19">
        <v>6008</v>
      </c>
      <c r="E19" t="s">
        <v>820</v>
      </c>
      <c r="F19">
        <v>1</v>
      </c>
      <c r="G19">
        <v>600</v>
      </c>
      <c r="I19">
        <f t="shared" si="3"/>
        <v>6008</v>
      </c>
      <c r="J19" t="str">
        <f t="shared" si="4"/>
        <v>6008#1</v>
      </c>
      <c r="K19" t="s">
        <v>806</v>
      </c>
      <c r="L19" t="str">
        <f t="shared" si="2"/>
        <v>16|0#0#0#600</v>
      </c>
      <c r="Q19" s="1">
        <v>19</v>
      </c>
      <c r="R19" s="2" t="s">
        <v>807</v>
      </c>
      <c r="S19" s="1">
        <v>19</v>
      </c>
    </row>
    <row r="20" spans="4:19">
      <c r="D20">
        <v>6009</v>
      </c>
      <c r="E20" t="s">
        <v>821</v>
      </c>
      <c r="F20">
        <v>1</v>
      </c>
      <c r="G20">
        <v>600</v>
      </c>
      <c r="I20">
        <f t="shared" si="3"/>
        <v>6009</v>
      </c>
      <c r="J20" t="str">
        <f t="shared" si="4"/>
        <v>6009#1</v>
      </c>
      <c r="K20" t="s">
        <v>806</v>
      </c>
      <c r="L20" t="str">
        <f t="shared" si="2"/>
        <v>16|0#0#0#600</v>
      </c>
      <c r="Q20" s="1">
        <v>20</v>
      </c>
      <c r="R20" s="2" t="s">
        <v>809</v>
      </c>
      <c r="S20" s="1">
        <v>20</v>
      </c>
    </row>
    <row r="21" spans="4:19">
      <c r="D21">
        <v>6013</v>
      </c>
      <c r="E21" t="s">
        <v>822</v>
      </c>
      <c r="F21">
        <v>1</v>
      </c>
      <c r="G21">
        <v>2000</v>
      </c>
      <c r="I21">
        <f t="shared" si="3"/>
        <v>6013</v>
      </c>
      <c r="J21" t="str">
        <f t="shared" ref="J21:J40" si="5">I21&amp;"#"&amp;F21</f>
        <v>6013#1</v>
      </c>
      <c r="K21" t="s">
        <v>806</v>
      </c>
      <c r="L21" t="str">
        <f t="shared" si="2"/>
        <v>16|0#0#0#2000</v>
      </c>
      <c r="Q21" s="6">
        <v>21</v>
      </c>
      <c r="R21" s="7" t="s">
        <v>798</v>
      </c>
      <c r="S21" s="6">
        <v>21</v>
      </c>
    </row>
    <row r="22" spans="4:19">
      <c r="D22">
        <v>6014</v>
      </c>
      <c r="E22" t="s">
        <v>823</v>
      </c>
      <c r="F22">
        <v>1</v>
      </c>
      <c r="G22">
        <v>2000</v>
      </c>
      <c r="I22">
        <f t="shared" si="3"/>
        <v>6014</v>
      </c>
      <c r="J22" t="str">
        <f t="shared" si="5"/>
        <v>6014#1</v>
      </c>
      <c r="K22" t="s">
        <v>806</v>
      </c>
      <c r="L22" t="str">
        <f t="shared" si="2"/>
        <v>16|0#0#0#2000</v>
      </c>
      <c r="Q22" s="6">
        <v>22</v>
      </c>
      <c r="R22" s="7" t="s">
        <v>824</v>
      </c>
      <c r="S22" s="6">
        <v>22</v>
      </c>
    </row>
    <row r="23" spans="4:19">
      <c r="D23">
        <v>6015</v>
      </c>
      <c r="E23" t="s">
        <v>825</v>
      </c>
      <c r="F23">
        <v>1</v>
      </c>
      <c r="G23">
        <v>2000</v>
      </c>
      <c r="I23">
        <f t="shared" si="3"/>
        <v>6015</v>
      </c>
      <c r="J23" t="str">
        <f t="shared" si="5"/>
        <v>6015#1</v>
      </c>
      <c r="K23" t="s">
        <v>806</v>
      </c>
      <c r="L23" t="str">
        <f t="shared" si="2"/>
        <v>16|0#0#0#2000</v>
      </c>
      <c r="Q23" s="6">
        <v>23</v>
      </c>
      <c r="R23" s="7" t="s">
        <v>443</v>
      </c>
      <c r="S23" s="6">
        <v>23</v>
      </c>
    </row>
    <row r="24" spans="4:19">
      <c r="D24">
        <v>6016</v>
      </c>
      <c r="E24" t="s">
        <v>826</v>
      </c>
      <c r="F24">
        <v>1</v>
      </c>
      <c r="G24">
        <v>2000</v>
      </c>
      <c r="I24">
        <f t="shared" si="3"/>
        <v>6016</v>
      </c>
      <c r="J24" t="str">
        <f t="shared" si="5"/>
        <v>6016#1</v>
      </c>
      <c r="K24" t="s">
        <v>806</v>
      </c>
      <c r="L24" t="str">
        <f t="shared" si="2"/>
        <v>16|0#0#0#2000</v>
      </c>
      <c r="Q24" s="6">
        <v>24</v>
      </c>
      <c r="R24" s="7" t="s">
        <v>827</v>
      </c>
      <c r="S24" s="6">
        <v>24</v>
      </c>
    </row>
    <row r="25" spans="4:19">
      <c r="D25">
        <v>6017</v>
      </c>
      <c r="E25" t="s">
        <v>828</v>
      </c>
      <c r="F25">
        <v>1</v>
      </c>
      <c r="G25">
        <v>2000</v>
      </c>
      <c r="I25">
        <f t="shared" si="3"/>
        <v>6017</v>
      </c>
      <c r="J25" t="str">
        <f t="shared" si="5"/>
        <v>6017#1</v>
      </c>
      <c r="K25" t="s">
        <v>806</v>
      </c>
      <c r="L25" t="str">
        <f t="shared" si="2"/>
        <v>16|0#0#0#2000</v>
      </c>
      <c r="Q25" s="6">
        <v>25</v>
      </c>
      <c r="R25" s="7" t="s">
        <v>829</v>
      </c>
      <c r="S25" s="6">
        <v>25</v>
      </c>
    </row>
    <row r="26" spans="4:19">
      <c r="D26">
        <v>6018</v>
      </c>
      <c r="E26" t="s">
        <v>830</v>
      </c>
      <c r="F26">
        <v>1</v>
      </c>
      <c r="G26">
        <v>2000</v>
      </c>
      <c r="I26">
        <f t="shared" si="3"/>
        <v>6018</v>
      </c>
      <c r="J26" t="str">
        <f t="shared" si="5"/>
        <v>6018#1</v>
      </c>
      <c r="K26" t="s">
        <v>806</v>
      </c>
      <c r="L26" t="str">
        <f t="shared" si="2"/>
        <v>16|0#0#0#2000</v>
      </c>
      <c r="Q26" s="6">
        <v>26</v>
      </c>
      <c r="R26" s="7" t="s">
        <v>831</v>
      </c>
      <c r="S26" s="6">
        <v>26</v>
      </c>
    </row>
    <row r="27" spans="4:19">
      <c r="D27">
        <v>6019</v>
      </c>
      <c r="E27" t="s">
        <v>832</v>
      </c>
      <c r="F27">
        <v>1</v>
      </c>
      <c r="G27">
        <v>2000</v>
      </c>
      <c r="I27">
        <f t="shared" si="3"/>
        <v>6019</v>
      </c>
      <c r="J27" t="str">
        <f t="shared" si="5"/>
        <v>6019#1</v>
      </c>
      <c r="K27" t="s">
        <v>806</v>
      </c>
      <c r="L27" t="str">
        <f t="shared" si="2"/>
        <v>16|0#0#0#2000</v>
      </c>
      <c r="Q27" s="6">
        <v>27</v>
      </c>
      <c r="R27" s="7" t="s">
        <v>833</v>
      </c>
      <c r="S27" s="6">
        <v>27</v>
      </c>
    </row>
    <row r="28" spans="4:19">
      <c r="D28">
        <v>6020</v>
      </c>
      <c r="E28" t="s">
        <v>834</v>
      </c>
      <c r="F28">
        <v>1</v>
      </c>
      <c r="G28">
        <v>2000</v>
      </c>
      <c r="I28">
        <f t="shared" si="3"/>
        <v>6020</v>
      </c>
      <c r="J28" t="str">
        <f t="shared" si="5"/>
        <v>6020#1</v>
      </c>
      <c r="K28" t="s">
        <v>806</v>
      </c>
      <c r="L28" t="str">
        <f t="shared" si="2"/>
        <v>16|0#0#0#2000</v>
      </c>
      <c r="Q28" s="6">
        <v>28</v>
      </c>
      <c r="R28" s="7" t="s">
        <v>835</v>
      </c>
      <c r="S28" s="6">
        <v>28</v>
      </c>
    </row>
    <row r="29" spans="4:19">
      <c r="D29">
        <v>6021</v>
      </c>
      <c r="E29" t="s">
        <v>836</v>
      </c>
      <c r="F29">
        <v>1</v>
      </c>
      <c r="G29">
        <v>2000</v>
      </c>
      <c r="I29">
        <f t="shared" si="3"/>
        <v>6021</v>
      </c>
      <c r="J29" t="str">
        <f t="shared" si="5"/>
        <v>6021#1</v>
      </c>
      <c r="K29" t="s">
        <v>806</v>
      </c>
      <c r="L29" t="str">
        <f t="shared" si="2"/>
        <v>16|0#0#0#2000</v>
      </c>
      <c r="Q29" s="6">
        <v>29</v>
      </c>
      <c r="R29" s="7" t="s">
        <v>837</v>
      </c>
      <c r="S29" s="6">
        <v>29</v>
      </c>
    </row>
    <row r="30" spans="4:19">
      <c r="D30">
        <v>6022</v>
      </c>
      <c r="E30" t="s">
        <v>838</v>
      </c>
      <c r="F30">
        <v>1</v>
      </c>
      <c r="G30">
        <v>2000</v>
      </c>
      <c r="I30">
        <f t="shared" si="3"/>
        <v>6022</v>
      </c>
      <c r="J30" t="str">
        <f t="shared" si="5"/>
        <v>6022#1</v>
      </c>
      <c r="K30" t="s">
        <v>806</v>
      </c>
      <c r="L30" t="str">
        <f t="shared" si="2"/>
        <v>16|0#0#0#2000</v>
      </c>
      <c r="Q30" s="6">
        <v>30</v>
      </c>
      <c r="R30" s="7" t="s">
        <v>839</v>
      </c>
      <c r="S30" s="6">
        <v>30</v>
      </c>
    </row>
    <row r="31" spans="4:19">
      <c r="D31">
        <v>6023</v>
      </c>
      <c r="E31" t="s">
        <v>840</v>
      </c>
      <c r="F31">
        <v>1</v>
      </c>
      <c r="G31">
        <v>2000</v>
      </c>
      <c r="I31">
        <f t="shared" si="3"/>
        <v>6023</v>
      </c>
      <c r="J31" t="str">
        <f t="shared" si="5"/>
        <v>6023#1</v>
      </c>
      <c r="K31" t="s">
        <v>806</v>
      </c>
      <c r="L31" t="str">
        <f t="shared" si="2"/>
        <v>16|0#0#0#2000</v>
      </c>
      <c r="Q31" s="6">
        <v>31</v>
      </c>
      <c r="R31" s="7" t="s">
        <v>841</v>
      </c>
      <c r="S31" s="6">
        <v>31</v>
      </c>
    </row>
    <row r="32" spans="4:19">
      <c r="D32">
        <v>6024</v>
      </c>
      <c r="E32" t="s">
        <v>842</v>
      </c>
      <c r="F32">
        <v>1</v>
      </c>
      <c r="G32">
        <v>2000</v>
      </c>
      <c r="I32">
        <f t="shared" si="3"/>
        <v>6024</v>
      </c>
      <c r="J32" t="str">
        <f t="shared" si="5"/>
        <v>6024#1</v>
      </c>
      <c r="K32" t="s">
        <v>806</v>
      </c>
      <c r="L32" t="str">
        <f t="shared" si="2"/>
        <v>16|0#0#0#2000</v>
      </c>
      <c r="Q32" s="6">
        <v>32</v>
      </c>
      <c r="R32" s="7" t="s">
        <v>449</v>
      </c>
      <c r="S32" s="6">
        <v>32</v>
      </c>
    </row>
    <row r="33" spans="4:19">
      <c r="D33">
        <v>6025</v>
      </c>
      <c r="E33" t="s">
        <v>843</v>
      </c>
      <c r="F33">
        <v>1</v>
      </c>
      <c r="G33">
        <v>2000</v>
      </c>
      <c r="I33">
        <f t="shared" si="3"/>
        <v>6025</v>
      </c>
      <c r="J33" t="str">
        <f t="shared" si="5"/>
        <v>6025#1</v>
      </c>
      <c r="K33" t="s">
        <v>806</v>
      </c>
      <c r="L33" t="str">
        <f t="shared" si="2"/>
        <v>16|0#0#0#2000</v>
      </c>
      <c r="Q33" s="6">
        <v>33</v>
      </c>
      <c r="R33" s="7" t="s">
        <v>450</v>
      </c>
      <c r="S33" s="6">
        <v>33</v>
      </c>
    </row>
    <row r="34" spans="4:19">
      <c r="D34">
        <v>6026</v>
      </c>
      <c r="E34" t="s">
        <v>844</v>
      </c>
      <c r="F34">
        <v>1</v>
      </c>
      <c r="G34">
        <v>2000</v>
      </c>
      <c r="I34">
        <f t="shared" si="3"/>
        <v>6026</v>
      </c>
      <c r="J34" t="str">
        <f t="shared" si="5"/>
        <v>6026#1</v>
      </c>
      <c r="K34" t="s">
        <v>806</v>
      </c>
      <c r="L34" t="str">
        <f t="shared" si="2"/>
        <v>16|0#0#0#2000</v>
      </c>
      <c r="Q34" s="6">
        <v>34</v>
      </c>
      <c r="R34" s="7" t="s">
        <v>845</v>
      </c>
      <c r="S34" s="6">
        <v>34</v>
      </c>
    </row>
    <row r="35" spans="4:19">
      <c r="D35">
        <v>6027</v>
      </c>
      <c r="E35" t="s">
        <v>846</v>
      </c>
      <c r="F35">
        <v>1</v>
      </c>
      <c r="G35">
        <v>2000</v>
      </c>
      <c r="I35">
        <f t="shared" si="3"/>
        <v>6027</v>
      </c>
      <c r="J35" t="str">
        <f t="shared" si="5"/>
        <v>6027#1</v>
      </c>
      <c r="K35" t="s">
        <v>806</v>
      </c>
      <c r="L35" t="str">
        <f t="shared" si="2"/>
        <v>16|0#0#0#2000</v>
      </c>
      <c r="Q35" s="6">
        <v>35</v>
      </c>
      <c r="R35" s="7" t="s">
        <v>452</v>
      </c>
      <c r="S35" s="6">
        <v>35</v>
      </c>
    </row>
    <row r="36" spans="4:19">
      <c r="D36">
        <v>6028</v>
      </c>
      <c r="E36" t="s">
        <v>847</v>
      </c>
      <c r="F36">
        <v>1</v>
      </c>
      <c r="G36">
        <v>2000</v>
      </c>
      <c r="I36">
        <f t="shared" si="3"/>
        <v>6028</v>
      </c>
      <c r="J36" t="str">
        <f t="shared" si="5"/>
        <v>6028#1</v>
      </c>
      <c r="K36" t="s">
        <v>806</v>
      </c>
      <c r="L36" t="str">
        <f t="shared" si="2"/>
        <v>16|0#0#0#2000</v>
      </c>
      <c r="Q36" s="6">
        <v>36</v>
      </c>
      <c r="R36" s="7" t="s">
        <v>453</v>
      </c>
      <c r="S36" s="6">
        <v>36</v>
      </c>
    </row>
    <row r="37" spans="4:19">
      <c r="D37">
        <v>6029</v>
      </c>
      <c r="E37" t="s">
        <v>848</v>
      </c>
      <c r="F37">
        <v>1</v>
      </c>
      <c r="G37">
        <v>2000</v>
      </c>
      <c r="I37">
        <f t="shared" si="3"/>
        <v>6029</v>
      </c>
      <c r="J37" t="str">
        <f t="shared" si="5"/>
        <v>6029#1</v>
      </c>
      <c r="K37" t="s">
        <v>806</v>
      </c>
      <c r="L37" t="str">
        <f t="shared" si="2"/>
        <v>16|0#0#0#2000</v>
      </c>
      <c r="Q37" s="6">
        <v>37</v>
      </c>
      <c r="R37" s="7" t="s">
        <v>454</v>
      </c>
      <c r="S37" s="6">
        <v>37</v>
      </c>
    </row>
    <row r="38" spans="4:19">
      <c r="D38">
        <v>6030</v>
      </c>
      <c r="E38" t="s">
        <v>849</v>
      </c>
      <c r="F38">
        <v>1</v>
      </c>
      <c r="G38">
        <v>2000</v>
      </c>
      <c r="I38">
        <f t="shared" si="3"/>
        <v>6030</v>
      </c>
      <c r="J38" t="str">
        <f t="shared" si="5"/>
        <v>6030#1</v>
      </c>
      <c r="K38" t="s">
        <v>806</v>
      </c>
      <c r="L38" t="str">
        <f t="shared" si="2"/>
        <v>16|0#0#0#2000</v>
      </c>
      <c r="Q38" s="6">
        <v>38</v>
      </c>
      <c r="R38" s="7" t="s">
        <v>455</v>
      </c>
      <c r="S38" s="6">
        <v>38</v>
      </c>
    </row>
    <row r="39" spans="4:19">
      <c r="D39">
        <v>6031</v>
      </c>
      <c r="E39" t="s">
        <v>850</v>
      </c>
      <c r="F39">
        <v>1</v>
      </c>
      <c r="G39">
        <v>2000</v>
      </c>
      <c r="I39">
        <f t="shared" si="3"/>
        <v>6031</v>
      </c>
      <c r="J39" t="str">
        <f t="shared" si="5"/>
        <v>6031#1</v>
      </c>
      <c r="K39" t="s">
        <v>806</v>
      </c>
      <c r="L39" t="str">
        <f t="shared" si="2"/>
        <v>16|0#0#0#2000</v>
      </c>
      <c r="Q39" s="6">
        <v>39</v>
      </c>
      <c r="R39" s="7" t="s">
        <v>456</v>
      </c>
      <c r="S39" s="6">
        <v>39</v>
      </c>
    </row>
    <row r="40" spans="4:19">
      <c r="D40">
        <v>6032</v>
      </c>
      <c r="E40" t="s">
        <v>851</v>
      </c>
      <c r="F40">
        <v>1</v>
      </c>
      <c r="G40">
        <v>2000</v>
      </c>
      <c r="I40">
        <f t="shared" si="3"/>
        <v>6032</v>
      </c>
      <c r="J40" t="str">
        <f t="shared" si="5"/>
        <v>6032#1</v>
      </c>
      <c r="K40" t="s">
        <v>806</v>
      </c>
      <c r="L40" t="str">
        <f t="shared" si="2"/>
        <v>16|0#0#0#2000</v>
      </c>
      <c r="Q40" s="6">
        <v>40</v>
      </c>
      <c r="R40" s="7" t="s">
        <v>457</v>
      </c>
      <c r="S40" s="6">
        <v>40</v>
      </c>
    </row>
    <row r="41" spans="4:19">
      <c r="Q41" s="6">
        <v>41</v>
      </c>
      <c r="R41" s="7" t="s">
        <v>852</v>
      </c>
      <c r="S41" s="6">
        <v>41</v>
      </c>
    </row>
    <row r="42" spans="4:19">
      <c r="Q42" s="6">
        <v>42</v>
      </c>
      <c r="R42" s="7" t="s">
        <v>853</v>
      </c>
      <c r="S42" s="6">
        <v>42</v>
      </c>
    </row>
    <row r="43" spans="4:19">
      <c r="Q43" s="6">
        <v>43</v>
      </c>
      <c r="R43" s="7" t="s">
        <v>854</v>
      </c>
      <c r="S43" s="6">
        <v>43</v>
      </c>
    </row>
    <row r="44" spans="4:19">
      <c r="Q44" s="6">
        <v>44</v>
      </c>
      <c r="R44" s="7" t="s">
        <v>855</v>
      </c>
      <c r="S44" s="6">
        <v>44</v>
      </c>
    </row>
    <row r="45" spans="4:19">
      <c r="Q45" s="6">
        <v>45</v>
      </c>
      <c r="R45" s="7" t="s">
        <v>856</v>
      </c>
      <c r="S45" s="6">
        <v>45</v>
      </c>
    </row>
    <row r="46" spans="4:19">
      <c r="D46" t="s">
        <v>857</v>
      </c>
      <c r="Q46" s="6">
        <v>46</v>
      </c>
      <c r="R46" s="7" t="s">
        <v>858</v>
      </c>
      <c r="S46" s="6">
        <v>46</v>
      </c>
    </row>
    <row r="47" spans="4:19">
      <c r="E47" t="s">
        <v>371</v>
      </c>
      <c r="Q47" s="6">
        <v>47</v>
      </c>
      <c r="R47" s="7" t="s">
        <v>859</v>
      </c>
      <c r="S47" s="6">
        <v>47</v>
      </c>
    </row>
    <row r="48" spans="4:19">
      <c r="E48" t="s">
        <v>807</v>
      </c>
      <c r="Q48" s="6">
        <v>48</v>
      </c>
      <c r="R48" s="7" t="s">
        <v>450</v>
      </c>
      <c r="S48" s="6">
        <v>48</v>
      </c>
    </row>
    <row r="49" spans="5:19">
      <c r="E49" t="s">
        <v>809</v>
      </c>
      <c r="Q49" s="6">
        <v>49</v>
      </c>
      <c r="R49" s="7" t="s">
        <v>845</v>
      </c>
      <c r="S49" s="6">
        <v>49</v>
      </c>
    </row>
    <row r="50" spans="5:19">
      <c r="E50" t="s">
        <v>431</v>
      </c>
      <c r="Q50" s="6">
        <v>50</v>
      </c>
      <c r="R50" s="7" t="s">
        <v>852</v>
      </c>
      <c r="S50" s="6">
        <v>50</v>
      </c>
    </row>
    <row r="51" spans="5:19">
      <c r="E51" t="s">
        <v>427</v>
      </c>
      <c r="Q51" s="6">
        <v>51</v>
      </c>
      <c r="R51" s="7" t="s">
        <v>455</v>
      </c>
      <c r="S51" s="6">
        <v>51</v>
      </c>
    </row>
    <row r="52" spans="5:19">
      <c r="E52" t="s">
        <v>431</v>
      </c>
      <c r="Q52" s="6">
        <v>52</v>
      </c>
      <c r="R52" s="7" t="s">
        <v>457</v>
      </c>
      <c r="S52" s="6">
        <v>52</v>
      </c>
    </row>
    <row r="53" spans="5:19">
      <c r="E53" t="s">
        <v>427</v>
      </c>
      <c r="Q53" s="1">
        <v>1001</v>
      </c>
      <c r="R53" s="2" t="s">
        <v>860</v>
      </c>
      <c r="S53" s="1">
        <v>1001</v>
      </c>
    </row>
    <row r="54" spans="5:19">
      <c r="E54" t="s">
        <v>861</v>
      </c>
      <c r="Q54" s="8">
        <v>1002</v>
      </c>
      <c r="R54" s="9" t="s">
        <v>862</v>
      </c>
      <c r="S54" s="8">
        <v>1002</v>
      </c>
    </row>
    <row r="55" spans="5:19">
      <c r="E55" t="s">
        <v>861</v>
      </c>
      <c r="Q55" s="8">
        <v>1003</v>
      </c>
      <c r="R55" s="9" t="s">
        <v>863</v>
      </c>
      <c r="S55" s="8">
        <v>1003</v>
      </c>
    </row>
    <row r="56" spans="5:19">
      <c r="E56" t="s">
        <v>864</v>
      </c>
      <c r="Q56" s="8">
        <v>1004</v>
      </c>
      <c r="R56" s="9" t="s">
        <v>865</v>
      </c>
      <c r="S56" s="8">
        <v>1004</v>
      </c>
    </row>
    <row r="57" spans="5:19">
      <c r="E57" t="s">
        <v>864</v>
      </c>
      <c r="Q57" s="8">
        <v>1005</v>
      </c>
      <c r="R57" s="9" t="s">
        <v>866</v>
      </c>
      <c r="S57" s="8">
        <v>1005</v>
      </c>
    </row>
    <row r="58" spans="5:19">
      <c r="Q58" s="8">
        <v>1006</v>
      </c>
      <c r="R58" s="9" t="s">
        <v>867</v>
      </c>
      <c r="S58" s="8">
        <v>1006</v>
      </c>
    </row>
    <row r="59" spans="5:19">
      <c r="Q59" s="4">
        <v>1007</v>
      </c>
      <c r="R59" s="5" t="s">
        <v>868</v>
      </c>
      <c r="S59" s="4">
        <v>1007</v>
      </c>
    </row>
    <row r="60" spans="5:19">
      <c r="Q60" s="4">
        <v>1008</v>
      </c>
      <c r="R60" s="5" t="s">
        <v>869</v>
      </c>
      <c r="S60" s="4">
        <v>1008</v>
      </c>
    </row>
    <row r="61" spans="5:19">
      <c r="Q61" s="4">
        <v>1009</v>
      </c>
      <c r="R61" s="5" t="s">
        <v>870</v>
      </c>
      <c r="S61" s="4">
        <v>1009</v>
      </c>
    </row>
    <row r="62" spans="5:19">
      <c r="Q62" s="8">
        <v>1010</v>
      </c>
      <c r="R62" s="9" t="s">
        <v>871</v>
      </c>
      <c r="S62" s="8">
        <v>1010</v>
      </c>
    </row>
    <row r="63" spans="5:19">
      <c r="Q63" s="8">
        <v>1011</v>
      </c>
      <c r="R63" s="9" t="s">
        <v>872</v>
      </c>
      <c r="S63" s="8">
        <v>1011</v>
      </c>
    </row>
    <row r="64" spans="5:19">
      <c r="Q64" s="8">
        <v>1012</v>
      </c>
      <c r="R64" s="9" t="s">
        <v>873</v>
      </c>
      <c r="S64" s="8">
        <v>1012</v>
      </c>
    </row>
    <row r="65" spans="17:19">
      <c r="Q65" s="8">
        <v>1013</v>
      </c>
      <c r="R65" s="9" t="s">
        <v>874</v>
      </c>
      <c r="S65" s="8">
        <v>1013</v>
      </c>
    </row>
    <row r="66" spans="17:19">
      <c r="Q66" s="8">
        <v>1014</v>
      </c>
      <c r="R66" s="9" t="s">
        <v>875</v>
      </c>
      <c r="S66" s="8">
        <v>1014</v>
      </c>
    </row>
    <row r="67" spans="17:19">
      <c r="Q67" s="8">
        <v>1015</v>
      </c>
      <c r="R67" s="9" t="s">
        <v>876</v>
      </c>
      <c r="S67" s="8">
        <v>1015</v>
      </c>
    </row>
    <row r="68" spans="17:19">
      <c r="Q68" s="8">
        <v>1016</v>
      </c>
      <c r="R68" s="9" t="s">
        <v>877</v>
      </c>
      <c r="S68" s="8">
        <v>1016</v>
      </c>
    </row>
    <row r="69" spans="17:19">
      <c r="Q69" s="8">
        <v>1017</v>
      </c>
      <c r="R69" s="9" t="s">
        <v>878</v>
      </c>
      <c r="S69" s="8">
        <v>1017</v>
      </c>
    </row>
    <row r="70" spans="17:19">
      <c r="Q70" s="8">
        <v>1018</v>
      </c>
      <c r="R70" s="9" t="s">
        <v>879</v>
      </c>
      <c r="S70" s="8">
        <v>1018</v>
      </c>
    </row>
    <row r="71" spans="17:19">
      <c r="Q71" s="8">
        <v>1019</v>
      </c>
      <c r="R71" s="9" t="s">
        <v>880</v>
      </c>
      <c r="S71" s="8">
        <v>1019</v>
      </c>
    </row>
    <row r="72" spans="17:19">
      <c r="Q72" s="8">
        <v>1020</v>
      </c>
      <c r="R72" s="9" t="s">
        <v>881</v>
      </c>
      <c r="S72" s="8">
        <v>1020</v>
      </c>
    </row>
    <row r="73" spans="17:19">
      <c r="Q73" s="8">
        <v>1021</v>
      </c>
      <c r="R73" s="9" t="s">
        <v>882</v>
      </c>
      <c r="S73" s="8">
        <v>1021</v>
      </c>
    </row>
    <row r="74" spans="17:19">
      <c r="Q74" s="8">
        <v>1501</v>
      </c>
      <c r="R74" s="9" t="s">
        <v>883</v>
      </c>
      <c r="S74" s="8">
        <v>1501</v>
      </c>
    </row>
    <row r="75" spans="17:19">
      <c r="Q75" s="8">
        <v>1502</v>
      </c>
      <c r="R75" s="9" t="s">
        <v>884</v>
      </c>
      <c r="S75" s="8">
        <v>1502</v>
      </c>
    </row>
    <row r="76" spans="17:19">
      <c r="Q76" s="8">
        <v>1503</v>
      </c>
      <c r="R76" s="9" t="s">
        <v>885</v>
      </c>
      <c r="S76" s="8">
        <v>1503</v>
      </c>
    </row>
    <row r="77" spans="17:19">
      <c r="Q77" s="8">
        <v>1504</v>
      </c>
      <c r="R77" s="9" t="s">
        <v>886</v>
      </c>
      <c r="S77" s="8">
        <v>1504</v>
      </c>
    </row>
    <row r="78" spans="17:19">
      <c r="Q78" s="8">
        <v>1505</v>
      </c>
      <c r="R78" s="9" t="s">
        <v>887</v>
      </c>
      <c r="S78" s="8">
        <v>1505</v>
      </c>
    </row>
    <row r="79" spans="17:19">
      <c r="Q79" s="8">
        <v>1506</v>
      </c>
      <c r="R79" s="9" t="s">
        <v>888</v>
      </c>
      <c r="S79" s="8">
        <v>1506</v>
      </c>
    </row>
    <row r="80" spans="17:19">
      <c r="Q80" s="8">
        <v>1507</v>
      </c>
      <c r="R80" s="9" t="s">
        <v>889</v>
      </c>
      <c r="S80" s="8">
        <v>1507</v>
      </c>
    </row>
    <row r="81" spans="17:19">
      <c r="Q81" s="10">
        <v>1508</v>
      </c>
      <c r="R81" s="11" t="s">
        <v>890</v>
      </c>
      <c r="S81" s="10">
        <v>1508</v>
      </c>
    </row>
    <row r="82" spans="17:19">
      <c r="Q82" s="10">
        <v>1509</v>
      </c>
      <c r="R82" s="11" t="s">
        <v>891</v>
      </c>
      <c r="S82" s="10">
        <v>1509</v>
      </c>
    </row>
    <row r="83" spans="17:19">
      <c r="Q83" s="10">
        <v>1510</v>
      </c>
      <c r="R83" s="11" t="s">
        <v>892</v>
      </c>
      <c r="S83" s="10">
        <v>1510</v>
      </c>
    </row>
    <row r="84" spans="17:19">
      <c r="Q84" s="10">
        <v>1511</v>
      </c>
      <c r="R84" s="11" t="s">
        <v>893</v>
      </c>
      <c r="S84" s="10">
        <v>1511</v>
      </c>
    </row>
    <row r="85" spans="17:19">
      <c r="Q85" s="10">
        <v>1520</v>
      </c>
      <c r="R85" s="11" t="s">
        <v>894</v>
      </c>
      <c r="S85" s="10">
        <v>1520</v>
      </c>
    </row>
    <row r="86" spans="17:19">
      <c r="Q86" s="10">
        <v>1521</v>
      </c>
      <c r="R86" s="11" t="s">
        <v>895</v>
      </c>
      <c r="S86" s="10">
        <v>1521</v>
      </c>
    </row>
    <row r="87" spans="17:19">
      <c r="Q87" s="10">
        <v>1522</v>
      </c>
      <c r="R87" s="11" t="s">
        <v>896</v>
      </c>
      <c r="S87" s="10">
        <v>1522</v>
      </c>
    </row>
    <row r="88" spans="17:19">
      <c r="Q88" s="10">
        <v>1523</v>
      </c>
      <c r="R88" s="11" t="s">
        <v>897</v>
      </c>
      <c r="S88" s="10">
        <v>1523</v>
      </c>
    </row>
    <row r="89" spans="17:19">
      <c r="Q89" s="10">
        <v>1524</v>
      </c>
      <c r="R89" s="11" t="s">
        <v>895</v>
      </c>
      <c r="S89" s="10">
        <v>1524</v>
      </c>
    </row>
    <row r="90" spans="17:19">
      <c r="Q90" s="10">
        <v>1525</v>
      </c>
      <c r="R90" s="11" t="s">
        <v>898</v>
      </c>
      <c r="S90" s="10">
        <v>1525</v>
      </c>
    </row>
    <row r="91" spans="17:19">
      <c r="Q91" s="10">
        <v>1526</v>
      </c>
      <c r="R91" s="11" t="s">
        <v>899</v>
      </c>
      <c r="S91" s="10">
        <v>1526</v>
      </c>
    </row>
    <row r="92" spans="17:19">
      <c r="Q92" s="10">
        <v>1527</v>
      </c>
      <c r="R92" s="11" t="s">
        <v>900</v>
      </c>
      <c r="S92" s="10">
        <v>1527</v>
      </c>
    </row>
    <row r="93" spans="17:19">
      <c r="Q93" s="10">
        <v>1528</v>
      </c>
      <c r="R93" s="11" t="s">
        <v>888</v>
      </c>
      <c r="S93" s="10">
        <v>1528</v>
      </c>
    </row>
    <row r="94" spans="17:19">
      <c r="Q94" s="10">
        <v>1529</v>
      </c>
      <c r="R94" s="11" t="s">
        <v>901</v>
      </c>
      <c r="S94" s="10">
        <v>1529</v>
      </c>
    </row>
    <row r="95" spans="17:19">
      <c r="Q95" s="10">
        <v>1530</v>
      </c>
      <c r="R95" s="11" t="s">
        <v>902</v>
      </c>
      <c r="S95" s="10">
        <v>1530</v>
      </c>
    </row>
    <row r="96" spans="17:19">
      <c r="Q96" s="10">
        <v>1531</v>
      </c>
      <c r="R96" s="11" t="s">
        <v>903</v>
      </c>
      <c r="S96" s="10">
        <v>1531</v>
      </c>
    </row>
    <row r="97" spans="17:19">
      <c r="Q97" s="10">
        <v>1532</v>
      </c>
      <c r="R97" s="11" t="s">
        <v>904</v>
      </c>
      <c r="S97" s="10">
        <v>1532</v>
      </c>
    </row>
    <row r="98" spans="17:19">
      <c r="Q98" s="10">
        <v>1533</v>
      </c>
      <c r="R98" s="11" t="s">
        <v>905</v>
      </c>
      <c r="S98" s="10">
        <v>1533</v>
      </c>
    </row>
    <row r="99" spans="17:19">
      <c r="Q99" s="10">
        <v>1534</v>
      </c>
      <c r="R99" s="11" t="s">
        <v>906</v>
      </c>
      <c r="S99" s="10">
        <v>1534</v>
      </c>
    </row>
    <row r="100" spans="17:19">
      <c r="Q100" s="10">
        <v>1535</v>
      </c>
      <c r="R100" s="11" t="s">
        <v>907</v>
      </c>
      <c r="S100" s="10">
        <v>1535</v>
      </c>
    </row>
    <row r="101" spans="17:19">
      <c r="Q101" s="10">
        <v>1536</v>
      </c>
      <c r="R101" s="11" t="s">
        <v>908</v>
      </c>
      <c r="S101" s="10">
        <v>1536</v>
      </c>
    </row>
    <row r="102" spans="17:19">
      <c r="Q102" s="10">
        <v>1537</v>
      </c>
      <c r="R102" s="11" t="s">
        <v>909</v>
      </c>
      <c r="S102" s="10">
        <v>1537</v>
      </c>
    </row>
    <row r="103" spans="17:19">
      <c r="Q103" s="10">
        <v>1538</v>
      </c>
      <c r="R103" s="11" t="s">
        <v>910</v>
      </c>
      <c r="S103" s="10">
        <v>1538</v>
      </c>
    </row>
    <row r="104" spans="17:19">
      <c r="Q104" s="10">
        <v>1539</v>
      </c>
      <c r="R104" s="11" t="s">
        <v>911</v>
      </c>
      <c r="S104" s="10">
        <v>1539</v>
      </c>
    </row>
    <row r="105" spans="17:19">
      <c r="Q105" s="10">
        <v>1540</v>
      </c>
      <c r="R105" s="11" t="s">
        <v>912</v>
      </c>
      <c r="S105" s="10">
        <v>1540</v>
      </c>
    </row>
    <row r="106" spans="17:19">
      <c r="Q106" s="10">
        <v>1541</v>
      </c>
      <c r="R106" s="11" t="s">
        <v>913</v>
      </c>
      <c r="S106" s="10">
        <v>1541</v>
      </c>
    </row>
    <row r="107" spans="17:19">
      <c r="Q107" s="10">
        <v>1542</v>
      </c>
      <c r="R107" s="11" t="s">
        <v>914</v>
      </c>
      <c r="S107" s="10">
        <v>1542</v>
      </c>
    </row>
    <row r="108" spans="17:19">
      <c r="Q108" s="10">
        <v>1543</v>
      </c>
      <c r="R108" s="11" t="s">
        <v>915</v>
      </c>
      <c r="S108" s="10">
        <v>1543</v>
      </c>
    </row>
    <row r="109" spans="17:19">
      <c r="Q109" s="10">
        <v>1544</v>
      </c>
      <c r="R109" s="11" t="s">
        <v>916</v>
      </c>
      <c r="S109" s="10">
        <v>1544</v>
      </c>
    </row>
    <row r="110" spans="17:19">
      <c r="Q110" s="10">
        <v>1545</v>
      </c>
      <c r="R110" s="11" t="s">
        <v>917</v>
      </c>
      <c r="S110" s="10">
        <v>1545</v>
      </c>
    </row>
    <row r="111" spans="17:19">
      <c r="Q111" s="10">
        <v>1546</v>
      </c>
      <c r="R111" s="11" t="s">
        <v>918</v>
      </c>
      <c r="S111" s="10">
        <v>1546</v>
      </c>
    </row>
    <row r="112" spans="17:19">
      <c r="Q112" s="10">
        <v>1547</v>
      </c>
      <c r="R112" s="11" t="s">
        <v>919</v>
      </c>
      <c r="S112" s="10">
        <v>1547</v>
      </c>
    </row>
    <row r="113" spans="17:19">
      <c r="Q113" s="10">
        <v>1548</v>
      </c>
      <c r="R113" s="11" t="s">
        <v>920</v>
      </c>
      <c r="S113" s="10">
        <v>1548</v>
      </c>
    </row>
    <row r="114" spans="17:19">
      <c r="Q114" s="10">
        <v>1549</v>
      </c>
      <c r="R114" s="11" t="s">
        <v>921</v>
      </c>
      <c r="S114" s="10">
        <v>1549</v>
      </c>
    </row>
    <row r="115" spans="17:19">
      <c r="Q115" s="10">
        <v>1550</v>
      </c>
      <c r="R115" s="11" t="s">
        <v>922</v>
      </c>
      <c r="S115" s="10">
        <v>1550</v>
      </c>
    </row>
    <row r="116" spans="17:19">
      <c r="Q116" s="10">
        <v>1551</v>
      </c>
      <c r="R116" s="11" t="s">
        <v>923</v>
      </c>
      <c r="S116" s="10">
        <v>1551</v>
      </c>
    </row>
    <row r="117" spans="17:19">
      <c r="Q117" s="10">
        <v>1552</v>
      </c>
      <c r="R117" s="11" t="s">
        <v>924</v>
      </c>
      <c r="S117" s="10">
        <v>1552</v>
      </c>
    </row>
    <row r="118" spans="17:19">
      <c r="Q118" s="10">
        <v>1553</v>
      </c>
      <c r="R118" s="11" t="s">
        <v>925</v>
      </c>
      <c r="S118" s="10">
        <v>1553</v>
      </c>
    </row>
    <row r="119" spans="17:19">
      <c r="Q119" s="10">
        <v>1554</v>
      </c>
      <c r="R119" s="11" t="s">
        <v>926</v>
      </c>
      <c r="S119" s="10">
        <v>1554</v>
      </c>
    </row>
    <row r="120" spans="17:19">
      <c r="Q120" s="10">
        <v>1555</v>
      </c>
      <c r="R120" s="11" t="s">
        <v>927</v>
      </c>
      <c r="S120" s="10">
        <v>1555</v>
      </c>
    </row>
    <row r="121" spans="17:19">
      <c r="Q121" s="10">
        <v>1556</v>
      </c>
      <c r="R121" s="11" t="s">
        <v>650</v>
      </c>
      <c r="S121" s="10">
        <v>1556</v>
      </c>
    </row>
    <row r="122" spans="17:19">
      <c r="Q122" s="12">
        <v>3001</v>
      </c>
      <c r="R122" s="13" t="s">
        <v>928</v>
      </c>
      <c r="S122" s="12">
        <v>3001</v>
      </c>
    </row>
    <row r="123" spans="17:19">
      <c r="Q123" s="12">
        <v>3002</v>
      </c>
      <c r="R123" s="13" t="s">
        <v>929</v>
      </c>
      <c r="S123" s="12">
        <v>3002</v>
      </c>
    </row>
    <row r="124" spans="17:19">
      <c r="Q124" s="12">
        <v>3003</v>
      </c>
      <c r="R124" s="13" t="s">
        <v>930</v>
      </c>
      <c r="S124" s="12">
        <v>3003</v>
      </c>
    </row>
    <row r="125" spans="17:19">
      <c r="Q125" s="12">
        <v>3004</v>
      </c>
      <c r="R125" s="13" t="s">
        <v>931</v>
      </c>
      <c r="S125" s="12">
        <v>3004</v>
      </c>
    </row>
    <row r="126" spans="17:19">
      <c r="Q126" s="12">
        <v>3005</v>
      </c>
      <c r="R126" s="13" t="s">
        <v>932</v>
      </c>
      <c r="S126" s="12">
        <v>3005</v>
      </c>
    </row>
    <row r="127" spans="17:19">
      <c r="Q127" s="12">
        <v>3006</v>
      </c>
      <c r="R127" s="13" t="s">
        <v>933</v>
      </c>
      <c r="S127" s="12">
        <v>3006</v>
      </c>
    </row>
    <row r="128" spans="17:19">
      <c r="Q128" s="12">
        <v>3007</v>
      </c>
      <c r="R128" s="13" t="s">
        <v>163</v>
      </c>
      <c r="S128" s="12">
        <v>3007</v>
      </c>
    </row>
    <row r="129" spans="17:19">
      <c r="Q129" s="12">
        <v>3008</v>
      </c>
      <c r="R129" s="13" t="s">
        <v>166</v>
      </c>
      <c r="S129" s="12">
        <v>3008</v>
      </c>
    </row>
    <row r="130" spans="17:19">
      <c r="Q130" s="12">
        <v>3009</v>
      </c>
      <c r="R130" s="13" t="s">
        <v>169</v>
      </c>
      <c r="S130" s="12">
        <v>3009</v>
      </c>
    </row>
    <row r="131" spans="17:19">
      <c r="Q131" s="12">
        <v>3010</v>
      </c>
      <c r="R131" s="13" t="s">
        <v>172</v>
      </c>
      <c r="S131" s="12">
        <v>3010</v>
      </c>
    </row>
    <row r="132" spans="17:19">
      <c r="Q132" s="12">
        <v>3011</v>
      </c>
      <c r="R132" s="13" t="s">
        <v>175</v>
      </c>
      <c r="S132" s="12">
        <v>3011</v>
      </c>
    </row>
    <row r="133" spans="17:19">
      <c r="Q133" s="12">
        <v>3012</v>
      </c>
      <c r="R133" s="13" t="s">
        <v>175</v>
      </c>
      <c r="S133" s="12">
        <v>3012</v>
      </c>
    </row>
    <row r="134" spans="17:19">
      <c r="Q134" s="12">
        <v>3013</v>
      </c>
      <c r="R134" s="13" t="s">
        <v>180</v>
      </c>
      <c r="S134" s="12">
        <v>3013</v>
      </c>
    </row>
    <row r="135" spans="17:19">
      <c r="Q135" s="12">
        <v>3014</v>
      </c>
      <c r="R135" s="13" t="s">
        <v>180</v>
      </c>
      <c r="S135" s="12">
        <v>3014</v>
      </c>
    </row>
    <row r="136" spans="17:19">
      <c r="Q136" s="12">
        <v>3015</v>
      </c>
      <c r="R136" s="13" t="s">
        <v>183</v>
      </c>
      <c r="S136" s="12">
        <v>3015</v>
      </c>
    </row>
    <row r="137" spans="17:19">
      <c r="Q137" s="12">
        <v>3016</v>
      </c>
      <c r="R137" s="13" t="s">
        <v>185</v>
      </c>
      <c r="S137" s="12">
        <v>3016</v>
      </c>
    </row>
    <row r="138" spans="17:19">
      <c r="Q138" s="12">
        <v>3017</v>
      </c>
      <c r="R138" s="13" t="s">
        <v>187</v>
      </c>
      <c r="S138" s="12">
        <v>3017</v>
      </c>
    </row>
    <row r="139" spans="17:19">
      <c r="Q139" s="12">
        <v>3018</v>
      </c>
      <c r="R139" s="13" t="s">
        <v>189</v>
      </c>
      <c r="S139" s="12">
        <v>3018</v>
      </c>
    </row>
    <row r="140" spans="17:19">
      <c r="Q140" s="14">
        <v>3019</v>
      </c>
      <c r="R140" s="15" t="s">
        <v>934</v>
      </c>
      <c r="S140" s="14">
        <v>3019</v>
      </c>
    </row>
    <row r="141" spans="17:19">
      <c r="Q141" s="14">
        <v>3020</v>
      </c>
      <c r="R141" s="15" t="s">
        <v>935</v>
      </c>
      <c r="S141" s="14">
        <v>3020</v>
      </c>
    </row>
    <row r="142" spans="17:19">
      <c r="Q142" s="14">
        <v>3021</v>
      </c>
      <c r="R142" s="15" t="s">
        <v>936</v>
      </c>
      <c r="S142" s="14">
        <v>3021</v>
      </c>
    </row>
    <row r="143" spans="17:19">
      <c r="Q143" s="14">
        <v>3022</v>
      </c>
      <c r="R143" s="15" t="s">
        <v>937</v>
      </c>
      <c r="S143" s="14">
        <v>3022</v>
      </c>
    </row>
    <row r="144" spans="17:19">
      <c r="Q144" s="12">
        <v>3023</v>
      </c>
      <c r="R144" s="13" t="s">
        <v>565</v>
      </c>
      <c r="S144" s="12">
        <v>3023</v>
      </c>
    </row>
    <row r="145" spans="17:19">
      <c r="Q145" s="12">
        <v>3024</v>
      </c>
      <c r="R145" s="13" t="s">
        <v>568</v>
      </c>
      <c r="S145" s="12">
        <v>3024</v>
      </c>
    </row>
    <row r="146" spans="17:19">
      <c r="Q146" s="12">
        <v>3025</v>
      </c>
      <c r="R146" s="13" t="s">
        <v>570</v>
      </c>
      <c r="S146" s="12">
        <v>3025</v>
      </c>
    </row>
    <row r="147" spans="17:19">
      <c r="Q147" s="12">
        <v>3026</v>
      </c>
      <c r="R147" s="13" t="s">
        <v>572</v>
      </c>
      <c r="S147" s="12">
        <v>3026</v>
      </c>
    </row>
    <row r="148" spans="17:19">
      <c r="Q148" s="12">
        <v>3027</v>
      </c>
      <c r="R148" s="13" t="s">
        <v>574</v>
      </c>
      <c r="S148" s="12">
        <v>3027</v>
      </c>
    </row>
    <row r="149" spans="17:19">
      <c r="Q149" s="12">
        <v>3028</v>
      </c>
      <c r="R149" s="13" t="s">
        <v>576</v>
      </c>
      <c r="S149" s="12">
        <v>3028</v>
      </c>
    </row>
    <row r="150" spans="17:19">
      <c r="Q150" s="12">
        <v>3029</v>
      </c>
      <c r="R150" s="13" t="s">
        <v>578</v>
      </c>
      <c r="S150" s="12">
        <v>3029</v>
      </c>
    </row>
    <row r="151" spans="17:19">
      <c r="Q151" s="12">
        <v>3030</v>
      </c>
      <c r="R151" s="13" t="s">
        <v>580</v>
      </c>
      <c r="S151" s="12">
        <v>3030</v>
      </c>
    </row>
    <row r="152" spans="17:19">
      <c r="Q152" s="12">
        <v>3031</v>
      </c>
      <c r="R152" s="13" t="s">
        <v>582</v>
      </c>
      <c r="S152" s="12">
        <v>3031</v>
      </c>
    </row>
    <row r="153" spans="17:19">
      <c r="Q153" s="12">
        <v>3032</v>
      </c>
      <c r="R153" s="13" t="s">
        <v>584</v>
      </c>
      <c r="S153" s="12">
        <v>3032</v>
      </c>
    </row>
    <row r="154" spans="17:19">
      <c r="Q154" s="12">
        <v>3033</v>
      </c>
      <c r="R154" s="13" t="s">
        <v>586</v>
      </c>
      <c r="S154" s="12">
        <v>3033</v>
      </c>
    </row>
    <row r="155" spans="17:19">
      <c r="Q155" s="12">
        <v>3034</v>
      </c>
      <c r="R155" s="13" t="s">
        <v>586</v>
      </c>
      <c r="S155" s="12">
        <v>3034</v>
      </c>
    </row>
    <row r="156" spans="17:19">
      <c r="Q156" s="12">
        <v>3035</v>
      </c>
      <c r="R156" s="13" t="s">
        <v>589</v>
      </c>
      <c r="S156" s="12">
        <v>3035</v>
      </c>
    </row>
    <row r="157" spans="17:19">
      <c r="Q157" s="12">
        <v>3036</v>
      </c>
      <c r="R157" s="13" t="s">
        <v>589</v>
      </c>
      <c r="S157" s="12">
        <v>3036</v>
      </c>
    </row>
    <row r="158" spans="17:19">
      <c r="Q158" s="12">
        <v>3037</v>
      </c>
      <c r="R158" s="13" t="s">
        <v>592</v>
      </c>
      <c r="S158" s="12">
        <v>3037</v>
      </c>
    </row>
    <row r="159" spans="17:19">
      <c r="Q159" s="12">
        <v>3038</v>
      </c>
      <c r="R159" s="13" t="s">
        <v>594</v>
      </c>
      <c r="S159" s="12">
        <v>3038</v>
      </c>
    </row>
    <row r="160" spans="17:19">
      <c r="Q160" s="12">
        <v>3039</v>
      </c>
      <c r="R160" s="13" t="s">
        <v>596</v>
      </c>
      <c r="S160" s="12">
        <v>3039</v>
      </c>
    </row>
    <row r="161" spans="17:19">
      <c r="Q161" s="12">
        <v>3040</v>
      </c>
      <c r="R161" s="13" t="s">
        <v>598</v>
      </c>
      <c r="S161" s="12">
        <v>3040</v>
      </c>
    </row>
    <row r="162" spans="17:19">
      <c r="Q162" s="14">
        <v>3041</v>
      </c>
      <c r="R162" s="15" t="s">
        <v>938</v>
      </c>
      <c r="S162" s="14">
        <v>3041</v>
      </c>
    </row>
    <row r="163" spans="17:19">
      <c r="Q163" s="14">
        <v>3042</v>
      </c>
      <c r="R163" s="15" t="s">
        <v>939</v>
      </c>
      <c r="S163" s="14">
        <v>3042</v>
      </c>
    </row>
    <row r="164" spans="17:19">
      <c r="Q164" s="14">
        <v>3043</v>
      </c>
      <c r="R164" s="15" t="s">
        <v>940</v>
      </c>
      <c r="S164" s="14">
        <v>3043</v>
      </c>
    </row>
    <row r="165" spans="17:19">
      <c r="Q165" s="14">
        <v>3044</v>
      </c>
      <c r="R165" s="15" t="s">
        <v>941</v>
      </c>
      <c r="S165" s="14">
        <v>3044</v>
      </c>
    </row>
    <row r="166" spans="17:19">
      <c r="Q166" s="12">
        <v>3045</v>
      </c>
      <c r="R166" s="13" t="s">
        <v>942</v>
      </c>
      <c r="S166" s="12">
        <v>3045</v>
      </c>
    </row>
    <row r="167" spans="17:19">
      <c r="Q167" s="12">
        <v>3046</v>
      </c>
      <c r="R167" s="13" t="s">
        <v>943</v>
      </c>
      <c r="S167" s="12">
        <v>3046</v>
      </c>
    </row>
    <row r="168" spans="17:19">
      <c r="Q168" s="12">
        <v>3047</v>
      </c>
      <c r="R168" s="13" t="s">
        <v>944</v>
      </c>
      <c r="S168" s="12">
        <v>3047</v>
      </c>
    </row>
    <row r="169" spans="17:19">
      <c r="Q169" s="12">
        <v>3048</v>
      </c>
      <c r="R169" s="13" t="s">
        <v>945</v>
      </c>
      <c r="S169" s="12">
        <v>3048</v>
      </c>
    </row>
    <row r="170" spans="17:19">
      <c r="Q170" s="12">
        <v>3049</v>
      </c>
      <c r="R170" s="13" t="s">
        <v>946</v>
      </c>
      <c r="S170" s="12">
        <v>3049</v>
      </c>
    </row>
    <row r="171" spans="17:19">
      <c r="Q171" s="12">
        <v>3050</v>
      </c>
      <c r="R171" s="13" t="s">
        <v>947</v>
      </c>
      <c r="S171" s="12">
        <v>3050</v>
      </c>
    </row>
    <row r="172" spans="17:19">
      <c r="Q172" s="12">
        <v>3051</v>
      </c>
      <c r="R172" s="13" t="s">
        <v>947</v>
      </c>
      <c r="S172" s="12">
        <v>3051</v>
      </c>
    </row>
    <row r="173" spans="17:19">
      <c r="Q173" s="12">
        <v>3052</v>
      </c>
      <c r="R173" s="13" t="s">
        <v>948</v>
      </c>
      <c r="S173" s="12">
        <v>3052</v>
      </c>
    </row>
    <row r="174" spans="17:19">
      <c r="Q174" s="12">
        <v>3053</v>
      </c>
      <c r="R174" s="13" t="s">
        <v>949</v>
      </c>
      <c r="S174" s="12">
        <v>3053</v>
      </c>
    </row>
    <row r="175" spans="17:19">
      <c r="Q175" s="12">
        <v>3054</v>
      </c>
      <c r="R175" s="13" t="s">
        <v>950</v>
      </c>
      <c r="S175" s="12">
        <v>3054</v>
      </c>
    </row>
    <row r="176" spans="17:19">
      <c r="Q176" s="12">
        <v>3055</v>
      </c>
      <c r="R176" s="13" t="s">
        <v>951</v>
      </c>
      <c r="S176" s="12">
        <v>3055</v>
      </c>
    </row>
    <row r="177" spans="17:19">
      <c r="Q177" s="12">
        <v>3056</v>
      </c>
      <c r="R177" s="13" t="s">
        <v>952</v>
      </c>
      <c r="S177" s="12">
        <v>3056</v>
      </c>
    </row>
    <row r="178" spans="17:19">
      <c r="Q178" s="12">
        <v>3057</v>
      </c>
      <c r="R178" s="13" t="s">
        <v>953</v>
      </c>
      <c r="S178" s="12">
        <v>3057</v>
      </c>
    </row>
    <row r="179" spans="17:19">
      <c r="Q179" s="12">
        <v>3058</v>
      </c>
      <c r="R179" s="13" t="s">
        <v>954</v>
      </c>
      <c r="S179" s="12">
        <v>3058</v>
      </c>
    </row>
    <row r="180" spans="17:19">
      <c r="Q180" s="12">
        <v>3059</v>
      </c>
      <c r="R180" s="13" t="s">
        <v>955</v>
      </c>
      <c r="S180" s="12">
        <v>3059</v>
      </c>
    </row>
    <row r="181" spans="17:19">
      <c r="Q181" s="12">
        <v>3060</v>
      </c>
      <c r="R181" s="13" t="s">
        <v>956</v>
      </c>
      <c r="S181" s="12">
        <v>3060</v>
      </c>
    </row>
    <row r="182" spans="17:19">
      <c r="Q182" s="12">
        <v>3061</v>
      </c>
      <c r="R182" s="13" t="s">
        <v>957</v>
      </c>
      <c r="S182" s="12">
        <v>3061</v>
      </c>
    </row>
    <row r="183" spans="17:19">
      <c r="Q183" s="12">
        <v>3062</v>
      </c>
      <c r="R183" s="13" t="s">
        <v>957</v>
      </c>
      <c r="S183" s="12">
        <v>3062</v>
      </c>
    </row>
    <row r="184" spans="17:19">
      <c r="Q184" s="12">
        <v>3063</v>
      </c>
      <c r="R184" s="13" t="s">
        <v>958</v>
      </c>
      <c r="S184" s="12">
        <v>3063</v>
      </c>
    </row>
    <row r="185" spans="17:19">
      <c r="Q185" s="12">
        <v>3064</v>
      </c>
      <c r="R185" s="13" t="s">
        <v>959</v>
      </c>
      <c r="S185" s="12">
        <v>3064</v>
      </c>
    </row>
    <row r="186" spans="17:19">
      <c r="Q186" s="12">
        <v>3065</v>
      </c>
      <c r="R186" s="13" t="s">
        <v>960</v>
      </c>
      <c r="S186" s="12">
        <v>3065</v>
      </c>
    </row>
    <row r="187" spans="17:19">
      <c r="Q187" s="12">
        <v>3066</v>
      </c>
      <c r="R187" s="13" t="s">
        <v>961</v>
      </c>
      <c r="S187" s="12">
        <v>3066</v>
      </c>
    </row>
    <row r="188" spans="17:19">
      <c r="Q188" s="12">
        <v>3067</v>
      </c>
      <c r="R188" s="13" t="s">
        <v>962</v>
      </c>
      <c r="S188" s="12">
        <v>3067</v>
      </c>
    </row>
    <row r="189" spans="17:19">
      <c r="Q189" s="12">
        <v>3068</v>
      </c>
      <c r="R189" s="13" t="s">
        <v>963</v>
      </c>
      <c r="S189" s="12">
        <v>3068</v>
      </c>
    </row>
    <row r="190" spans="17:19">
      <c r="Q190" s="16">
        <v>6001</v>
      </c>
      <c r="R190" s="17" t="s">
        <v>810</v>
      </c>
      <c r="S190" s="16">
        <v>6001</v>
      </c>
    </row>
    <row r="191" spans="17:19">
      <c r="Q191" s="16">
        <v>6002</v>
      </c>
      <c r="R191" s="17" t="s">
        <v>811</v>
      </c>
      <c r="S191" s="16">
        <v>6002</v>
      </c>
    </row>
    <row r="192" spans="17:19">
      <c r="Q192" s="16">
        <v>6003</v>
      </c>
      <c r="R192" s="17" t="s">
        <v>812</v>
      </c>
      <c r="S192" s="16">
        <v>6003</v>
      </c>
    </row>
    <row r="193" spans="17:19">
      <c r="Q193" s="16">
        <v>6004</v>
      </c>
      <c r="R193" s="17" t="s">
        <v>813</v>
      </c>
      <c r="S193" s="16">
        <v>6004</v>
      </c>
    </row>
    <row r="194" spans="17:19">
      <c r="Q194" s="16">
        <v>6005</v>
      </c>
      <c r="R194" s="17" t="s">
        <v>815</v>
      </c>
      <c r="S194" s="16">
        <v>6005</v>
      </c>
    </row>
    <row r="195" spans="17:19">
      <c r="Q195" s="16">
        <v>6006</v>
      </c>
      <c r="R195" s="17" t="s">
        <v>816</v>
      </c>
      <c r="S195" s="16">
        <v>6006</v>
      </c>
    </row>
    <row r="196" spans="17:19">
      <c r="Q196" s="16">
        <v>6007</v>
      </c>
      <c r="R196" s="17" t="s">
        <v>818</v>
      </c>
      <c r="S196" s="16">
        <v>6007</v>
      </c>
    </row>
    <row r="197" spans="17:19">
      <c r="Q197" s="16">
        <v>6008</v>
      </c>
      <c r="R197" s="17" t="s">
        <v>820</v>
      </c>
      <c r="S197" s="16">
        <v>6008</v>
      </c>
    </row>
    <row r="198" spans="17:19">
      <c r="Q198" s="16">
        <v>6009</v>
      </c>
      <c r="R198" s="17" t="s">
        <v>821</v>
      </c>
      <c r="S198" s="16">
        <v>6009</v>
      </c>
    </row>
    <row r="199" spans="17:19">
      <c r="Q199" s="16">
        <v>6010</v>
      </c>
      <c r="R199" s="17" t="s">
        <v>964</v>
      </c>
      <c r="S199" s="16">
        <v>6010</v>
      </c>
    </row>
    <row r="200" spans="17:19">
      <c r="Q200" s="16">
        <v>6011</v>
      </c>
      <c r="R200" s="17" t="s">
        <v>965</v>
      </c>
      <c r="S200" s="16">
        <v>6011</v>
      </c>
    </row>
    <row r="201" spans="17:19">
      <c r="Q201" s="16">
        <v>6012</v>
      </c>
      <c r="R201" s="17" t="s">
        <v>966</v>
      </c>
      <c r="S201" s="16">
        <v>6012</v>
      </c>
    </row>
    <row r="202" spans="17:19">
      <c r="Q202" s="16">
        <v>6013</v>
      </c>
      <c r="R202" s="17" t="s">
        <v>822</v>
      </c>
      <c r="S202" s="16">
        <v>6013</v>
      </c>
    </row>
    <row r="203" spans="17:19">
      <c r="Q203" s="16">
        <v>6014</v>
      </c>
      <c r="R203" s="17" t="s">
        <v>823</v>
      </c>
      <c r="S203" s="16">
        <v>6014</v>
      </c>
    </row>
    <row r="204" spans="17:19">
      <c r="Q204" s="16">
        <v>6015</v>
      </c>
      <c r="R204" s="17" t="s">
        <v>825</v>
      </c>
      <c r="S204" s="16">
        <v>6015</v>
      </c>
    </row>
    <row r="205" spans="17:19">
      <c r="Q205" s="16">
        <v>6016</v>
      </c>
      <c r="R205" s="17" t="s">
        <v>826</v>
      </c>
      <c r="S205" s="16">
        <v>6016</v>
      </c>
    </row>
    <row r="206" spans="17:19">
      <c r="Q206" s="16">
        <v>6017</v>
      </c>
      <c r="R206" s="17" t="s">
        <v>828</v>
      </c>
      <c r="S206" s="16">
        <v>6017</v>
      </c>
    </row>
    <row r="207" spans="17:19">
      <c r="Q207" s="16">
        <v>6018</v>
      </c>
      <c r="R207" s="17" t="s">
        <v>830</v>
      </c>
      <c r="S207" s="16">
        <v>6018</v>
      </c>
    </row>
    <row r="208" spans="17:19">
      <c r="Q208" s="16">
        <v>6019</v>
      </c>
      <c r="R208" s="17" t="s">
        <v>832</v>
      </c>
      <c r="S208" s="16">
        <v>6019</v>
      </c>
    </row>
    <row r="209" spans="17:19">
      <c r="Q209" s="16">
        <v>6020</v>
      </c>
      <c r="R209" s="17" t="s">
        <v>834</v>
      </c>
      <c r="S209" s="16">
        <v>6020</v>
      </c>
    </row>
    <row r="210" spans="17:19">
      <c r="Q210" s="16">
        <v>6021</v>
      </c>
      <c r="R210" s="17" t="s">
        <v>836</v>
      </c>
      <c r="S210" s="16">
        <v>6021</v>
      </c>
    </row>
    <row r="211" spans="17:19">
      <c r="Q211" s="16">
        <v>6022</v>
      </c>
      <c r="R211" s="17" t="s">
        <v>838</v>
      </c>
      <c r="S211" s="16">
        <v>6022</v>
      </c>
    </row>
    <row r="212" spans="17:19">
      <c r="Q212" s="16">
        <v>6023</v>
      </c>
      <c r="R212" s="17" t="s">
        <v>840</v>
      </c>
      <c r="S212" s="16">
        <v>6023</v>
      </c>
    </row>
    <row r="213" spans="17:19">
      <c r="Q213" s="16">
        <v>6024</v>
      </c>
      <c r="R213" s="17" t="s">
        <v>842</v>
      </c>
      <c r="S213" s="16">
        <v>6024</v>
      </c>
    </row>
    <row r="214" spans="17:19">
      <c r="Q214" s="16">
        <v>6025</v>
      </c>
      <c r="R214" s="17" t="s">
        <v>843</v>
      </c>
      <c r="S214" s="16">
        <v>6025</v>
      </c>
    </row>
    <row r="215" spans="17:19">
      <c r="Q215" s="16">
        <v>6026</v>
      </c>
      <c r="R215" s="17" t="s">
        <v>844</v>
      </c>
      <c r="S215" s="16">
        <v>6026</v>
      </c>
    </row>
    <row r="216" spans="17:19">
      <c r="Q216" s="16">
        <v>6027</v>
      </c>
      <c r="R216" s="17" t="s">
        <v>846</v>
      </c>
      <c r="S216" s="16">
        <v>6027</v>
      </c>
    </row>
    <row r="217" spans="17:19">
      <c r="Q217" s="16">
        <v>6028</v>
      </c>
      <c r="R217" s="17" t="s">
        <v>847</v>
      </c>
      <c r="S217" s="16">
        <v>6028</v>
      </c>
    </row>
    <row r="218" spans="17:19">
      <c r="Q218" s="16">
        <v>6029</v>
      </c>
      <c r="R218" s="17" t="s">
        <v>848</v>
      </c>
      <c r="S218" s="16">
        <v>6029</v>
      </c>
    </row>
    <row r="219" spans="17:19">
      <c r="Q219" s="16">
        <v>6030</v>
      </c>
      <c r="R219" s="17" t="s">
        <v>849</v>
      </c>
      <c r="S219" s="16">
        <v>6030</v>
      </c>
    </row>
    <row r="220" spans="17:19">
      <c r="Q220" s="16">
        <v>6031</v>
      </c>
      <c r="R220" s="17" t="s">
        <v>850</v>
      </c>
      <c r="S220" s="16">
        <v>6031</v>
      </c>
    </row>
    <row r="221" spans="17:19">
      <c r="Q221" s="16">
        <v>6032</v>
      </c>
      <c r="R221" s="17" t="s">
        <v>851</v>
      </c>
      <c r="S221" s="16">
        <v>6032</v>
      </c>
    </row>
    <row r="222" spans="17:19">
      <c r="Q222" s="16">
        <v>6033</v>
      </c>
      <c r="R222" s="17" t="s">
        <v>967</v>
      </c>
      <c r="S222" s="16">
        <v>6033</v>
      </c>
    </row>
    <row r="223" spans="17:19">
      <c r="Q223" s="16">
        <v>6034</v>
      </c>
      <c r="R223" s="17" t="s">
        <v>968</v>
      </c>
      <c r="S223" s="16">
        <v>6034</v>
      </c>
    </row>
    <row r="224" spans="17:19">
      <c r="Q224" s="16">
        <v>6035</v>
      </c>
      <c r="R224" s="17" t="s">
        <v>969</v>
      </c>
      <c r="S224" s="16">
        <v>6035</v>
      </c>
    </row>
    <row r="225" spans="17:19">
      <c r="Q225" s="16">
        <v>6036</v>
      </c>
      <c r="R225" s="17" t="s">
        <v>970</v>
      </c>
      <c r="S225" s="16">
        <v>6036</v>
      </c>
    </row>
    <row r="226" spans="17:19">
      <c r="Q226" s="18">
        <v>8001</v>
      </c>
      <c r="R226" s="19" t="s">
        <v>971</v>
      </c>
      <c r="S226" s="18">
        <v>8001</v>
      </c>
    </row>
    <row r="227" spans="17:19">
      <c r="Q227" s="18">
        <v>8002</v>
      </c>
      <c r="R227" s="19" t="s">
        <v>972</v>
      </c>
      <c r="S227" s="18">
        <v>8002</v>
      </c>
    </row>
    <row r="228" spans="17:19">
      <c r="Q228" s="18">
        <v>8003</v>
      </c>
      <c r="R228" s="19" t="s">
        <v>973</v>
      </c>
      <c r="S228" s="18">
        <v>8003</v>
      </c>
    </row>
    <row r="229" spans="17:19">
      <c r="Q229" s="18">
        <v>8004</v>
      </c>
      <c r="R229" s="19" t="s">
        <v>974</v>
      </c>
      <c r="S229" s="18">
        <v>8004</v>
      </c>
    </row>
    <row r="230" spans="17:19">
      <c r="Q230" s="18">
        <v>8005</v>
      </c>
      <c r="R230" s="19" t="s">
        <v>975</v>
      </c>
      <c r="S230" s="18">
        <v>8005</v>
      </c>
    </row>
    <row r="231" spans="17:19">
      <c r="Q231" s="18">
        <v>8006</v>
      </c>
      <c r="R231" s="19" t="s">
        <v>976</v>
      </c>
      <c r="S231" s="18">
        <v>8006</v>
      </c>
    </row>
    <row r="232" spans="17:19">
      <c r="Q232" s="18">
        <v>8007</v>
      </c>
      <c r="R232" s="19" t="s">
        <v>971</v>
      </c>
      <c r="S232" s="18">
        <v>8007</v>
      </c>
    </row>
    <row r="233" spans="17:19">
      <c r="Q233" s="18">
        <v>8008</v>
      </c>
      <c r="R233" s="19" t="s">
        <v>972</v>
      </c>
      <c r="S233" s="18">
        <v>8008</v>
      </c>
    </row>
    <row r="234" spans="17:19">
      <c r="Q234" s="18">
        <v>8009</v>
      </c>
      <c r="R234" s="19" t="s">
        <v>973</v>
      </c>
      <c r="S234" s="18">
        <v>8009</v>
      </c>
    </row>
    <row r="235" spans="17:19">
      <c r="Q235" s="18">
        <v>8010</v>
      </c>
      <c r="R235" s="19" t="s">
        <v>974</v>
      </c>
      <c r="S235" s="18">
        <v>8010</v>
      </c>
    </row>
    <row r="236" spans="17:19">
      <c r="Q236" s="18">
        <v>8011</v>
      </c>
      <c r="R236" s="19" t="s">
        <v>975</v>
      </c>
      <c r="S236" s="18">
        <v>8011</v>
      </c>
    </row>
    <row r="237" spans="17:19">
      <c r="Q237" s="18">
        <v>8012</v>
      </c>
      <c r="R237" s="19" t="s">
        <v>976</v>
      </c>
      <c r="S237" s="18">
        <v>8012</v>
      </c>
    </row>
    <row r="238" spans="17:19">
      <c r="Q238" s="18">
        <v>8013</v>
      </c>
      <c r="R238" s="19" t="s">
        <v>971</v>
      </c>
      <c r="S238" s="18">
        <v>8013</v>
      </c>
    </row>
    <row r="239" spans="17:19">
      <c r="Q239" s="18">
        <v>8014</v>
      </c>
      <c r="R239" s="19" t="s">
        <v>972</v>
      </c>
      <c r="S239" s="18">
        <v>8014</v>
      </c>
    </row>
    <row r="240" spans="17:19">
      <c r="Q240" s="18">
        <v>8015</v>
      </c>
      <c r="R240" s="19" t="s">
        <v>973</v>
      </c>
      <c r="S240" s="18">
        <v>8015</v>
      </c>
    </row>
    <row r="241" spans="17:19">
      <c r="Q241" s="18">
        <v>8016</v>
      </c>
      <c r="R241" s="19" t="s">
        <v>974</v>
      </c>
      <c r="S241" s="18">
        <v>8016</v>
      </c>
    </row>
    <row r="242" spans="17:19">
      <c r="Q242" s="18">
        <v>8017</v>
      </c>
      <c r="R242" s="19" t="s">
        <v>975</v>
      </c>
      <c r="S242" s="18">
        <v>8017</v>
      </c>
    </row>
    <row r="243" spans="17:19">
      <c r="Q243" s="18">
        <v>8018</v>
      </c>
      <c r="R243" s="19" t="s">
        <v>976</v>
      </c>
      <c r="S243" s="18">
        <v>8018</v>
      </c>
    </row>
    <row r="244" spans="17:19">
      <c r="Q244" s="18">
        <v>8019</v>
      </c>
      <c r="R244" s="19" t="s">
        <v>971</v>
      </c>
      <c r="S244" s="18">
        <v>8019</v>
      </c>
    </row>
    <row r="245" spans="17:19">
      <c r="Q245" s="18">
        <v>8020</v>
      </c>
      <c r="R245" s="19" t="s">
        <v>972</v>
      </c>
      <c r="S245" s="18">
        <v>8020</v>
      </c>
    </row>
    <row r="246" spans="17:19">
      <c r="Q246" s="18">
        <v>8021</v>
      </c>
      <c r="R246" s="19" t="s">
        <v>973</v>
      </c>
      <c r="S246" s="18">
        <v>8021</v>
      </c>
    </row>
    <row r="247" spans="17:19">
      <c r="Q247" s="18">
        <v>8022</v>
      </c>
      <c r="R247" s="19" t="s">
        <v>974</v>
      </c>
      <c r="S247" s="18">
        <v>8022</v>
      </c>
    </row>
    <row r="248" spans="17:19">
      <c r="Q248" s="18">
        <v>8023</v>
      </c>
      <c r="R248" s="19" t="s">
        <v>975</v>
      </c>
      <c r="S248" s="18">
        <v>8023</v>
      </c>
    </row>
    <row r="249" spans="17:19">
      <c r="Q249" s="18">
        <v>8024</v>
      </c>
      <c r="R249" s="19" t="s">
        <v>976</v>
      </c>
      <c r="S249" s="18">
        <v>8024</v>
      </c>
    </row>
    <row r="250" spans="17:19">
      <c r="Q250" s="18">
        <v>8025</v>
      </c>
      <c r="R250" s="19" t="s">
        <v>977</v>
      </c>
      <c r="S250" s="18">
        <v>8025</v>
      </c>
    </row>
    <row r="251" spans="17:19">
      <c r="Q251" s="18">
        <v>8026</v>
      </c>
      <c r="R251" s="19" t="s">
        <v>978</v>
      </c>
      <c r="S251" s="18">
        <v>8026</v>
      </c>
    </row>
    <row r="252" spans="17:19">
      <c r="Q252" s="18">
        <v>8027</v>
      </c>
      <c r="R252" s="19" t="s">
        <v>979</v>
      </c>
      <c r="S252" s="18">
        <v>8027</v>
      </c>
    </row>
    <row r="253" spans="17:19">
      <c r="Q253" s="18">
        <v>8028</v>
      </c>
      <c r="R253" s="19" t="s">
        <v>980</v>
      </c>
      <c r="S253" s="18">
        <v>8028</v>
      </c>
    </row>
    <row r="254" spans="17:19">
      <c r="Q254" s="18">
        <v>8029</v>
      </c>
      <c r="R254" s="19" t="s">
        <v>981</v>
      </c>
      <c r="S254" s="18">
        <v>8029</v>
      </c>
    </row>
    <row r="255" spans="17:19">
      <c r="Q255" s="18">
        <v>8030</v>
      </c>
      <c r="R255" s="19" t="s">
        <v>482</v>
      </c>
      <c r="S255" s="18">
        <v>8030</v>
      </c>
    </row>
    <row r="256" spans="17:19">
      <c r="Q256" s="18">
        <v>8031</v>
      </c>
      <c r="R256" s="19" t="s">
        <v>977</v>
      </c>
      <c r="S256" s="18">
        <v>8031</v>
      </c>
    </row>
    <row r="257" spans="17:19">
      <c r="Q257" s="18">
        <v>8032</v>
      </c>
      <c r="R257" s="19" t="s">
        <v>978</v>
      </c>
      <c r="S257" s="18">
        <v>8032</v>
      </c>
    </row>
    <row r="258" spans="17:19">
      <c r="Q258" s="18">
        <v>8033</v>
      </c>
      <c r="R258" s="19" t="s">
        <v>979</v>
      </c>
      <c r="S258" s="18">
        <v>8033</v>
      </c>
    </row>
    <row r="259" spans="17:19">
      <c r="Q259" s="18">
        <v>8034</v>
      </c>
      <c r="R259" s="19" t="s">
        <v>980</v>
      </c>
      <c r="S259" s="18">
        <v>8034</v>
      </c>
    </row>
    <row r="260" spans="17:19">
      <c r="Q260" s="18">
        <v>8035</v>
      </c>
      <c r="R260" s="19" t="s">
        <v>981</v>
      </c>
      <c r="S260" s="18">
        <v>8035</v>
      </c>
    </row>
    <row r="261" spans="17:19">
      <c r="Q261" s="18">
        <v>8036</v>
      </c>
      <c r="R261" s="19" t="s">
        <v>482</v>
      </c>
      <c r="S261" s="18">
        <v>8036</v>
      </c>
    </row>
    <row r="262" spans="17:19">
      <c r="Q262" s="18">
        <v>8037</v>
      </c>
      <c r="R262" s="19" t="s">
        <v>483</v>
      </c>
      <c r="S262" s="18">
        <v>8037</v>
      </c>
    </row>
    <row r="263" spans="17:19">
      <c r="Q263" s="18">
        <v>8038</v>
      </c>
      <c r="R263" s="19" t="s">
        <v>484</v>
      </c>
      <c r="S263" s="18">
        <v>8038</v>
      </c>
    </row>
    <row r="264" spans="17:19">
      <c r="Q264" s="18">
        <v>8039</v>
      </c>
      <c r="R264" s="19" t="s">
        <v>485</v>
      </c>
      <c r="S264" s="18">
        <v>8039</v>
      </c>
    </row>
    <row r="265" spans="17:19">
      <c r="Q265" s="18">
        <v>8040</v>
      </c>
      <c r="R265" s="19" t="s">
        <v>486</v>
      </c>
      <c r="S265" s="18">
        <v>8040</v>
      </c>
    </row>
    <row r="266" spans="17:19">
      <c r="Q266" s="18">
        <v>8041</v>
      </c>
      <c r="R266" s="19" t="s">
        <v>487</v>
      </c>
      <c r="S266" s="18">
        <v>8041</v>
      </c>
    </row>
    <row r="267" spans="17:19">
      <c r="Q267" s="18">
        <v>8042</v>
      </c>
      <c r="R267" s="19" t="s">
        <v>488</v>
      </c>
      <c r="S267" s="18">
        <v>8042</v>
      </c>
    </row>
    <row r="268" spans="17:19">
      <c r="Q268" s="18">
        <v>8043</v>
      </c>
      <c r="R268" s="19" t="s">
        <v>489</v>
      </c>
      <c r="S268" s="18">
        <v>8043</v>
      </c>
    </row>
    <row r="269" spans="17:19">
      <c r="Q269" s="18">
        <v>8044</v>
      </c>
      <c r="R269" s="19" t="s">
        <v>490</v>
      </c>
      <c r="S269" s="18">
        <v>8044</v>
      </c>
    </row>
    <row r="270" spans="17:19">
      <c r="Q270" s="18">
        <v>8045</v>
      </c>
      <c r="R270" s="19" t="s">
        <v>491</v>
      </c>
      <c r="S270" s="18">
        <v>8045</v>
      </c>
    </row>
    <row r="271" spans="17:19">
      <c r="Q271" s="18">
        <v>8046</v>
      </c>
      <c r="R271" s="19" t="s">
        <v>982</v>
      </c>
      <c r="S271" s="18">
        <v>8046</v>
      </c>
    </row>
    <row r="272" spans="17:19">
      <c r="Q272" s="18">
        <v>8047</v>
      </c>
      <c r="R272" s="19" t="s">
        <v>983</v>
      </c>
      <c r="S272" s="18">
        <v>8047</v>
      </c>
    </row>
    <row r="273" spans="17:19">
      <c r="Q273" s="18">
        <v>8048</v>
      </c>
      <c r="R273" s="19" t="s">
        <v>984</v>
      </c>
      <c r="S273" s="18">
        <v>8048</v>
      </c>
    </row>
    <row r="274" spans="17:19">
      <c r="Q274" s="12">
        <v>8501</v>
      </c>
      <c r="R274" s="12" t="s">
        <v>985</v>
      </c>
      <c r="S274" s="12">
        <v>8501</v>
      </c>
    </row>
    <row r="275" spans="17:19">
      <c r="Q275" s="12">
        <v>8502</v>
      </c>
      <c r="R275" s="12" t="s">
        <v>986</v>
      </c>
      <c r="S275" s="12">
        <v>8502</v>
      </c>
    </row>
    <row r="276" spans="17:19">
      <c r="Q276" s="12">
        <v>8503</v>
      </c>
      <c r="R276" s="12" t="s">
        <v>987</v>
      </c>
      <c r="S276" s="12">
        <v>8503</v>
      </c>
    </row>
    <row r="277" spans="17:19">
      <c r="Q277" s="12">
        <v>8504</v>
      </c>
      <c r="R277" s="12" t="s">
        <v>988</v>
      </c>
      <c r="S277" s="12">
        <v>8504</v>
      </c>
    </row>
    <row r="278" spans="17:19">
      <c r="Q278" s="20">
        <v>8505</v>
      </c>
      <c r="R278" s="21" t="s">
        <v>989</v>
      </c>
      <c r="S278" s="20">
        <v>8505</v>
      </c>
    </row>
    <row r="279" spans="17:19">
      <c r="Q279" s="20">
        <v>8506</v>
      </c>
      <c r="R279" s="21" t="s">
        <v>989</v>
      </c>
      <c r="S279" s="20">
        <v>8506</v>
      </c>
    </row>
    <row r="280" spans="17:19">
      <c r="Q280" s="20">
        <v>8507</v>
      </c>
      <c r="R280" s="21" t="s">
        <v>989</v>
      </c>
      <c r="S280" s="20">
        <v>8507</v>
      </c>
    </row>
    <row r="281" spans="17:19">
      <c r="Q281" s="20">
        <v>8508</v>
      </c>
      <c r="R281" s="21" t="s">
        <v>990</v>
      </c>
      <c r="S281" s="20">
        <v>8508</v>
      </c>
    </row>
    <row r="282" spans="17:19">
      <c r="Q282" s="20">
        <v>8509</v>
      </c>
      <c r="R282" s="21" t="s">
        <v>990</v>
      </c>
      <c r="S282" s="20">
        <v>8509</v>
      </c>
    </row>
    <row r="283" spans="17:19">
      <c r="Q283" s="20">
        <v>8510</v>
      </c>
      <c r="R283" s="21" t="s">
        <v>990</v>
      </c>
      <c r="S283" s="20">
        <v>8510</v>
      </c>
    </row>
    <row r="284" spans="17:19">
      <c r="Q284" s="20">
        <v>8511</v>
      </c>
      <c r="R284" s="21" t="s">
        <v>991</v>
      </c>
      <c r="S284" s="20">
        <v>8511</v>
      </c>
    </row>
    <row r="285" spans="17:19">
      <c r="Q285" s="22">
        <v>8512</v>
      </c>
      <c r="R285" s="23" t="s">
        <v>992</v>
      </c>
      <c r="S285" s="22">
        <v>8512</v>
      </c>
    </row>
    <row r="286" spans="17:19">
      <c r="Q286" s="22">
        <v>8513</v>
      </c>
      <c r="R286" s="23" t="s">
        <v>993</v>
      </c>
      <c r="S286" s="22">
        <v>8513</v>
      </c>
    </row>
    <row r="287" spans="17:19">
      <c r="Q287" s="24">
        <v>9001</v>
      </c>
      <c r="R287" s="25" t="s">
        <v>994</v>
      </c>
      <c r="S287" s="24">
        <v>9001</v>
      </c>
    </row>
    <row r="288" spans="17:19">
      <c r="Q288" s="24">
        <v>9002</v>
      </c>
      <c r="R288" s="25" t="s">
        <v>995</v>
      </c>
      <c r="S288" s="24">
        <v>9002</v>
      </c>
    </row>
    <row r="289" spans="17:19">
      <c r="Q289" s="24">
        <v>9003</v>
      </c>
      <c r="R289" s="25" t="s">
        <v>996</v>
      </c>
      <c r="S289" s="24">
        <v>9003</v>
      </c>
    </row>
    <row r="290" spans="17:19">
      <c r="Q290" s="24">
        <v>9004</v>
      </c>
      <c r="R290" s="25" t="s">
        <v>997</v>
      </c>
      <c r="S290" s="24">
        <v>9004</v>
      </c>
    </row>
    <row r="291" spans="17:19">
      <c r="Q291" s="26">
        <v>9010</v>
      </c>
      <c r="R291" s="27" t="s">
        <v>998</v>
      </c>
      <c r="S291" s="26">
        <v>9010</v>
      </c>
    </row>
    <row r="292" spans="17:19">
      <c r="Q292" s="26">
        <v>9011</v>
      </c>
      <c r="R292" s="27" t="s">
        <v>999</v>
      </c>
      <c r="S292" s="26">
        <v>9011</v>
      </c>
    </row>
    <row r="293" spans="17:19">
      <c r="Q293" s="26">
        <v>9012</v>
      </c>
      <c r="R293" s="27" t="s">
        <v>1000</v>
      </c>
      <c r="S293" s="26">
        <v>9012</v>
      </c>
    </row>
    <row r="294" spans="17:19">
      <c r="Q294" s="26">
        <v>9013</v>
      </c>
      <c r="R294" s="27" t="s">
        <v>1001</v>
      </c>
      <c r="S294" s="26">
        <v>9013</v>
      </c>
    </row>
    <row r="295" spans="17:19">
      <c r="Q295" s="26">
        <v>9014</v>
      </c>
      <c r="R295" s="27" t="s">
        <v>1002</v>
      </c>
      <c r="S295" s="26">
        <v>9014</v>
      </c>
    </row>
    <row r="296" spans="17:19">
      <c r="Q296" s="26">
        <v>9015</v>
      </c>
      <c r="R296" s="27" t="s">
        <v>1003</v>
      </c>
      <c r="S296" s="26">
        <v>9015</v>
      </c>
    </row>
    <row r="297" spans="17:19">
      <c r="Q297" s="26">
        <v>9016</v>
      </c>
      <c r="R297" s="27" t="s">
        <v>1004</v>
      </c>
      <c r="S297" s="26">
        <v>9016</v>
      </c>
    </row>
    <row r="298" spans="17:19">
      <c r="Q298" s="26">
        <v>9017</v>
      </c>
      <c r="R298" s="27" t="s">
        <v>1005</v>
      </c>
      <c r="S298" s="26">
        <v>9017</v>
      </c>
    </row>
    <row r="299" spans="17:19">
      <c r="Q299" s="24">
        <v>9101</v>
      </c>
      <c r="R299" s="25" t="s">
        <v>1006</v>
      </c>
      <c r="S299" s="24">
        <v>9101</v>
      </c>
    </row>
    <row r="300" spans="17:19">
      <c r="Q300" s="24">
        <v>9102</v>
      </c>
      <c r="R300" s="25" t="s">
        <v>1007</v>
      </c>
      <c r="S300" s="24">
        <v>9102</v>
      </c>
    </row>
    <row r="301" spans="17:19">
      <c r="Q301" s="24">
        <v>9103</v>
      </c>
      <c r="R301" s="25" t="s">
        <v>1008</v>
      </c>
      <c r="S301" s="24">
        <v>9103</v>
      </c>
    </row>
    <row r="302" spans="17:19">
      <c r="Q302" s="24">
        <v>9104</v>
      </c>
      <c r="R302" s="25" t="s">
        <v>1009</v>
      </c>
      <c r="S302" s="24">
        <v>9104</v>
      </c>
    </row>
    <row r="303" spans="17:19">
      <c r="Q303" s="24">
        <v>9111</v>
      </c>
      <c r="R303" s="25" t="s">
        <v>1010</v>
      </c>
      <c r="S303" s="24">
        <v>9111</v>
      </c>
    </row>
    <row r="304" spans="17:19">
      <c r="Q304" s="24">
        <v>9112</v>
      </c>
      <c r="R304" s="25" t="s">
        <v>1011</v>
      </c>
      <c r="S304" s="24">
        <v>9112</v>
      </c>
    </row>
    <row r="305" spans="17:19">
      <c r="Q305" s="24">
        <v>9113</v>
      </c>
      <c r="R305" s="25" t="s">
        <v>1012</v>
      </c>
      <c r="S305" s="24">
        <v>9113</v>
      </c>
    </row>
    <row r="306" spans="17:19">
      <c r="Q306" s="24">
        <v>9114</v>
      </c>
      <c r="R306" s="25" t="s">
        <v>1013</v>
      </c>
      <c r="S306" s="24">
        <v>9114</v>
      </c>
    </row>
    <row r="307" spans="17:19">
      <c r="Q307" s="24">
        <v>9116</v>
      </c>
      <c r="R307" s="25" t="s">
        <v>1014</v>
      </c>
      <c r="S307" s="24">
        <v>9116</v>
      </c>
    </row>
    <row r="308" spans="17:19">
      <c r="Q308" s="24">
        <v>9117</v>
      </c>
      <c r="R308" s="25" t="s">
        <v>1015</v>
      </c>
      <c r="S308" s="24">
        <v>9117</v>
      </c>
    </row>
    <row r="309" spans="17:19">
      <c r="Q309" s="24">
        <v>9119</v>
      </c>
      <c r="R309" s="25" t="s">
        <v>1016</v>
      </c>
      <c r="S309" s="24">
        <v>9119</v>
      </c>
    </row>
    <row r="310" spans="17:19">
      <c r="Q310" s="24">
        <v>9120</v>
      </c>
      <c r="R310" s="25" t="s">
        <v>1017</v>
      </c>
      <c r="S310" s="24">
        <v>9120</v>
      </c>
    </row>
    <row r="311" spans="17:19">
      <c r="Q311" s="24">
        <v>9121</v>
      </c>
      <c r="R311" s="25" t="s">
        <v>1018</v>
      </c>
      <c r="S311" s="24">
        <v>9121</v>
      </c>
    </row>
    <row r="312" spans="17:19">
      <c r="Q312" s="24">
        <v>9122</v>
      </c>
      <c r="R312" s="25" t="s">
        <v>1019</v>
      </c>
      <c r="S312" s="24">
        <v>9122</v>
      </c>
    </row>
    <row r="313" spans="17:19">
      <c r="Q313" s="24">
        <v>9123</v>
      </c>
      <c r="R313" s="25" t="s">
        <v>1020</v>
      </c>
      <c r="S313" s="24">
        <v>9123</v>
      </c>
    </row>
    <row r="314" spans="17:19">
      <c r="Q314" s="24">
        <v>9124</v>
      </c>
      <c r="R314" s="25" t="s">
        <v>1021</v>
      </c>
      <c r="S314" s="24">
        <v>9124</v>
      </c>
    </row>
    <row r="315" spans="17:19">
      <c r="Q315" s="24">
        <v>9125</v>
      </c>
      <c r="R315" s="25" t="s">
        <v>1022</v>
      </c>
      <c r="S315" s="24">
        <v>9125</v>
      </c>
    </row>
    <row r="316" spans="17:19">
      <c r="Q316" s="24">
        <v>9126</v>
      </c>
      <c r="R316" s="25" t="s">
        <v>1023</v>
      </c>
      <c r="S316" s="24">
        <v>9126</v>
      </c>
    </row>
    <row r="317" spans="17:19">
      <c r="Q317" s="24">
        <v>9127</v>
      </c>
      <c r="R317" s="25" t="s">
        <v>1024</v>
      </c>
      <c r="S317" s="24">
        <v>9127</v>
      </c>
    </row>
    <row r="318" spans="17:19">
      <c r="Q318" s="24">
        <v>9128</v>
      </c>
      <c r="R318" s="25" t="s">
        <v>1025</v>
      </c>
      <c r="S318" s="24">
        <v>9128</v>
      </c>
    </row>
    <row r="319" spans="17:19">
      <c r="Q319" s="26">
        <v>9201</v>
      </c>
      <c r="R319" s="27" t="s">
        <v>1026</v>
      </c>
      <c r="S319" s="26">
        <v>9201</v>
      </c>
    </row>
    <row r="320" spans="17:19">
      <c r="Q320" s="26">
        <v>9202</v>
      </c>
      <c r="R320" s="27" t="s">
        <v>1027</v>
      </c>
      <c r="S320" s="26">
        <v>9202</v>
      </c>
    </row>
    <row r="321" spans="17:19">
      <c r="Q321" s="26">
        <v>9203</v>
      </c>
      <c r="R321" s="27" t="s">
        <v>1028</v>
      </c>
      <c r="S321" s="26">
        <v>9203</v>
      </c>
    </row>
    <row r="322" spans="17:19">
      <c r="Q322" s="26">
        <v>9204</v>
      </c>
      <c r="R322" s="27" t="s">
        <v>1029</v>
      </c>
      <c r="S322" s="26">
        <v>9204</v>
      </c>
    </row>
    <row r="323" spans="17:19">
      <c r="Q323" s="26">
        <v>9205</v>
      </c>
      <c r="R323" s="27" t="s">
        <v>1030</v>
      </c>
      <c r="S323" s="26">
        <v>9205</v>
      </c>
    </row>
    <row r="324" spans="17:19">
      <c r="Q324" s="26">
        <v>9206</v>
      </c>
      <c r="R324" s="27" t="s">
        <v>1031</v>
      </c>
      <c r="S324" s="26">
        <v>9206</v>
      </c>
    </row>
    <row r="325" spans="17:19">
      <c r="Q325" s="26">
        <v>9207</v>
      </c>
      <c r="R325" s="27" t="s">
        <v>1032</v>
      </c>
      <c r="S325" s="26">
        <v>9207</v>
      </c>
    </row>
    <row r="326" spans="17:19">
      <c r="Q326" s="26">
        <v>9208</v>
      </c>
      <c r="R326" s="27" t="s">
        <v>1033</v>
      </c>
      <c r="S326" s="26">
        <v>9208</v>
      </c>
    </row>
    <row r="327" spans="17:19">
      <c r="Q327" s="26">
        <v>9209</v>
      </c>
      <c r="R327" s="27" t="s">
        <v>1034</v>
      </c>
      <c r="S327" s="26">
        <v>9209</v>
      </c>
    </row>
    <row r="328" spans="17:19">
      <c r="Q328" s="26">
        <v>9210</v>
      </c>
      <c r="R328" s="27" t="s">
        <v>1035</v>
      </c>
      <c r="S328" s="26">
        <v>9210</v>
      </c>
    </row>
    <row r="329" spans="17:19">
      <c r="Q329" s="26">
        <v>9211</v>
      </c>
      <c r="R329" s="27" t="s">
        <v>1036</v>
      </c>
      <c r="S329" s="26">
        <v>9211</v>
      </c>
    </row>
    <row r="330" spans="17:19">
      <c r="Q330" s="26">
        <v>9212</v>
      </c>
      <c r="R330" s="27" t="s">
        <v>1037</v>
      </c>
      <c r="S330" s="26">
        <v>9212</v>
      </c>
    </row>
    <row r="331" spans="17:19">
      <c r="Q331" s="26">
        <v>9213</v>
      </c>
      <c r="R331" s="27" t="s">
        <v>1038</v>
      </c>
      <c r="S331" s="26">
        <v>9213</v>
      </c>
    </row>
    <row r="332" spans="17:19">
      <c r="Q332" s="26">
        <v>9214</v>
      </c>
      <c r="R332" s="27" t="s">
        <v>1039</v>
      </c>
      <c r="S332" s="26">
        <v>9214</v>
      </c>
    </row>
    <row r="333" spans="17:19">
      <c r="Q333" s="26">
        <v>9215</v>
      </c>
      <c r="R333" s="27" t="s">
        <v>1040</v>
      </c>
      <c r="S333" s="26">
        <v>9215</v>
      </c>
    </row>
    <row r="334" spans="17:19">
      <c r="Q334" s="26">
        <v>9216</v>
      </c>
      <c r="R334" s="27" t="s">
        <v>1041</v>
      </c>
      <c r="S334" s="26">
        <v>9216</v>
      </c>
    </row>
    <row r="335" spans="17:19">
      <c r="Q335" s="26">
        <v>9217</v>
      </c>
      <c r="R335" s="27" t="s">
        <v>1042</v>
      </c>
      <c r="S335" s="26">
        <v>9217</v>
      </c>
    </row>
    <row r="336" spans="17:19">
      <c r="Q336" s="26">
        <v>9218</v>
      </c>
      <c r="R336" s="27" t="s">
        <v>1043</v>
      </c>
      <c r="S336" s="26">
        <v>9218</v>
      </c>
    </row>
    <row r="337" spans="17:19">
      <c r="Q337" s="26">
        <v>9219</v>
      </c>
      <c r="R337" s="27" t="s">
        <v>1044</v>
      </c>
      <c r="S337" s="26">
        <v>9219</v>
      </c>
    </row>
    <row r="338" spans="17:19">
      <c r="Q338" s="26">
        <v>9220</v>
      </c>
      <c r="R338" s="27" t="s">
        <v>1045</v>
      </c>
      <c r="S338" s="26">
        <v>9220</v>
      </c>
    </row>
    <row r="339" spans="17:19">
      <c r="Q339" s="26">
        <v>9221</v>
      </c>
      <c r="R339" s="27" t="s">
        <v>1046</v>
      </c>
      <c r="S339" s="26">
        <v>9221</v>
      </c>
    </row>
    <row r="340" spans="17:19">
      <c r="Q340" s="26">
        <v>9222</v>
      </c>
      <c r="R340" s="27" t="s">
        <v>1047</v>
      </c>
      <c r="S340" s="26">
        <v>9222</v>
      </c>
    </row>
    <row r="341" spans="17:19">
      <c r="Q341" s="26">
        <v>9223</v>
      </c>
      <c r="R341" s="27" t="s">
        <v>1048</v>
      </c>
      <c r="S341" s="26">
        <v>9223</v>
      </c>
    </row>
    <row r="342" spans="17:19">
      <c r="Q342" s="26">
        <v>9224</v>
      </c>
      <c r="R342" s="27" t="s">
        <v>1049</v>
      </c>
      <c r="S342" s="26">
        <v>9224</v>
      </c>
    </row>
    <row r="343" spans="17:19">
      <c r="Q343" s="26">
        <v>9225</v>
      </c>
      <c r="R343" s="27" t="s">
        <v>1050</v>
      </c>
      <c r="S343" s="26">
        <v>9225</v>
      </c>
    </row>
    <row r="344" spans="17:19">
      <c r="Q344" s="26">
        <v>9226</v>
      </c>
      <c r="R344" s="27" t="s">
        <v>1051</v>
      </c>
      <c r="S344" s="26">
        <v>9226</v>
      </c>
    </row>
    <row r="345" spans="17:19">
      <c r="Q345" s="26">
        <v>9227</v>
      </c>
      <c r="R345" s="27" t="s">
        <v>1052</v>
      </c>
      <c r="S345" s="26">
        <v>9227</v>
      </c>
    </row>
    <row r="346" spans="17:19">
      <c r="Q346" s="26">
        <v>9228</v>
      </c>
      <c r="R346" s="27" t="s">
        <v>1053</v>
      </c>
      <c r="S346" s="26">
        <v>9228</v>
      </c>
    </row>
    <row r="347" spans="17:19">
      <c r="Q347" s="26">
        <v>9229</v>
      </c>
      <c r="R347" s="27" t="s">
        <v>1054</v>
      </c>
      <c r="S347" s="26">
        <v>9229</v>
      </c>
    </row>
    <row r="348" spans="17:19">
      <c r="Q348" s="26">
        <v>9230</v>
      </c>
      <c r="R348" s="27" t="s">
        <v>1055</v>
      </c>
      <c r="S348" s="26">
        <v>9230</v>
      </c>
    </row>
    <row r="349" spans="17:19">
      <c r="Q349" s="26">
        <v>9231</v>
      </c>
      <c r="R349" s="27" t="s">
        <v>1056</v>
      </c>
      <c r="S349" s="26">
        <v>9231</v>
      </c>
    </row>
    <row r="350" spans="17:19">
      <c r="Q350" s="1">
        <v>10001</v>
      </c>
      <c r="R350" s="2" t="s">
        <v>752</v>
      </c>
      <c r="S350" s="1">
        <v>10001</v>
      </c>
    </row>
    <row r="351" spans="17:19">
      <c r="Q351" s="1">
        <v>10002</v>
      </c>
      <c r="R351" s="2" t="s">
        <v>748</v>
      </c>
      <c r="S351" s="1">
        <v>10002</v>
      </c>
    </row>
    <row r="352" spans="17:19">
      <c r="Q352" s="1">
        <v>10003</v>
      </c>
      <c r="R352" s="2" t="s">
        <v>773</v>
      </c>
      <c r="S352" s="1">
        <v>10003</v>
      </c>
    </row>
    <row r="353" spans="17:19">
      <c r="Q353" s="1">
        <v>10004</v>
      </c>
      <c r="R353" s="2" t="s">
        <v>784</v>
      </c>
      <c r="S353" s="1">
        <v>10004</v>
      </c>
    </row>
    <row r="354" spans="17:19">
      <c r="Q354" s="1">
        <v>10005</v>
      </c>
      <c r="R354" s="2" t="s">
        <v>758</v>
      </c>
      <c r="S354" s="1">
        <v>10005</v>
      </c>
    </row>
    <row r="355" spans="17:19">
      <c r="Q355" s="1">
        <v>10006</v>
      </c>
      <c r="R355" s="2" t="s">
        <v>782</v>
      </c>
      <c r="S355" s="1">
        <v>10006</v>
      </c>
    </row>
    <row r="356" spans="17:19">
      <c r="Q356" s="1">
        <v>10007</v>
      </c>
      <c r="R356" s="2" t="s">
        <v>754</v>
      </c>
      <c r="S356" s="1">
        <v>10007</v>
      </c>
    </row>
    <row r="357" spans="17:19">
      <c r="Q357" s="1">
        <v>10008</v>
      </c>
      <c r="R357" s="2" t="s">
        <v>785</v>
      </c>
      <c r="S357" s="1">
        <v>10008</v>
      </c>
    </row>
    <row r="358" spans="17:19">
      <c r="Q358" s="1">
        <v>10009</v>
      </c>
      <c r="R358" s="2" t="s">
        <v>764</v>
      </c>
      <c r="S358" s="1">
        <v>10009</v>
      </c>
    </row>
    <row r="359" spans="17:19">
      <c r="Q359" s="1">
        <v>10010</v>
      </c>
      <c r="R359" s="2" t="s">
        <v>766</v>
      </c>
      <c r="S359" s="1">
        <v>10010</v>
      </c>
    </row>
    <row r="360" spans="17:19">
      <c r="Q360" s="1">
        <v>10011</v>
      </c>
      <c r="R360" s="2" t="s">
        <v>1057</v>
      </c>
      <c r="S360" s="1">
        <v>10011</v>
      </c>
    </row>
    <row r="361" spans="17:19">
      <c r="Q361" s="1">
        <v>10012</v>
      </c>
      <c r="R361" s="2" t="s">
        <v>770</v>
      </c>
      <c r="S361" s="1">
        <v>10012</v>
      </c>
    </row>
    <row r="362" spans="17:19">
      <c r="Q362" s="1">
        <v>10013</v>
      </c>
      <c r="R362" s="2" t="s">
        <v>762</v>
      </c>
      <c r="S362" s="1">
        <v>10013</v>
      </c>
    </row>
    <row r="363" spans="17:19">
      <c r="Q363" s="1">
        <v>10014</v>
      </c>
      <c r="R363" s="2" t="s">
        <v>787</v>
      </c>
      <c r="S363" s="1">
        <v>10014</v>
      </c>
    </row>
    <row r="364" spans="17:19">
      <c r="Q364" s="1">
        <v>10015</v>
      </c>
      <c r="R364" s="2" t="s">
        <v>1058</v>
      </c>
      <c r="S364" s="1">
        <v>10015</v>
      </c>
    </row>
    <row r="365" spans="17:19">
      <c r="Q365" s="1">
        <v>10016</v>
      </c>
      <c r="R365" s="2" t="s">
        <v>1059</v>
      </c>
      <c r="S365" s="1">
        <v>10016</v>
      </c>
    </row>
    <row r="366" spans="17:19">
      <c r="Q366" s="1">
        <v>10017</v>
      </c>
      <c r="R366" s="2" t="s">
        <v>761</v>
      </c>
      <c r="S366" s="1">
        <v>10017</v>
      </c>
    </row>
    <row r="367" spans="17:19">
      <c r="Q367" s="1">
        <v>10018</v>
      </c>
      <c r="R367" s="2" t="s">
        <v>1060</v>
      </c>
      <c r="S367" s="1">
        <v>10018</v>
      </c>
    </row>
    <row r="368" spans="17:19">
      <c r="Q368" s="1">
        <v>10019</v>
      </c>
      <c r="R368" s="2" t="s">
        <v>776</v>
      </c>
      <c r="S368" s="1">
        <v>10019</v>
      </c>
    </row>
    <row r="369" spans="17:19">
      <c r="Q369" s="1">
        <v>10020</v>
      </c>
      <c r="R369" s="2" t="s">
        <v>743</v>
      </c>
      <c r="S369" s="1">
        <v>10020</v>
      </c>
    </row>
    <row r="370" spans="17:19">
      <c r="Q370" s="1">
        <v>10021</v>
      </c>
      <c r="R370" s="2" t="s">
        <v>1061</v>
      </c>
      <c r="S370" s="1">
        <v>10021</v>
      </c>
    </row>
    <row r="371" spans="17:19">
      <c r="Q371" s="1">
        <v>10022</v>
      </c>
      <c r="R371" s="2" t="s">
        <v>772</v>
      </c>
      <c r="S371" s="1">
        <v>10022</v>
      </c>
    </row>
    <row r="372" spans="17:19">
      <c r="Q372" s="1">
        <v>10023</v>
      </c>
      <c r="R372" s="2" t="s">
        <v>788</v>
      </c>
      <c r="S372" s="1">
        <v>10023</v>
      </c>
    </row>
    <row r="373" spans="17:19">
      <c r="Q373" s="1">
        <v>10024</v>
      </c>
      <c r="R373" s="2" t="s">
        <v>769</v>
      </c>
      <c r="S373" s="1">
        <v>10024</v>
      </c>
    </row>
    <row r="374" spans="17:19">
      <c r="Q374" s="1">
        <v>10025</v>
      </c>
      <c r="R374" s="2" t="s">
        <v>1062</v>
      </c>
      <c r="S374" s="1">
        <v>10025</v>
      </c>
    </row>
    <row r="375" spans="17:19">
      <c r="Q375" s="1">
        <v>10026</v>
      </c>
      <c r="R375" s="2" t="s">
        <v>750</v>
      </c>
      <c r="S375" s="1">
        <v>10026</v>
      </c>
    </row>
    <row r="376" spans="17:19">
      <c r="Q376" s="1">
        <v>10027</v>
      </c>
      <c r="R376" s="2" t="s">
        <v>1063</v>
      </c>
      <c r="S376" s="1">
        <v>10027</v>
      </c>
    </row>
    <row r="377" spans="17:19">
      <c r="Q377" s="1">
        <v>10028</v>
      </c>
      <c r="R377" s="2" t="s">
        <v>778</v>
      </c>
      <c r="S377" s="1">
        <v>10028</v>
      </c>
    </row>
    <row r="378" spans="17:19">
      <c r="Q378" s="1">
        <v>10029</v>
      </c>
      <c r="R378" s="2" t="s">
        <v>745</v>
      </c>
      <c r="S378" s="1">
        <v>10029</v>
      </c>
    </row>
    <row r="379" spans="17:19">
      <c r="Q379" s="1">
        <v>10030</v>
      </c>
      <c r="R379" s="2" t="s">
        <v>753</v>
      </c>
      <c r="S379" s="1">
        <v>10030</v>
      </c>
    </row>
    <row r="380" spans="17:19">
      <c r="Q380" s="1">
        <v>10031</v>
      </c>
      <c r="R380" s="2" t="s">
        <v>781</v>
      </c>
      <c r="S380" s="1">
        <v>10031</v>
      </c>
    </row>
    <row r="381" spans="17:19">
      <c r="Q381" s="1">
        <v>10032</v>
      </c>
      <c r="R381" s="2" t="s">
        <v>746</v>
      </c>
      <c r="S381" s="1">
        <v>10032</v>
      </c>
    </row>
    <row r="382" spans="17:19">
      <c r="Q382" s="1">
        <v>10033</v>
      </c>
      <c r="R382" s="2" t="s">
        <v>1064</v>
      </c>
      <c r="S382" s="1">
        <v>10033</v>
      </c>
    </row>
    <row r="383" spans="17:19">
      <c r="Q383" s="1">
        <v>10034</v>
      </c>
      <c r="R383" s="2" t="s">
        <v>780</v>
      </c>
      <c r="S383" s="1">
        <v>10034</v>
      </c>
    </row>
    <row r="384" spans="17:19">
      <c r="Q384" s="1">
        <v>10035</v>
      </c>
      <c r="R384" s="2" t="s">
        <v>759</v>
      </c>
      <c r="S384" s="1">
        <v>10035</v>
      </c>
    </row>
    <row r="385" spans="17:19">
      <c r="Q385" s="1">
        <v>10036</v>
      </c>
      <c r="R385" s="2" t="s">
        <v>786</v>
      </c>
      <c r="S385" s="1">
        <v>10036</v>
      </c>
    </row>
    <row r="386" spans="17:19">
      <c r="Q386" s="1">
        <v>10037</v>
      </c>
      <c r="R386" s="2" t="s">
        <v>763</v>
      </c>
      <c r="S386" s="1">
        <v>10037</v>
      </c>
    </row>
    <row r="387" spans="17:19">
      <c r="Q387" s="1">
        <v>10038</v>
      </c>
      <c r="R387" s="2" t="s">
        <v>740</v>
      </c>
      <c r="S387" s="1">
        <v>10038</v>
      </c>
    </row>
    <row r="388" spans="17:19">
      <c r="Q388" s="1">
        <v>10039</v>
      </c>
      <c r="R388" s="2" t="s">
        <v>765</v>
      </c>
      <c r="S388" s="1">
        <v>10039</v>
      </c>
    </row>
    <row r="389" spans="17:19">
      <c r="Q389" s="1">
        <v>10040</v>
      </c>
      <c r="R389" s="2" t="s">
        <v>755</v>
      </c>
      <c r="S389" s="1">
        <v>10040</v>
      </c>
    </row>
    <row r="390" spans="17:19">
      <c r="Q390" s="1">
        <v>10041</v>
      </c>
      <c r="R390" s="2" t="s">
        <v>783</v>
      </c>
      <c r="S390" s="1">
        <v>10041</v>
      </c>
    </row>
    <row r="391" spans="17:19">
      <c r="Q391" s="1">
        <v>10042</v>
      </c>
      <c r="R391" s="2" t="s">
        <v>1065</v>
      </c>
      <c r="S391" s="1">
        <v>10042</v>
      </c>
    </row>
    <row r="392" spans="17:19">
      <c r="Q392" s="1">
        <v>10043</v>
      </c>
      <c r="R392" s="2" t="s">
        <v>749</v>
      </c>
      <c r="S392" s="1">
        <v>10043</v>
      </c>
    </row>
    <row r="393" spans="17:19">
      <c r="Q393" s="1">
        <v>10044</v>
      </c>
      <c r="R393" s="2" t="s">
        <v>760</v>
      </c>
      <c r="S393" s="1">
        <v>10044</v>
      </c>
    </row>
    <row r="394" spans="17:19">
      <c r="Q394" s="1">
        <v>10045</v>
      </c>
      <c r="R394" s="2" t="s">
        <v>1066</v>
      </c>
      <c r="S394" s="1">
        <v>10045</v>
      </c>
    </row>
    <row r="395" spans="17:19">
      <c r="Q395" s="1">
        <v>10046</v>
      </c>
      <c r="R395" s="2" t="s">
        <v>751</v>
      </c>
      <c r="S395" s="1">
        <v>10046</v>
      </c>
    </row>
    <row r="396" spans="17:19">
      <c r="Q396" s="1">
        <v>10047</v>
      </c>
      <c r="R396" s="2" t="s">
        <v>789</v>
      </c>
      <c r="S396" s="1">
        <v>10047</v>
      </c>
    </row>
    <row r="397" spans="17:19">
      <c r="Q397" s="1">
        <v>10048</v>
      </c>
      <c r="R397" s="2" t="s">
        <v>790</v>
      </c>
      <c r="S397" s="1">
        <v>10048</v>
      </c>
    </row>
    <row r="398" spans="17:19">
      <c r="Q398" s="1">
        <v>10049</v>
      </c>
      <c r="R398" s="2" t="s">
        <v>791</v>
      </c>
      <c r="S398" s="1">
        <v>10049</v>
      </c>
    </row>
    <row r="399" spans="17:19">
      <c r="Q399" s="1">
        <v>10050</v>
      </c>
      <c r="R399" s="2" t="s">
        <v>792</v>
      </c>
      <c r="S399" s="1">
        <v>10050</v>
      </c>
    </row>
    <row r="400" spans="17:19">
      <c r="Q400" s="1">
        <v>10051</v>
      </c>
      <c r="R400" s="2" t="s">
        <v>793</v>
      </c>
      <c r="S400" s="1">
        <v>10051</v>
      </c>
    </row>
    <row r="401" spans="17:19">
      <c r="Q401" s="1">
        <v>10052</v>
      </c>
      <c r="R401" s="2" t="s">
        <v>794</v>
      </c>
      <c r="S401" s="1">
        <v>10052</v>
      </c>
    </row>
    <row r="402" spans="17:19">
      <c r="Q402" s="1">
        <v>11001</v>
      </c>
      <c r="R402" s="2" t="s">
        <v>1067</v>
      </c>
      <c r="S402" s="1">
        <v>11001</v>
      </c>
    </row>
    <row r="403" spans="17:19">
      <c r="Q403" s="1">
        <v>11002</v>
      </c>
      <c r="R403" s="2" t="s">
        <v>1068</v>
      </c>
      <c r="S403" s="1">
        <v>11002</v>
      </c>
    </row>
    <row r="404" spans="17:19">
      <c r="Q404" s="1">
        <v>11003</v>
      </c>
      <c r="R404" s="2" t="s">
        <v>1069</v>
      </c>
      <c r="S404" s="1">
        <v>11003</v>
      </c>
    </row>
    <row r="405" spans="17:19">
      <c r="Q405" s="1">
        <v>11004</v>
      </c>
      <c r="R405" s="2" t="s">
        <v>1070</v>
      </c>
      <c r="S405" s="1">
        <v>11004</v>
      </c>
    </row>
    <row r="406" spans="17:19">
      <c r="Q406" s="1">
        <v>11005</v>
      </c>
      <c r="R406" s="2" t="s">
        <v>1071</v>
      </c>
      <c r="S406" s="1">
        <v>11005</v>
      </c>
    </row>
    <row r="407" spans="17:19">
      <c r="Q407" s="1">
        <v>11006</v>
      </c>
      <c r="R407" s="2" t="s">
        <v>1072</v>
      </c>
      <c r="S407" s="1">
        <v>11006</v>
      </c>
    </row>
    <row r="408" spans="17:19">
      <c r="Q408" s="1">
        <v>11007</v>
      </c>
      <c r="R408" s="2" t="s">
        <v>1073</v>
      </c>
      <c r="S408" s="1">
        <v>11007</v>
      </c>
    </row>
    <row r="409" spans="17:19">
      <c r="Q409" s="1">
        <v>11008</v>
      </c>
      <c r="R409" s="2" t="s">
        <v>1074</v>
      </c>
      <c r="S409" s="1">
        <v>11008</v>
      </c>
    </row>
    <row r="410" spans="17:19">
      <c r="Q410" s="1">
        <v>11009</v>
      </c>
      <c r="R410" s="2" t="s">
        <v>1075</v>
      </c>
      <c r="S410" s="1">
        <v>11009</v>
      </c>
    </row>
    <row r="411" spans="17:19">
      <c r="Q411" s="1">
        <v>11010</v>
      </c>
      <c r="R411" s="2" t="s">
        <v>1076</v>
      </c>
      <c r="S411" s="1">
        <v>11010</v>
      </c>
    </row>
    <row r="412" spans="17:19">
      <c r="Q412" s="1">
        <v>11011</v>
      </c>
      <c r="R412" s="2" t="s">
        <v>1077</v>
      </c>
      <c r="S412" s="1">
        <v>11011</v>
      </c>
    </row>
    <row r="413" spans="17:19">
      <c r="Q413" s="1">
        <v>11012</v>
      </c>
      <c r="R413" s="2" t="s">
        <v>1078</v>
      </c>
      <c r="S413" s="1">
        <v>11012</v>
      </c>
    </row>
    <row r="414" spans="17:19">
      <c r="Q414" s="1">
        <v>11013</v>
      </c>
      <c r="R414" s="2" t="s">
        <v>1079</v>
      </c>
      <c r="S414" s="1">
        <v>11013</v>
      </c>
    </row>
    <row r="415" spans="17:19">
      <c r="Q415" s="1">
        <v>11014</v>
      </c>
      <c r="R415" s="2" t="s">
        <v>1080</v>
      </c>
      <c r="S415" s="1">
        <v>11014</v>
      </c>
    </row>
    <row r="416" spans="17:19">
      <c r="Q416" s="1">
        <v>11015</v>
      </c>
      <c r="R416" s="2" t="s">
        <v>1081</v>
      </c>
      <c r="S416" s="1">
        <v>11015</v>
      </c>
    </row>
    <row r="417" spans="17:19">
      <c r="Q417" s="1">
        <v>11016</v>
      </c>
      <c r="R417" s="2" t="s">
        <v>1082</v>
      </c>
      <c r="S417" s="1">
        <v>11016</v>
      </c>
    </row>
    <row r="418" spans="17:19">
      <c r="Q418" s="1">
        <v>11017</v>
      </c>
      <c r="R418" s="2" t="s">
        <v>1083</v>
      </c>
      <c r="S418" s="1">
        <v>11017</v>
      </c>
    </row>
    <row r="419" spans="17:19">
      <c r="Q419" s="1">
        <v>11018</v>
      </c>
      <c r="R419" s="2" t="s">
        <v>1084</v>
      </c>
      <c r="S419" s="1">
        <v>11018</v>
      </c>
    </row>
    <row r="420" spans="17:19">
      <c r="Q420" s="1">
        <v>11019</v>
      </c>
      <c r="R420" s="2" t="s">
        <v>1085</v>
      </c>
      <c r="S420" s="1">
        <v>11019</v>
      </c>
    </row>
    <row r="421" spans="17:19">
      <c r="Q421" s="1">
        <v>11020</v>
      </c>
      <c r="R421" s="2" t="s">
        <v>1086</v>
      </c>
      <c r="S421" s="1">
        <v>11020</v>
      </c>
    </row>
    <row r="422" spans="17:19">
      <c r="Q422" s="1">
        <v>11021</v>
      </c>
      <c r="R422" s="2" t="s">
        <v>1087</v>
      </c>
      <c r="S422" s="1">
        <v>11021</v>
      </c>
    </row>
    <row r="423" spans="17:19">
      <c r="Q423" s="1">
        <v>11022</v>
      </c>
      <c r="R423" s="2" t="s">
        <v>1088</v>
      </c>
      <c r="S423" s="1">
        <v>11022</v>
      </c>
    </row>
    <row r="424" spans="17:19">
      <c r="Q424" s="1">
        <v>11023</v>
      </c>
      <c r="R424" s="2" t="s">
        <v>1089</v>
      </c>
      <c r="S424" s="1">
        <v>11023</v>
      </c>
    </row>
    <row r="425" spans="17:19">
      <c r="Q425" s="1">
        <v>11024</v>
      </c>
      <c r="R425" s="2" t="s">
        <v>1090</v>
      </c>
      <c r="S425" s="1">
        <v>11024</v>
      </c>
    </row>
    <row r="426" spans="17:19">
      <c r="Q426" s="1">
        <v>11025</v>
      </c>
      <c r="R426" s="2" t="s">
        <v>1091</v>
      </c>
      <c r="S426" s="1">
        <v>11025</v>
      </c>
    </row>
    <row r="427" spans="17:19">
      <c r="Q427" s="1">
        <v>11026</v>
      </c>
      <c r="R427" s="2" t="s">
        <v>1092</v>
      </c>
      <c r="S427" s="1">
        <v>11026</v>
      </c>
    </row>
    <row r="428" spans="17:19">
      <c r="Q428" s="1">
        <v>11027</v>
      </c>
      <c r="R428" s="2" t="s">
        <v>1093</v>
      </c>
      <c r="S428" s="1">
        <v>11027</v>
      </c>
    </row>
    <row r="429" spans="17:19">
      <c r="Q429" s="1">
        <v>11028</v>
      </c>
      <c r="R429" s="2" t="s">
        <v>1094</v>
      </c>
      <c r="S429" s="1">
        <v>11028</v>
      </c>
    </row>
    <row r="430" spans="17:19">
      <c r="Q430" s="1">
        <v>11029</v>
      </c>
      <c r="R430" s="2" t="s">
        <v>1095</v>
      </c>
      <c r="S430" s="1">
        <v>11029</v>
      </c>
    </row>
    <row r="431" spans="17:19">
      <c r="Q431" s="1">
        <v>11030</v>
      </c>
      <c r="R431" s="2" t="s">
        <v>1096</v>
      </c>
      <c r="S431" s="1">
        <v>11030</v>
      </c>
    </row>
    <row r="432" spans="17:19">
      <c r="Q432" s="1">
        <v>11031</v>
      </c>
      <c r="R432" s="2" t="s">
        <v>1097</v>
      </c>
      <c r="S432" s="1">
        <v>11031</v>
      </c>
    </row>
    <row r="433" spans="17:19">
      <c r="Q433" s="1">
        <v>11032</v>
      </c>
      <c r="R433" s="2" t="s">
        <v>1098</v>
      </c>
      <c r="S433" s="1">
        <v>11032</v>
      </c>
    </row>
    <row r="434" spans="17:19">
      <c r="Q434" s="1">
        <v>11033</v>
      </c>
      <c r="R434" s="2" t="s">
        <v>1099</v>
      </c>
      <c r="S434" s="1">
        <v>11033</v>
      </c>
    </row>
    <row r="435" spans="17:19">
      <c r="Q435" s="1">
        <v>11034</v>
      </c>
      <c r="R435" s="2" t="s">
        <v>1100</v>
      </c>
      <c r="S435" s="1">
        <v>11034</v>
      </c>
    </row>
    <row r="436" spans="17:19">
      <c r="Q436" s="1">
        <v>11035</v>
      </c>
      <c r="R436" s="2" t="s">
        <v>1101</v>
      </c>
      <c r="S436" s="1">
        <v>11035</v>
      </c>
    </row>
    <row r="437" spans="17:19">
      <c r="Q437" s="1">
        <v>11036</v>
      </c>
      <c r="R437" s="2" t="s">
        <v>1102</v>
      </c>
      <c r="S437" s="1">
        <v>11036</v>
      </c>
    </row>
    <row r="438" spans="17:19">
      <c r="Q438" s="1">
        <v>11037</v>
      </c>
      <c r="R438" s="2" t="s">
        <v>1103</v>
      </c>
      <c r="S438" s="1">
        <v>11037</v>
      </c>
    </row>
    <row r="439" spans="17:19">
      <c r="Q439" s="1">
        <v>11038</v>
      </c>
      <c r="R439" s="2" t="s">
        <v>1104</v>
      </c>
      <c r="S439" s="1">
        <v>11038</v>
      </c>
    </row>
    <row r="440" spans="17:19">
      <c r="Q440" s="1">
        <v>11039</v>
      </c>
      <c r="R440" s="2" t="s">
        <v>1105</v>
      </c>
      <c r="S440" s="1">
        <v>11039</v>
      </c>
    </row>
    <row r="441" spans="17:19">
      <c r="Q441" s="1">
        <v>11040</v>
      </c>
      <c r="R441" s="2" t="s">
        <v>1106</v>
      </c>
      <c r="S441" s="1">
        <v>11040</v>
      </c>
    </row>
    <row r="442" spans="17:19">
      <c r="Q442" s="1">
        <v>11041</v>
      </c>
      <c r="R442" s="2" t="s">
        <v>1107</v>
      </c>
      <c r="S442" s="1">
        <v>11041</v>
      </c>
    </row>
    <row r="443" spans="17:19">
      <c r="Q443" s="1">
        <v>11042</v>
      </c>
      <c r="R443" s="2" t="s">
        <v>1108</v>
      </c>
      <c r="S443" s="1">
        <v>11042</v>
      </c>
    </row>
    <row r="444" spans="17:19">
      <c r="Q444" s="1">
        <v>11043</v>
      </c>
      <c r="R444" s="2" t="s">
        <v>1109</v>
      </c>
      <c r="S444" s="1">
        <v>11043</v>
      </c>
    </row>
    <row r="445" spans="17:19">
      <c r="Q445" s="1">
        <v>11044</v>
      </c>
      <c r="R445" s="2" t="s">
        <v>1110</v>
      </c>
      <c r="S445" s="1">
        <v>11044</v>
      </c>
    </row>
    <row r="446" spans="17:19">
      <c r="Q446" s="1">
        <v>11045</v>
      </c>
      <c r="R446" s="2" t="s">
        <v>1111</v>
      </c>
      <c r="S446" s="1">
        <v>11045</v>
      </c>
    </row>
    <row r="447" spans="17:19">
      <c r="Q447" s="1">
        <v>11046</v>
      </c>
      <c r="R447" s="2" t="s">
        <v>1112</v>
      </c>
      <c r="S447" s="1">
        <v>11046</v>
      </c>
    </row>
    <row r="448" spans="17:19">
      <c r="Q448" s="1">
        <v>11047</v>
      </c>
      <c r="R448" s="2" t="s">
        <v>1113</v>
      </c>
      <c r="S448" s="1">
        <v>11047</v>
      </c>
    </row>
    <row r="449" spans="17:19">
      <c r="Q449" s="1">
        <v>11048</v>
      </c>
      <c r="R449" s="2" t="s">
        <v>1114</v>
      </c>
      <c r="S449" s="1">
        <v>11048</v>
      </c>
    </row>
    <row r="450" spans="17:19">
      <c r="Q450" s="1">
        <v>11049</v>
      </c>
      <c r="R450" s="2" t="s">
        <v>1115</v>
      </c>
      <c r="S450" s="1">
        <v>11049</v>
      </c>
    </row>
    <row r="451" spans="17:19">
      <c r="Q451" s="1">
        <v>11050</v>
      </c>
      <c r="R451" s="2" t="s">
        <v>1116</v>
      </c>
      <c r="S451" s="1">
        <v>11050</v>
      </c>
    </row>
    <row r="452" spans="17:19">
      <c r="Q452" s="1">
        <v>11051</v>
      </c>
      <c r="R452" s="2" t="s">
        <v>1117</v>
      </c>
      <c r="S452" s="1">
        <v>11051</v>
      </c>
    </row>
    <row r="453" spans="17:19">
      <c r="Q453" s="1">
        <v>11052</v>
      </c>
      <c r="R453" s="2" t="s">
        <v>1118</v>
      </c>
      <c r="S453" s="1">
        <v>11052</v>
      </c>
    </row>
    <row r="454" spans="17:19">
      <c r="Q454" s="1">
        <v>12001</v>
      </c>
      <c r="R454" s="2" t="s">
        <v>1119</v>
      </c>
      <c r="S454" s="1">
        <v>12001</v>
      </c>
    </row>
    <row r="455" spans="17:19">
      <c r="Q455" s="1">
        <v>12002</v>
      </c>
      <c r="R455" s="2" t="s">
        <v>462</v>
      </c>
      <c r="S455" s="1">
        <v>12002</v>
      </c>
    </row>
    <row r="456" spans="17:19">
      <c r="Q456" s="1">
        <v>12003</v>
      </c>
      <c r="R456" s="2" t="s">
        <v>465</v>
      </c>
      <c r="S456" s="1">
        <v>12003</v>
      </c>
    </row>
    <row r="457" spans="17:19">
      <c r="Q457" s="1">
        <v>12004</v>
      </c>
      <c r="R457" s="2" t="s">
        <v>467</v>
      </c>
      <c r="S457" s="1">
        <v>12004</v>
      </c>
    </row>
    <row r="458" spans="17:19">
      <c r="Q458" s="1">
        <v>12005</v>
      </c>
      <c r="R458" s="2" t="s">
        <v>469</v>
      </c>
      <c r="S458" s="1">
        <v>12005</v>
      </c>
    </row>
    <row r="459" spans="17:19">
      <c r="Q459" s="1">
        <v>12006</v>
      </c>
      <c r="R459" s="2" t="s">
        <v>1120</v>
      </c>
      <c r="S459" s="1">
        <v>12006</v>
      </c>
    </row>
    <row r="460" spans="17:19">
      <c r="Q460" s="1">
        <v>12007</v>
      </c>
      <c r="R460" s="2" t="s">
        <v>1121</v>
      </c>
      <c r="S460" s="1">
        <v>12007</v>
      </c>
    </row>
    <row r="461" spans="17:19">
      <c r="Q461" s="1">
        <v>12008</v>
      </c>
      <c r="R461" s="2" t="s">
        <v>472</v>
      </c>
      <c r="S461" s="1">
        <v>12008</v>
      </c>
    </row>
    <row r="462" spans="17:19">
      <c r="Q462" s="1">
        <v>12009</v>
      </c>
      <c r="R462" s="2" t="s">
        <v>474</v>
      </c>
      <c r="S462" s="1">
        <v>12009</v>
      </c>
    </row>
    <row r="463" spans="17:19">
      <c r="Q463" s="1">
        <v>12010</v>
      </c>
      <c r="R463" s="2" t="s">
        <v>476</v>
      </c>
      <c r="S463" s="1">
        <v>12010</v>
      </c>
    </row>
    <row r="464" spans="17:19">
      <c r="Q464" s="1">
        <v>12011</v>
      </c>
      <c r="R464" s="2" t="s">
        <v>478</v>
      </c>
      <c r="S464" s="1">
        <v>12011</v>
      </c>
    </row>
    <row r="465" spans="17:19">
      <c r="Q465" s="1">
        <v>12012</v>
      </c>
      <c r="R465" s="2" t="s">
        <v>639</v>
      </c>
      <c r="S465" s="1">
        <v>12012</v>
      </c>
    </row>
    <row r="466" spans="17:19">
      <c r="Q466" s="1">
        <v>12013</v>
      </c>
      <c r="R466" s="2" t="s">
        <v>439</v>
      </c>
      <c r="S466" s="1">
        <v>12013</v>
      </c>
    </row>
    <row r="467" spans="17:19">
      <c r="Q467" s="1">
        <v>12014</v>
      </c>
      <c r="R467" s="2" t="s">
        <v>439</v>
      </c>
      <c r="S467" s="1">
        <v>12014</v>
      </c>
    </row>
    <row r="468" spans="17:19">
      <c r="Q468" s="1">
        <v>12015</v>
      </c>
      <c r="R468" s="2" t="s">
        <v>439</v>
      </c>
      <c r="S468" s="1">
        <v>12015</v>
      </c>
    </row>
    <row r="469" spans="17:19">
      <c r="Q469" s="1">
        <v>12016</v>
      </c>
      <c r="R469" s="2" t="s">
        <v>439</v>
      </c>
      <c r="S469" s="1">
        <v>12016</v>
      </c>
    </row>
    <row r="470" spans="17:19">
      <c r="Q470" s="1">
        <v>12017</v>
      </c>
      <c r="R470" s="2" t="s">
        <v>439</v>
      </c>
      <c r="S470" s="1">
        <v>12017</v>
      </c>
    </row>
    <row r="471" spans="17:19">
      <c r="Q471" s="1">
        <v>12018</v>
      </c>
      <c r="R471" s="2" t="s">
        <v>439</v>
      </c>
      <c r="S471" s="1">
        <v>12018</v>
      </c>
    </row>
    <row r="472" spans="17:19">
      <c r="Q472" s="4">
        <v>13024</v>
      </c>
      <c r="R472" s="5" t="s">
        <v>769</v>
      </c>
      <c r="S472" s="4">
        <v>13024</v>
      </c>
    </row>
    <row r="473" spans="17:19">
      <c r="Q473" s="4">
        <v>13025</v>
      </c>
      <c r="R473" s="5" t="s">
        <v>1062</v>
      </c>
      <c r="S473" s="4">
        <v>13025</v>
      </c>
    </row>
    <row r="474" spans="17:19">
      <c r="Q474" s="4">
        <v>13026</v>
      </c>
      <c r="R474" s="5" t="s">
        <v>750</v>
      </c>
      <c r="S474" s="4">
        <v>13026</v>
      </c>
    </row>
    <row r="475" spans="17:19">
      <c r="Q475" s="4">
        <v>13027</v>
      </c>
      <c r="R475" s="5" t="s">
        <v>1063</v>
      </c>
      <c r="S475" s="4">
        <v>13027</v>
      </c>
    </row>
    <row r="476" spans="17:19">
      <c r="Q476" s="4">
        <v>13028</v>
      </c>
      <c r="R476" s="5" t="s">
        <v>778</v>
      </c>
      <c r="S476" s="4">
        <v>13028</v>
      </c>
    </row>
    <row r="477" spans="17:19">
      <c r="Q477" s="4">
        <v>13029</v>
      </c>
      <c r="R477" s="5" t="s">
        <v>745</v>
      </c>
      <c r="S477" s="4">
        <v>13029</v>
      </c>
    </row>
    <row r="478" spans="17:19">
      <c r="Q478" s="4">
        <v>13030</v>
      </c>
      <c r="R478" s="5" t="s">
        <v>753</v>
      </c>
      <c r="S478" s="4">
        <v>13030</v>
      </c>
    </row>
    <row r="479" spans="17:19">
      <c r="Q479" s="4">
        <v>13031</v>
      </c>
      <c r="R479" s="5" t="s">
        <v>781</v>
      </c>
      <c r="S479" s="4">
        <v>13031</v>
      </c>
    </row>
    <row r="480" spans="17:19">
      <c r="Q480" s="4">
        <v>13032</v>
      </c>
      <c r="R480" s="5" t="s">
        <v>746</v>
      </c>
      <c r="S480" s="4">
        <v>13032</v>
      </c>
    </row>
    <row r="481" spans="17:19">
      <c r="Q481" s="4">
        <v>13033</v>
      </c>
      <c r="R481" s="5" t="s">
        <v>1064</v>
      </c>
      <c r="S481" s="4">
        <v>13033</v>
      </c>
    </row>
    <row r="482" spans="17:19">
      <c r="Q482" s="4">
        <v>13034</v>
      </c>
      <c r="R482" s="5" t="s">
        <v>780</v>
      </c>
      <c r="S482" s="4">
        <v>13034</v>
      </c>
    </row>
    <row r="483" spans="17:19">
      <c r="Q483" s="4">
        <v>13035</v>
      </c>
      <c r="R483" s="5" t="s">
        <v>759</v>
      </c>
      <c r="S483" s="4">
        <v>13035</v>
      </c>
    </row>
    <row r="484" spans="17:19">
      <c r="Q484" s="4">
        <v>13036</v>
      </c>
      <c r="R484" s="5" t="s">
        <v>786</v>
      </c>
      <c r="S484" s="4">
        <v>13036</v>
      </c>
    </row>
    <row r="485" spans="17:19">
      <c r="Q485" s="4">
        <v>13037</v>
      </c>
      <c r="R485" s="5" t="s">
        <v>763</v>
      </c>
      <c r="S485" s="4">
        <v>13037</v>
      </c>
    </row>
    <row r="486" spans="17:19">
      <c r="Q486" s="4">
        <v>13038</v>
      </c>
      <c r="R486" s="5" t="s">
        <v>740</v>
      </c>
      <c r="S486" s="4">
        <v>13038</v>
      </c>
    </row>
    <row r="487" spans="17:19">
      <c r="Q487" s="4">
        <v>13039</v>
      </c>
      <c r="R487" s="5" t="s">
        <v>765</v>
      </c>
      <c r="S487" s="4">
        <v>13039</v>
      </c>
    </row>
    <row r="488" spans="17:19">
      <c r="Q488" s="4">
        <v>13040</v>
      </c>
      <c r="R488" s="5" t="s">
        <v>755</v>
      </c>
      <c r="S488" s="4">
        <v>13040</v>
      </c>
    </row>
    <row r="489" spans="17:19">
      <c r="Q489" s="4">
        <v>13041</v>
      </c>
      <c r="R489" s="5" t="s">
        <v>783</v>
      </c>
      <c r="S489" s="4">
        <v>13041</v>
      </c>
    </row>
    <row r="490" spans="17:19">
      <c r="Q490" s="4">
        <v>13042</v>
      </c>
      <c r="R490" s="5" t="s">
        <v>1065</v>
      </c>
      <c r="S490" s="4">
        <v>13042</v>
      </c>
    </row>
    <row r="491" spans="17:19">
      <c r="Q491" s="4">
        <v>13043</v>
      </c>
      <c r="R491" s="5" t="s">
        <v>749</v>
      </c>
      <c r="S491" s="4">
        <v>13043</v>
      </c>
    </row>
    <row r="492" spans="17:19">
      <c r="Q492" s="4">
        <v>13044</v>
      </c>
      <c r="R492" s="5" t="s">
        <v>760</v>
      </c>
      <c r="S492" s="4">
        <v>13044</v>
      </c>
    </row>
    <row r="493" spans="17:19">
      <c r="Q493" s="4">
        <v>13045</v>
      </c>
      <c r="R493" s="5" t="s">
        <v>1066</v>
      </c>
      <c r="S493" s="4">
        <v>13045</v>
      </c>
    </row>
    <row r="494" spans="17:19">
      <c r="Q494" s="4">
        <v>13046</v>
      </c>
      <c r="R494" s="5" t="s">
        <v>751</v>
      </c>
      <c r="S494" s="4">
        <v>13046</v>
      </c>
    </row>
    <row r="495" spans="17:19">
      <c r="Q495" s="4">
        <f t="shared" ref="Q495:Q517" si="6">Q472+1000</f>
        <v>14024</v>
      </c>
      <c r="R495" s="5" t="str">
        <f t="shared" ref="R495:R517" si="7">R472&amp;"5星碎片"</f>
        <v>许槿然5星碎片</v>
      </c>
      <c r="S495" s="4">
        <f t="shared" ref="S495:S517" si="8">S472+1000</f>
        <v>14024</v>
      </c>
    </row>
    <row r="496" spans="17:19">
      <c r="Q496" s="4">
        <f t="shared" si="6"/>
        <v>14025</v>
      </c>
      <c r="R496" s="5" t="str">
        <f t="shared" si="7"/>
        <v>炎琪儿5星碎片</v>
      </c>
      <c r="S496" s="4">
        <f t="shared" si="8"/>
        <v>14025</v>
      </c>
    </row>
    <row r="497" spans="17:19">
      <c r="Q497" s="4">
        <f t="shared" si="6"/>
        <v>14026</v>
      </c>
      <c r="R497" s="5" t="str">
        <f t="shared" si="7"/>
        <v>楚恒5星碎片</v>
      </c>
      <c r="S497" s="4">
        <f t="shared" si="8"/>
        <v>14026</v>
      </c>
    </row>
    <row r="498" spans="17:19">
      <c r="Q498" s="4">
        <f t="shared" si="6"/>
        <v>14027</v>
      </c>
      <c r="R498" s="5" t="str">
        <f t="shared" si="7"/>
        <v>柳月5星碎片</v>
      </c>
      <c r="S498" s="4">
        <f t="shared" si="8"/>
        <v>14027</v>
      </c>
    </row>
    <row r="499" spans="17:19">
      <c r="Q499" s="4">
        <f t="shared" si="6"/>
        <v>14028</v>
      </c>
      <c r="R499" s="5" t="str">
        <f t="shared" si="7"/>
        <v>岑以航5星碎片</v>
      </c>
      <c r="S499" s="4">
        <f t="shared" si="8"/>
        <v>14028</v>
      </c>
    </row>
    <row r="500" spans="17:19">
      <c r="Q500" s="4">
        <f t="shared" si="6"/>
        <v>14029</v>
      </c>
      <c r="R500" s="5" t="str">
        <f t="shared" si="7"/>
        <v>姜燧5星碎片</v>
      </c>
      <c r="S500" s="4">
        <f t="shared" si="8"/>
        <v>14029</v>
      </c>
    </row>
    <row r="501" spans="17:19">
      <c r="Q501" s="4">
        <f t="shared" si="6"/>
        <v>14030</v>
      </c>
      <c r="R501" s="5" t="str">
        <f t="shared" si="7"/>
        <v>晏息5星碎片</v>
      </c>
      <c r="S501" s="4">
        <f t="shared" si="8"/>
        <v>14030</v>
      </c>
    </row>
    <row r="502" spans="17:19">
      <c r="Q502" s="4">
        <f t="shared" si="6"/>
        <v>14031</v>
      </c>
      <c r="R502" s="5" t="str">
        <f t="shared" si="7"/>
        <v>冉宜5星碎片</v>
      </c>
      <c r="S502" s="4">
        <f t="shared" si="8"/>
        <v>14031</v>
      </c>
    </row>
    <row r="503" spans="17:19">
      <c r="Q503" s="4">
        <f t="shared" si="6"/>
        <v>14032</v>
      </c>
      <c r="R503" s="5" t="str">
        <f t="shared" si="7"/>
        <v>孙晴5星碎片</v>
      </c>
      <c r="S503" s="4">
        <f t="shared" si="8"/>
        <v>14032</v>
      </c>
    </row>
    <row r="504" spans="17:19">
      <c r="Q504" s="4">
        <f t="shared" si="6"/>
        <v>14033</v>
      </c>
      <c r="R504" s="5" t="str">
        <f t="shared" si="7"/>
        <v>艾欣5星碎片</v>
      </c>
      <c r="S504" s="4">
        <f t="shared" si="8"/>
        <v>14033</v>
      </c>
    </row>
    <row r="505" spans="17:19">
      <c r="Q505" s="4">
        <f t="shared" si="6"/>
        <v>14034</v>
      </c>
      <c r="R505" s="5" t="str">
        <f t="shared" si="7"/>
        <v>影蓟5星碎片</v>
      </c>
      <c r="S505" s="4">
        <f t="shared" si="8"/>
        <v>14034</v>
      </c>
    </row>
    <row r="506" spans="17:19">
      <c r="Q506" s="4">
        <f t="shared" si="6"/>
        <v>14035</v>
      </c>
      <c r="R506" s="5" t="str">
        <f t="shared" si="7"/>
        <v>辛夷5星碎片</v>
      </c>
      <c r="S506" s="4">
        <f t="shared" si="8"/>
        <v>14035</v>
      </c>
    </row>
    <row r="507" spans="17:19">
      <c r="Q507" s="4">
        <f t="shared" si="6"/>
        <v>14036</v>
      </c>
      <c r="R507" s="5" t="str">
        <f t="shared" si="7"/>
        <v>岑以璇5星碎片</v>
      </c>
      <c r="S507" s="4">
        <f t="shared" si="8"/>
        <v>14036</v>
      </c>
    </row>
    <row r="508" spans="17:19">
      <c r="Q508" s="4">
        <f t="shared" si="6"/>
        <v>14037</v>
      </c>
      <c r="R508" s="5" t="str">
        <f t="shared" si="7"/>
        <v>薛苓5星碎片</v>
      </c>
      <c r="S508" s="4">
        <f t="shared" si="8"/>
        <v>14037</v>
      </c>
    </row>
    <row r="509" spans="17:19">
      <c r="Q509" s="4">
        <f t="shared" si="6"/>
        <v>14038</v>
      </c>
      <c r="R509" s="5" t="str">
        <f t="shared" si="7"/>
        <v>伏冥5星碎片</v>
      </c>
      <c r="S509" s="4">
        <f t="shared" si="8"/>
        <v>14038</v>
      </c>
    </row>
    <row r="510" spans="17:19">
      <c r="Q510" s="4">
        <f t="shared" si="6"/>
        <v>14039</v>
      </c>
      <c r="R510" s="5" t="str">
        <f t="shared" si="7"/>
        <v>呼延腾5星碎片</v>
      </c>
      <c r="S510" s="4">
        <f t="shared" si="8"/>
        <v>14039</v>
      </c>
    </row>
    <row r="511" spans="17:19">
      <c r="Q511" s="4">
        <f t="shared" si="6"/>
        <v>14040</v>
      </c>
      <c r="R511" s="5" t="str">
        <f t="shared" si="7"/>
        <v>贾裴武5星碎片</v>
      </c>
      <c r="S511" s="4">
        <f t="shared" si="8"/>
        <v>14040</v>
      </c>
    </row>
    <row r="512" spans="17:19">
      <c r="Q512" s="4">
        <f t="shared" si="6"/>
        <v>14041</v>
      </c>
      <c r="R512" s="5" t="str">
        <f t="shared" si="7"/>
        <v>孟灿5星碎片</v>
      </c>
      <c r="S512" s="4">
        <f t="shared" si="8"/>
        <v>14041</v>
      </c>
    </row>
    <row r="513" spans="17:19">
      <c r="Q513" s="4">
        <f t="shared" si="6"/>
        <v>14042</v>
      </c>
      <c r="R513" s="5" t="str">
        <f t="shared" si="7"/>
        <v>白木5星碎片</v>
      </c>
      <c r="S513" s="4">
        <f t="shared" si="8"/>
        <v>14042</v>
      </c>
    </row>
    <row r="514" spans="17:19">
      <c r="Q514" s="4">
        <f t="shared" si="6"/>
        <v>14043</v>
      </c>
      <c r="R514" s="5" t="str">
        <f t="shared" si="7"/>
        <v>紫川5星碎片</v>
      </c>
      <c r="S514" s="4">
        <f t="shared" si="8"/>
        <v>14043</v>
      </c>
    </row>
    <row r="515" spans="17:19">
      <c r="Q515" s="4">
        <f t="shared" si="6"/>
        <v>14044</v>
      </c>
      <c r="R515" s="5" t="str">
        <f t="shared" si="7"/>
        <v>靖之5星碎片</v>
      </c>
      <c r="S515" s="4">
        <f t="shared" si="8"/>
        <v>14044</v>
      </c>
    </row>
    <row r="516" spans="17:19">
      <c r="Q516" s="4">
        <f t="shared" si="6"/>
        <v>14045</v>
      </c>
      <c r="R516" s="5" t="str">
        <f t="shared" si="7"/>
        <v>殷婉儿5星碎片</v>
      </c>
      <c r="S516" s="4">
        <f t="shared" si="8"/>
        <v>14045</v>
      </c>
    </row>
    <row r="517" spans="17:19">
      <c r="Q517" s="4">
        <f t="shared" si="6"/>
        <v>14046</v>
      </c>
      <c r="R517" s="5" t="str">
        <f t="shared" si="7"/>
        <v>林越5星碎片</v>
      </c>
      <c r="S517" s="4">
        <f t="shared" si="8"/>
        <v>14046</v>
      </c>
    </row>
    <row r="518" spans="17:19">
      <c r="Q518" s="18">
        <v>400001</v>
      </c>
      <c r="R518" s="19" t="s">
        <v>1122</v>
      </c>
      <c r="S518" s="18">
        <v>400001</v>
      </c>
    </row>
    <row r="519" spans="17:19">
      <c r="Q519" s="12">
        <v>64011</v>
      </c>
      <c r="R519" s="13" t="s">
        <v>1123</v>
      </c>
      <c r="S519" s="12">
        <v>64011</v>
      </c>
    </row>
    <row r="520" spans="17:19">
      <c r="Q520" s="12">
        <v>64013</v>
      </c>
      <c r="R520" s="13" t="s">
        <v>1124</v>
      </c>
      <c r="S520" s="12">
        <v>64013</v>
      </c>
    </row>
    <row r="521" spans="17:19">
      <c r="Q521" s="12">
        <v>64027</v>
      </c>
      <c r="R521" s="13" t="s">
        <v>1125</v>
      </c>
      <c r="S521" s="12">
        <v>64027</v>
      </c>
    </row>
    <row r="522" spans="17:19">
      <c r="Q522" s="12">
        <v>64028</v>
      </c>
      <c r="R522" s="13" t="s">
        <v>1126</v>
      </c>
      <c r="S522" s="12">
        <v>64028</v>
      </c>
    </row>
    <row r="523" spans="17:19">
      <c r="Q523" s="12">
        <v>64041</v>
      </c>
      <c r="R523" s="13" t="s">
        <v>1127</v>
      </c>
      <c r="S523" s="12">
        <v>64041</v>
      </c>
    </row>
    <row r="524" spans="17:19">
      <c r="Q524" s="12">
        <v>64042</v>
      </c>
      <c r="R524" s="13" t="s">
        <v>1128</v>
      </c>
      <c r="S524" s="12">
        <v>64042</v>
      </c>
    </row>
    <row r="525" spans="17:19">
      <c r="Q525" s="12">
        <v>64055</v>
      </c>
      <c r="R525" s="13" t="s">
        <v>1129</v>
      </c>
      <c r="S525" s="12">
        <v>64055</v>
      </c>
    </row>
    <row r="526" spans="17:19">
      <c r="Q526" s="12">
        <v>64056</v>
      </c>
      <c r="R526" s="13" t="s">
        <v>1130</v>
      </c>
      <c r="S526" s="12">
        <v>64056</v>
      </c>
    </row>
    <row r="527" spans="17:19">
      <c r="Q527" s="12">
        <v>64069</v>
      </c>
      <c r="R527" s="13" t="s">
        <v>1131</v>
      </c>
      <c r="S527" s="12">
        <v>64069</v>
      </c>
    </row>
    <row r="528" spans="17:19">
      <c r="Q528" s="12">
        <v>64070</v>
      </c>
      <c r="R528" s="13" t="s">
        <v>1132</v>
      </c>
      <c r="S528" s="12">
        <v>64070</v>
      </c>
    </row>
    <row r="529" spans="17:19">
      <c r="Q529" s="12">
        <v>64073</v>
      </c>
      <c r="R529" s="13" t="s">
        <v>1133</v>
      </c>
      <c r="S529" s="12">
        <v>64073</v>
      </c>
    </row>
    <row r="530" spans="17:19">
      <c r="Q530" s="12">
        <v>64076</v>
      </c>
      <c r="R530" s="13" t="s">
        <v>1133</v>
      </c>
      <c r="S530" s="12">
        <v>64076</v>
      </c>
    </row>
    <row r="531" spans="17:19">
      <c r="Q531" s="12">
        <v>64079</v>
      </c>
      <c r="R531" s="13" t="s">
        <v>1134</v>
      </c>
      <c r="S531" s="12">
        <v>64079</v>
      </c>
    </row>
    <row r="532" spans="17:19">
      <c r="Q532" s="12">
        <v>64082</v>
      </c>
      <c r="R532" s="13" t="s">
        <v>1134</v>
      </c>
      <c r="S532" s="12">
        <v>64082</v>
      </c>
    </row>
    <row r="533" spans="17:19">
      <c r="Q533" s="12">
        <v>64085</v>
      </c>
      <c r="R533" s="13" t="s">
        <v>1135</v>
      </c>
      <c r="S533" s="12">
        <v>64085</v>
      </c>
    </row>
    <row r="534" spans="17:19">
      <c r="Q534" s="12">
        <v>64091</v>
      </c>
      <c r="R534" s="13" t="s">
        <v>1136</v>
      </c>
      <c r="S534" s="12">
        <v>64091</v>
      </c>
    </row>
    <row r="535" spans="17:19">
      <c r="Q535" s="12">
        <v>64097</v>
      </c>
      <c r="R535" s="13" t="s">
        <v>1137</v>
      </c>
      <c r="S535" s="12">
        <v>64097</v>
      </c>
    </row>
    <row r="536" spans="17:19">
      <c r="Q536" s="12">
        <v>64103</v>
      </c>
      <c r="R536" s="13" t="s">
        <v>1138</v>
      </c>
      <c r="S536" s="12">
        <v>64103</v>
      </c>
    </row>
    <row r="537" spans="17:19">
      <c r="Q537" s="12">
        <v>64109</v>
      </c>
      <c r="R537" s="13" t="s">
        <v>1139</v>
      </c>
      <c r="S537" s="12">
        <v>64109</v>
      </c>
    </row>
    <row r="538" spans="17:19">
      <c r="Q538" s="12">
        <v>64112</v>
      </c>
      <c r="R538" s="13" t="s">
        <v>1140</v>
      </c>
      <c r="S538" s="12">
        <v>64112</v>
      </c>
    </row>
    <row r="539" spans="17:19">
      <c r="Q539" s="12">
        <v>64121</v>
      </c>
      <c r="R539" s="13" t="s">
        <v>1141</v>
      </c>
      <c r="S539" s="12">
        <v>64121</v>
      </c>
    </row>
    <row r="540" spans="17:19">
      <c r="Q540" s="12">
        <v>64127</v>
      </c>
      <c r="R540" s="13" t="s">
        <v>1142</v>
      </c>
      <c r="S540" s="12">
        <v>64127</v>
      </c>
    </row>
    <row r="541" spans="17:19">
      <c r="Q541" s="12">
        <v>65018</v>
      </c>
      <c r="R541" s="13" t="s">
        <v>1143</v>
      </c>
      <c r="S541" s="12">
        <v>65018</v>
      </c>
    </row>
    <row r="542" spans="17:19">
      <c r="Q542" s="12">
        <v>65020</v>
      </c>
      <c r="R542" s="13" t="s">
        <v>1144</v>
      </c>
      <c r="S542" s="12">
        <v>65020</v>
      </c>
    </row>
    <row r="543" spans="17:19">
      <c r="Q543" s="12">
        <v>65037</v>
      </c>
      <c r="R543" s="13" t="s">
        <v>1145</v>
      </c>
      <c r="S543" s="12">
        <v>65037</v>
      </c>
    </row>
    <row r="544" spans="17:19">
      <c r="Q544" s="12">
        <v>65038</v>
      </c>
      <c r="R544" s="13" t="s">
        <v>1146</v>
      </c>
      <c r="S544" s="12">
        <v>65038</v>
      </c>
    </row>
    <row r="545" spans="17:19">
      <c r="Q545" s="12">
        <v>65057</v>
      </c>
      <c r="R545" s="13" t="s">
        <v>1147</v>
      </c>
      <c r="S545" s="12">
        <v>65057</v>
      </c>
    </row>
    <row r="546" spans="17:19">
      <c r="Q546" s="12">
        <v>65058</v>
      </c>
      <c r="R546" s="13" t="s">
        <v>1148</v>
      </c>
      <c r="S546" s="12">
        <v>65058</v>
      </c>
    </row>
    <row r="547" spans="17:19">
      <c r="Q547" s="12">
        <v>65077</v>
      </c>
      <c r="R547" s="13" t="s">
        <v>1149</v>
      </c>
      <c r="S547" s="12">
        <v>65077</v>
      </c>
    </row>
    <row r="548" spans="17:19">
      <c r="Q548" s="12">
        <v>65079</v>
      </c>
      <c r="R548" s="13" t="s">
        <v>1150</v>
      </c>
      <c r="S548" s="12">
        <v>65079</v>
      </c>
    </row>
    <row r="549" spans="17:19">
      <c r="Q549" s="12">
        <v>65097</v>
      </c>
      <c r="R549" s="13" t="s">
        <v>1151</v>
      </c>
      <c r="S549" s="12">
        <v>65097</v>
      </c>
    </row>
    <row r="550" spans="17:19">
      <c r="Q550" s="12">
        <v>65100</v>
      </c>
      <c r="R550" s="13" t="s">
        <v>1152</v>
      </c>
      <c r="S550" s="12">
        <v>65100</v>
      </c>
    </row>
    <row r="551" spans="17:19">
      <c r="Q551" s="12">
        <v>65104</v>
      </c>
      <c r="R551" s="13" t="s">
        <v>1153</v>
      </c>
      <c r="S551" s="12">
        <v>65104</v>
      </c>
    </row>
    <row r="552" spans="17:19">
      <c r="Q552" s="12">
        <v>65108</v>
      </c>
      <c r="R552" s="13" t="s">
        <v>1153</v>
      </c>
      <c r="S552" s="12">
        <v>65108</v>
      </c>
    </row>
    <row r="553" spans="17:19">
      <c r="Q553" s="12">
        <v>65112</v>
      </c>
      <c r="R553" s="13" t="s">
        <v>1154</v>
      </c>
      <c r="S553" s="12">
        <v>65112</v>
      </c>
    </row>
    <row r="554" spans="17:19">
      <c r="Q554" s="12">
        <v>65114</v>
      </c>
      <c r="R554" s="13" t="s">
        <v>1154</v>
      </c>
      <c r="S554" s="12">
        <v>65114</v>
      </c>
    </row>
    <row r="555" spans="17:19">
      <c r="Q555" s="12">
        <v>65128</v>
      </c>
      <c r="R555" s="13" t="s">
        <v>1155</v>
      </c>
      <c r="S555" s="12">
        <v>65128</v>
      </c>
    </row>
    <row r="556" spans="17:19">
      <c r="Q556" s="12">
        <v>65129</v>
      </c>
      <c r="R556" s="13" t="s">
        <v>1156</v>
      </c>
      <c r="S556" s="12">
        <v>65129</v>
      </c>
    </row>
    <row r="557" spans="17:19">
      <c r="Q557" s="12">
        <v>65132</v>
      </c>
      <c r="R557" s="13" t="s">
        <v>1157</v>
      </c>
      <c r="S557" s="12">
        <v>65132</v>
      </c>
    </row>
    <row r="558" spans="17:19">
      <c r="Q558" s="12">
        <v>65135</v>
      </c>
      <c r="R558" s="13" t="s">
        <v>1158</v>
      </c>
      <c r="S558" s="12">
        <v>65135</v>
      </c>
    </row>
    <row r="559" spans="17:19">
      <c r="Q559" s="12">
        <v>65138</v>
      </c>
      <c r="R559" s="13" t="s">
        <v>1159</v>
      </c>
      <c r="S559" s="12">
        <v>65138</v>
      </c>
    </row>
    <row r="560" spans="17:19">
      <c r="Q560" s="12">
        <v>65141</v>
      </c>
      <c r="R560" s="13" t="s">
        <v>1160</v>
      </c>
      <c r="S560" s="12">
        <v>65141</v>
      </c>
    </row>
    <row r="561" spans="17:19">
      <c r="Q561" s="12">
        <v>65144</v>
      </c>
      <c r="R561" s="13" t="s">
        <v>1161</v>
      </c>
      <c r="S561" s="12">
        <v>65144</v>
      </c>
    </row>
    <row r="562" spans="17:19">
      <c r="Q562" s="12">
        <v>65147</v>
      </c>
      <c r="R562" s="13" t="s">
        <v>1162</v>
      </c>
      <c r="S562" s="12">
        <v>65147</v>
      </c>
    </row>
    <row r="563" spans="17:19">
      <c r="Q563" s="28">
        <v>52001</v>
      </c>
      <c r="R563" s="29" t="s">
        <v>1163</v>
      </c>
      <c r="S563" s="28">
        <v>52001</v>
      </c>
    </row>
    <row r="564" spans="17:19">
      <c r="Q564" s="28">
        <v>52002</v>
      </c>
      <c r="R564" s="29" t="s">
        <v>1164</v>
      </c>
      <c r="S564" s="28">
        <v>52002</v>
      </c>
    </row>
    <row r="565" spans="17:19">
      <c r="Q565" s="28">
        <v>52003</v>
      </c>
      <c r="R565" s="29" t="s">
        <v>1165</v>
      </c>
      <c r="S565" s="28">
        <v>52003</v>
      </c>
    </row>
    <row r="566" spans="17:19">
      <c r="Q566" s="28">
        <v>52004</v>
      </c>
      <c r="R566" s="29" t="s">
        <v>1166</v>
      </c>
      <c r="S566" s="28">
        <v>52004</v>
      </c>
    </row>
    <row r="567" spans="17:19">
      <c r="Q567" s="28">
        <v>52005</v>
      </c>
      <c r="R567" s="29" t="s">
        <v>1167</v>
      </c>
      <c r="S567" s="28">
        <v>52005</v>
      </c>
    </row>
    <row r="568" spans="17:19">
      <c r="Q568" s="28">
        <v>52006</v>
      </c>
      <c r="R568" s="29" t="s">
        <v>1168</v>
      </c>
      <c r="S568" s="28">
        <v>52006</v>
      </c>
    </row>
    <row r="569" spans="17:19">
      <c r="Q569" s="28">
        <v>52007</v>
      </c>
      <c r="R569" s="29" t="s">
        <v>1169</v>
      </c>
      <c r="S569" s="28">
        <v>52007</v>
      </c>
    </row>
    <row r="570" spans="17:19">
      <c r="Q570" s="28">
        <v>52008</v>
      </c>
      <c r="R570" s="29" t="s">
        <v>1170</v>
      </c>
      <c r="S570" s="28">
        <v>52008</v>
      </c>
    </row>
    <row r="571" spans="17:19">
      <c r="Q571" s="28">
        <v>52009</v>
      </c>
      <c r="R571" s="29" t="s">
        <v>1171</v>
      </c>
      <c r="S571" s="28">
        <v>52009</v>
      </c>
    </row>
    <row r="572" spans="17:19">
      <c r="Q572" s="28">
        <v>52010</v>
      </c>
      <c r="R572" s="29" t="s">
        <v>1172</v>
      </c>
      <c r="S572" s="28">
        <v>52010</v>
      </c>
    </row>
    <row r="573" spans="17:19">
      <c r="Q573" s="28">
        <v>52011</v>
      </c>
      <c r="R573" s="29" t="s">
        <v>1173</v>
      </c>
      <c r="S573" s="28">
        <v>52011</v>
      </c>
    </row>
    <row r="574" spans="17:19">
      <c r="Q574" s="28">
        <v>52012</v>
      </c>
      <c r="R574" s="29" t="s">
        <v>1174</v>
      </c>
      <c r="S574" s="28">
        <v>52012</v>
      </c>
    </row>
    <row r="575" spans="17:19">
      <c r="Q575" s="28">
        <v>52013</v>
      </c>
      <c r="R575" s="29" t="s">
        <v>1175</v>
      </c>
      <c r="S575" s="28">
        <v>52013</v>
      </c>
    </row>
    <row r="576" spans="17:19">
      <c r="Q576" s="28">
        <v>52014</v>
      </c>
      <c r="R576" s="29" t="s">
        <v>1176</v>
      </c>
      <c r="S576" s="28">
        <v>52014</v>
      </c>
    </row>
    <row r="577" spans="17:19">
      <c r="Q577" s="28">
        <v>52015</v>
      </c>
      <c r="R577" s="29" t="s">
        <v>1177</v>
      </c>
      <c r="S577" s="28">
        <v>52015</v>
      </c>
    </row>
    <row r="578" spans="17:19">
      <c r="Q578" s="28">
        <v>52016</v>
      </c>
      <c r="R578" s="29" t="s">
        <v>1178</v>
      </c>
      <c r="S578" s="28">
        <v>52016</v>
      </c>
    </row>
    <row r="579" spans="17:19">
      <c r="Q579" s="28">
        <v>52017</v>
      </c>
      <c r="R579" s="29" t="s">
        <v>1179</v>
      </c>
      <c r="S579" s="28">
        <v>52017</v>
      </c>
    </row>
    <row r="580" spans="17:19">
      <c r="Q580" s="28">
        <v>52018</v>
      </c>
      <c r="R580" s="29" t="s">
        <v>1180</v>
      </c>
      <c r="S580" s="28">
        <v>52018</v>
      </c>
    </row>
    <row r="581" spans="17:19">
      <c r="Q581" s="28">
        <v>52019</v>
      </c>
      <c r="R581" s="29" t="s">
        <v>1181</v>
      </c>
      <c r="S581" s="28">
        <v>52019</v>
      </c>
    </row>
    <row r="582" spans="17:19">
      <c r="Q582" s="28">
        <v>52020</v>
      </c>
      <c r="R582" s="29" t="s">
        <v>1182</v>
      </c>
      <c r="S582" s="28">
        <v>52020</v>
      </c>
    </row>
    <row r="583" spans="17:19">
      <c r="Q583" s="28">
        <v>52021</v>
      </c>
      <c r="R583" s="29" t="s">
        <v>1183</v>
      </c>
      <c r="S583" s="28">
        <v>52021</v>
      </c>
    </row>
    <row r="584" spans="17:19">
      <c r="Q584" s="28">
        <v>52022</v>
      </c>
      <c r="R584" s="29" t="s">
        <v>1184</v>
      </c>
      <c r="S584" s="28">
        <v>52022</v>
      </c>
    </row>
    <row r="585" spans="17:19">
      <c r="Q585" s="28">
        <v>52023</v>
      </c>
      <c r="R585" s="29" t="s">
        <v>1185</v>
      </c>
      <c r="S585" s="28">
        <v>52023</v>
      </c>
    </row>
    <row r="586" spans="17:19">
      <c r="Q586" s="28">
        <v>52024</v>
      </c>
      <c r="R586" s="29" t="s">
        <v>1186</v>
      </c>
      <c r="S586" s="28">
        <v>52024</v>
      </c>
    </row>
    <row r="587" spans="17:19">
      <c r="Q587" s="28">
        <v>52025</v>
      </c>
      <c r="R587" s="29" t="s">
        <v>1187</v>
      </c>
      <c r="S587" s="28">
        <v>52025</v>
      </c>
    </row>
    <row r="588" spans="17:19">
      <c r="Q588" s="28">
        <v>52026</v>
      </c>
      <c r="R588" s="29" t="s">
        <v>1188</v>
      </c>
      <c r="S588" s="28">
        <v>52026</v>
      </c>
    </row>
    <row r="589" spans="17:19">
      <c r="Q589" s="28">
        <v>52027</v>
      </c>
      <c r="R589" s="29" t="s">
        <v>1189</v>
      </c>
      <c r="S589" s="28">
        <v>52027</v>
      </c>
    </row>
    <row r="590" spans="17:19">
      <c r="Q590" s="28">
        <v>52028</v>
      </c>
      <c r="R590" s="29" t="s">
        <v>1190</v>
      </c>
      <c r="S590" s="28">
        <v>52028</v>
      </c>
    </row>
    <row r="591" spans="17:19">
      <c r="Q591" s="28">
        <v>52029</v>
      </c>
      <c r="R591" s="29" t="s">
        <v>1191</v>
      </c>
      <c r="S591" s="28">
        <v>52029</v>
      </c>
    </row>
    <row r="592" spans="17:19">
      <c r="Q592" s="28">
        <v>52030</v>
      </c>
      <c r="R592" s="29" t="s">
        <v>1192</v>
      </c>
      <c r="S592" s="28">
        <v>52030</v>
      </c>
    </row>
    <row r="593" spans="17:19">
      <c r="Q593" s="28">
        <v>52031</v>
      </c>
      <c r="R593" s="29" t="s">
        <v>1193</v>
      </c>
      <c r="S593" s="28">
        <v>52031</v>
      </c>
    </row>
    <row r="594" spans="17:19">
      <c r="Q594" s="28">
        <v>52032</v>
      </c>
      <c r="R594" s="29" t="s">
        <v>1194</v>
      </c>
      <c r="S594" s="28">
        <v>52032</v>
      </c>
    </row>
    <row r="595" spans="17:19">
      <c r="Q595" s="28">
        <v>52033</v>
      </c>
      <c r="R595" s="29" t="s">
        <v>1195</v>
      </c>
      <c r="S595" s="28">
        <v>52033</v>
      </c>
    </row>
    <row r="596" spans="17:19">
      <c r="Q596" s="28">
        <v>52034</v>
      </c>
      <c r="R596" s="29" t="s">
        <v>1196</v>
      </c>
      <c r="S596" s="28">
        <v>52034</v>
      </c>
    </row>
    <row r="597" spans="17:19">
      <c r="Q597" s="28">
        <v>52035</v>
      </c>
      <c r="R597" s="29" t="s">
        <v>1197</v>
      </c>
      <c r="S597" s="28">
        <v>52035</v>
      </c>
    </row>
    <row r="598" spans="17:19">
      <c r="Q598" s="28">
        <v>52036</v>
      </c>
      <c r="R598" s="29" t="s">
        <v>1198</v>
      </c>
      <c r="S598" s="28">
        <v>52036</v>
      </c>
    </row>
    <row r="599" spans="17:19">
      <c r="Q599" s="28">
        <v>52037</v>
      </c>
      <c r="R599" s="29" t="s">
        <v>1199</v>
      </c>
      <c r="S599" s="28">
        <v>52037</v>
      </c>
    </row>
    <row r="600" spans="17:19">
      <c r="Q600" s="28">
        <v>52038</v>
      </c>
      <c r="R600" s="29" t="s">
        <v>1200</v>
      </c>
      <c r="S600" s="28">
        <v>52038</v>
      </c>
    </row>
    <row r="601" spans="17:19">
      <c r="Q601" s="28">
        <v>52039</v>
      </c>
      <c r="R601" s="29" t="s">
        <v>1201</v>
      </c>
      <c r="S601" s="28">
        <v>52039</v>
      </c>
    </row>
    <row r="602" spans="17:19">
      <c r="Q602" s="28">
        <v>52040</v>
      </c>
      <c r="R602" s="29" t="s">
        <v>1202</v>
      </c>
      <c r="S602" s="28">
        <v>52040</v>
      </c>
    </row>
    <row r="603" spans="17:19">
      <c r="Q603" s="28">
        <v>52041</v>
      </c>
      <c r="R603" s="29" t="s">
        <v>1203</v>
      </c>
      <c r="S603" s="28">
        <v>52041</v>
      </c>
    </row>
    <row r="604" spans="17:19">
      <c r="Q604" s="28">
        <v>52042</v>
      </c>
      <c r="R604" s="29" t="s">
        <v>1204</v>
      </c>
      <c r="S604" s="28">
        <v>52042</v>
      </c>
    </row>
    <row r="605" spans="17:19">
      <c r="Q605" s="28">
        <v>52043</v>
      </c>
      <c r="R605" s="29" t="s">
        <v>1205</v>
      </c>
      <c r="S605" s="28">
        <v>52043</v>
      </c>
    </row>
    <row r="606" spans="17:19">
      <c r="Q606" s="28">
        <v>52044</v>
      </c>
      <c r="R606" s="29" t="s">
        <v>1206</v>
      </c>
      <c r="S606" s="28">
        <v>52044</v>
      </c>
    </row>
    <row r="607" spans="17:19">
      <c r="Q607" s="28">
        <v>52045</v>
      </c>
      <c r="R607" s="29" t="s">
        <v>1207</v>
      </c>
      <c r="S607" s="28">
        <v>52045</v>
      </c>
    </row>
    <row r="608" spans="17:19">
      <c r="Q608" s="28">
        <v>52046</v>
      </c>
      <c r="R608" s="29" t="s">
        <v>1208</v>
      </c>
      <c r="S608" s="28">
        <v>52046</v>
      </c>
    </row>
    <row r="609" spans="17:19">
      <c r="Q609" s="28">
        <v>52047</v>
      </c>
      <c r="R609" s="29" t="s">
        <v>1209</v>
      </c>
      <c r="S609" s="28">
        <v>52047</v>
      </c>
    </row>
    <row r="610" spans="17:19">
      <c r="Q610" s="28">
        <v>52048</v>
      </c>
      <c r="R610" s="29" t="s">
        <v>1210</v>
      </c>
      <c r="S610" s="28">
        <v>52048</v>
      </c>
    </row>
    <row r="611" spans="17:19">
      <c r="Q611" s="28">
        <v>52049</v>
      </c>
      <c r="R611" s="29" t="s">
        <v>1211</v>
      </c>
      <c r="S611" s="28">
        <v>52049</v>
      </c>
    </row>
    <row r="612" spans="17:19">
      <c r="Q612" s="28">
        <v>52050</v>
      </c>
      <c r="R612" s="29" t="s">
        <v>1212</v>
      </c>
      <c r="S612" s="28">
        <v>52050</v>
      </c>
    </row>
    <row r="613" spans="17:19">
      <c r="Q613" s="28">
        <v>52051</v>
      </c>
      <c r="R613" s="29" t="s">
        <v>1213</v>
      </c>
      <c r="S613" s="28">
        <v>52051</v>
      </c>
    </row>
    <row r="614" spans="17:19">
      <c r="Q614" s="28">
        <v>52052</v>
      </c>
      <c r="R614" s="29" t="s">
        <v>1214</v>
      </c>
      <c r="S614" s="28">
        <v>52052</v>
      </c>
    </row>
    <row r="615" spans="17:19">
      <c r="Q615" s="28">
        <v>52053</v>
      </c>
      <c r="R615" s="29" t="s">
        <v>1215</v>
      </c>
      <c r="S615" s="28">
        <v>52053</v>
      </c>
    </row>
    <row r="616" spans="17:19">
      <c r="Q616" s="28">
        <v>52054</v>
      </c>
      <c r="R616" s="29" t="s">
        <v>1216</v>
      </c>
      <c r="S616" s="28">
        <v>52054</v>
      </c>
    </row>
    <row r="617" spans="17:19">
      <c r="Q617" s="28">
        <v>52055</v>
      </c>
      <c r="R617" s="29" t="s">
        <v>1217</v>
      </c>
      <c r="S617" s="28">
        <v>52055</v>
      </c>
    </row>
    <row r="618" spans="17:19">
      <c r="Q618" s="28">
        <v>52056</v>
      </c>
      <c r="R618" s="29" t="s">
        <v>1218</v>
      </c>
      <c r="S618" s="28">
        <v>52056</v>
      </c>
    </row>
    <row r="619" spans="17:19">
      <c r="Q619" s="28">
        <v>52057</v>
      </c>
      <c r="R619" s="29" t="s">
        <v>1219</v>
      </c>
      <c r="S619" s="28">
        <v>52057</v>
      </c>
    </row>
    <row r="620" spans="17:19">
      <c r="Q620" s="28">
        <v>52058</v>
      </c>
      <c r="R620" s="29" t="s">
        <v>1220</v>
      </c>
      <c r="S620" s="28">
        <v>52058</v>
      </c>
    </row>
    <row r="621" spans="17:19">
      <c r="Q621" s="28">
        <v>52059</v>
      </c>
      <c r="R621" s="29" t="s">
        <v>1221</v>
      </c>
      <c r="S621" s="28">
        <v>52059</v>
      </c>
    </row>
    <row r="622" spans="17:19">
      <c r="Q622" s="28">
        <v>52060</v>
      </c>
      <c r="R622" s="29" t="s">
        <v>1222</v>
      </c>
      <c r="S622" s="28">
        <v>52060</v>
      </c>
    </row>
    <row r="623" spans="17:19">
      <c r="Q623" s="28">
        <v>52061</v>
      </c>
      <c r="R623" s="29" t="s">
        <v>1223</v>
      </c>
      <c r="S623" s="28">
        <v>52061</v>
      </c>
    </row>
    <row r="624" spans="17:19">
      <c r="Q624" s="28">
        <v>52062</v>
      </c>
      <c r="R624" s="29" t="s">
        <v>1224</v>
      </c>
      <c r="S624" s="28">
        <v>52062</v>
      </c>
    </row>
    <row r="625" spans="17:19">
      <c r="Q625" s="28">
        <v>52063</v>
      </c>
      <c r="R625" s="29" t="s">
        <v>1225</v>
      </c>
      <c r="S625" s="28">
        <v>52063</v>
      </c>
    </row>
    <row r="626" spans="17:19">
      <c r="Q626" s="28">
        <v>52064</v>
      </c>
      <c r="R626" s="29" t="s">
        <v>1226</v>
      </c>
      <c r="S626" s="28">
        <v>52064</v>
      </c>
    </row>
    <row r="627" spans="17:19">
      <c r="Q627" s="28">
        <v>52065</v>
      </c>
      <c r="R627" s="29" t="s">
        <v>1227</v>
      </c>
      <c r="S627" s="28">
        <v>52065</v>
      </c>
    </row>
    <row r="628" spans="17:19">
      <c r="Q628" s="28">
        <v>52066</v>
      </c>
      <c r="R628" s="29" t="s">
        <v>1228</v>
      </c>
      <c r="S628" s="28">
        <v>52066</v>
      </c>
    </row>
    <row r="629" spans="17:19">
      <c r="Q629" s="28">
        <v>52067</v>
      </c>
      <c r="R629" s="29" t="s">
        <v>1229</v>
      </c>
      <c r="S629" s="28">
        <v>52067</v>
      </c>
    </row>
    <row r="630" spans="17:19">
      <c r="Q630" s="28">
        <v>52068</v>
      </c>
      <c r="R630" s="29" t="s">
        <v>1230</v>
      </c>
      <c r="S630" s="28">
        <v>52068</v>
      </c>
    </row>
    <row r="631" spans="17:19">
      <c r="Q631" s="28">
        <v>52069</v>
      </c>
      <c r="R631" s="29" t="s">
        <v>1231</v>
      </c>
      <c r="S631" s="28">
        <v>52069</v>
      </c>
    </row>
    <row r="632" spans="17:19">
      <c r="Q632" s="28">
        <v>52070</v>
      </c>
      <c r="R632" s="29" t="s">
        <v>1232</v>
      </c>
      <c r="S632" s="28">
        <v>52070</v>
      </c>
    </row>
    <row r="633" spans="17:19">
      <c r="Q633" s="28">
        <v>52071</v>
      </c>
      <c r="R633" s="29" t="s">
        <v>1233</v>
      </c>
      <c r="S633" s="28">
        <v>52071</v>
      </c>
    </row>
    <row r="634" spans="17:19">
      <c r="Q634" s="28">
        <v>52072</v>
      </c>
      <c r="R634" s="29" t="s">
        <v>1234</v>
      </c>
      <c r="S634" s="28">
        <v>52072</v>
      </c>
    </row>
    <row r="635" spans="17:19">
      <c r="Q635" s="28">
        <v>52073</v>
      </c>
      <c r="R635" s="29" t="s">
        <v>1235</v>
      </c>
      <c r="S635" s="28">
        <v>52073</v>
      </c>
    </row>
    <row r="636" spans="17:19">
      <c r="Q636" s="28">
        <v>52074</v>
      </c>
      <c r="R636" s="29" t="s">
        <v>1236</v>
      </c>
      <c r="S636" s="28">
        <v>52074</v>
      </c>
    </row>
    <row r="637" spans="17:19">
      <c r="Q637" s="28">
        <v>52075</v>
      </c>
      <c r="R637" s="29" t="s">
        <v>1237</v>
      </c>
      <c r="S637" s="28">
        <v>52075</v>
      </c>
    </row>
    <row r="638" spans="17:19">
      <c r="Q638" s="28">
        <v>52076</v>
      </c>
      <c r="R638" s="29" t="s">
        <v>1238</v>
      </c>
      <c r="S638" s="28">
        <v>52076</v>
      </c>
    </row>
    <row r="639" spans="17:19">
      <c r="Q639" s="28">
        <v>52077</v>
      </c>
      <c r="R639" s="29" t="s">
        <v>1239</v>
      </c>
      <c r="S639" s="28">
        <v>52077</v>
      </c>
    </row>
    <row r="640" spans="17:19">
      <c r="Q640" s="28">
        <v>52078</v>
      </c>
      <c r="R640" s="29" t="s">
        <v>1240</v>
      </c>
      <c r="S640" s="28">
        <v>52078</v>
      </c>
    </row>
    <row r="641" spans="17:19">
      <c r="Q641" s="28">
        <v>52079</v>
      </c>
      <c r="R641" s="29" t="s">
        <v>1241</v>
      </c>
      <c r="S641" s="28">
        <v>52079</v>
      </c>
    </row>
    <row r="642" spans="17:19">
      <c r="Q642" s="28">
        <v>52080</v>
      </c>
      <c r="R642" s="29" t="s">
        <v>1242</v>
      </c>
      <c r="S642" s="28">
        <v>52080</v>
      </c>
    </row>
    <row r="643" spans="17:19">
      <c r="Q643" s="28">
        <v>52081</v>
      </c>
      <c r="R643" s="29" t="s">
        <v>1243</v>
      </c>
      <c r="S643" s="28">
        <v>52081</v>
      </c>
    </row>
    <row r="644" spans="17:19">
      <c r="Q644" s="28">
        <v>52082</v>
      </c>
      <c r="R644" s="29" t="s">
        <v>1244</v>
      </c>
      <c r="S644" s="28">
        <v>52082</v>
      </c>
    </row>
    <row r="645" spans="17:19">
      <c r="Q645" s="28">
        <v>52083</v>
      </c>
      <c r="R645" s="29" t="s">
        <v>1245</v>
      </c>
      <c r="S645" s="28">
        <v>52083</v>
      </c>
    </row>
    <row r="646" spans="17:19">
      <c r="Q646" s="28">
        <v>52084</v>
      </c>
      <c r="R646" s="29" t="s">
        <v>1246</v>
      </c>
      <c r="S646" s="28">
        <v>52084</v>
      </c>
    </row>
    <row r="647" spans="17:19">
      <c r="Q647" s="28">
        <v>52085</v>
      </c>
      <c r="R647" s="29" t="s">
        <v>1247</v>
      </c>
      <c r="S647" s="28">
        <v>52085</v>
      </c>
    </row>
    <row r="648" spans="17:19">
      <c r="Q648" s="28">
        <v>52086</v>
      </c>
      <c r="R648" s="29" t="s">
        <v>1248</v>
      </c>
      <c r="S648" s="28">
        <v>52086</v>
      </c>
    </row>
    <row r="649" spans="17:19">
      <c r="Q649" s="28">
        <v>52087</v>
      </c>
      <c r="R649" s="29" t="s">
        <v>1249</v>
      </c>
      <c r="S649" s="28">
        <v>52087</v>
      </c>
    </row>
    <row r="650" spans="17:19">
      <c r="Q650" s="28">
        <v>52088</v>
      </c>
      <c r="R650" s="29" t="s">
        <v>1250</v>
      </c>
      <c r="S650" s="28">
        <v>52088</v>
      </c>
    </row>
    <row r="651" spans="17:19">
      <c r="Q651" s="28">
        <v>52089</v>
      </c>
      <c r="R651" s="29" t="s">
        <v>1251</v>
      </c>
      <c r="S651" s="28">
        <v>52089</v>
      </c>
    </row>
    <row r="652" spans="17:19">
      <c r="Q652" s="28">
        <v>52090</v>
      </c>
      <c r="R652" s="29" t="s">
        <v>1252</v>
      </c>
      <c r="S652" s="28">
        <v>52090</v>
      </c>
    </row>
    <row r="653" spans="17:19">
      <c r="Q653" s="28">
        <v>52091</v>
      </c>
      <c r="R653" s="29" t="s">
        <v>1253</v>
      </c>
      <c r="S653" s="28">
        <v>52091</v>
      </c>
    </row>
    <row r="654" spans="17:19">
      <c r="Q654" s="28">
        <v>52092</v>
      </c>
      <c r="R654" s="29" t="s">
        <v>1254</v>
      </c>
      <c r="S654" s="28">
        <v>52092</v>
      </c>
    </row>
    <row r="655" spans="17:19">
      <c r="Q655" s="28">
        <v>52093</v>
      </c>
      <c r="R655" s="29" t="s">
        <v>1255</v>
      </c>
      <c r="S655" s="28">
        <v>52093</v>
      </c>
    </row>
    <row r="656" spans="17:19">
      <c r="Q656" s="28">
        <v>52094</v>
      </c>
      <c r="R656" s="29" t="s">
        <v>1256</v>
      </c>
      <c r="S656" s="28">
        <v>52094</v>
      </c>
    </row>
    <row r="657" spans="17:19">
      <c r="Q657" s="28">
        <v>52095</v>
      </c>
      <c r="R657" s="29" t="s">
        <v>1257</v>
      </c>
      <c r="S657" s="28">
        <v>52095</v>
      </c>
    </row>
    <row r="658" spans="17:19">
      <c r="Q658" s="28">
        <v>52096</v>
      </c>
      <c r="R658" s="29" t="s">
        <v>1258</v>
      </c>
      <c r="S658" s="28">
        <v>52096</v>
      </c>
    </row>
    <row r="659" spans="17:19">
      <c r="Q659" s="28">
        <v>52097</v>
      </c>
      <c r="R659" s="29" t="s">
        <v>1259</v>
      </c>
      <c r="S659" s="28">
        <v>52097</v>
      </c>
    </row>
    <row r="660" spans="17:19">
      <c r="Q660" s="28">
        <v>52098</v>
      </c>
      <c r="R660" s="29" t="s">
        <v>1260</v>
      </c>
      <c r="S660" s="28">
        <v>52098</v>
      </c>
    </row>
    <row r="661" spans="17:19">
      <c r="Q661" s="28">
        <v>52099</v>
      </c>
      <c r="R661" s="29" t="s">
        <v>1261</v>
      </c>
      <c r="S661" s="28">
        <v>52099</v>
      </c>
    </row>
    <row r="662" spans="17:19">
      <c r="Q662" s="28">
        <v>52100</v>
      </c>
      <c r="R662" s="29" t="s">
        <v>1262</v>
      </c>
      <c r="S662" s="28">
        <v>52100</v>
      </c>
    </row>
    <row r="663" spans="17:19">
      <c r="Q663" s="28">
        <v>52101</v>
      </c>
      <c r="R663" s="29" t="s">
        <v>1263</v>
      </c>
      <c r="S663" s="28">
        <v>52101</v>
      </c>
    </row>
    <row r="664" spans="17:19">
      <c r="Q664" s="28">
        <v>52102</v>
      </c>
      <c r="R664" s="29" t="s">
        <v>1264</v>
      </c>
      <c r="S664" s="28">
        <v>52102</v>
      </c>
    </row>
    <row r="665" spans="17:19">
      <c r="Q665" s="28">
        <v>52103</v>
      </c>
      <c r="R665" s="29" t="s">
        <v>1265</v>
      </c>
      <c r="S665" s="28">
        <v>52103</v>
      </c>
    </row>
    <row r="666" spans="17:19">
      <c r="Q666" s="28">
        <v>52104</v>
      </c>
      <c r="R666" s="29" t="s">
        <v>1266</v>
      </c>
      <c r="S666" s="28">
        <v>52104</v>
      </c>
    </row>
    <row r="667" spans="17:19">
      <c r="Q667" s="28">
        <v>52105</v>
      </c>
      <c r="R667" s="29" t="s">
        <v>1267</v>
      </c>
      <c r="S667" s="28">
        <v>52105</v>
      </c>
    </row>
    <row r="668" spans="17:19">
      <c r="Q668" s="28">
        <v>52106</v>
      </c>
      <c r="R668" s="29" t="s">
        <v>1268</v>
      </c>
      <c r="S668" s="28">
        <v>52106</v>
      </c>
    </row>
    <row r="669" spans="17:19">
      <c r="Q669" s="28">
        <v>52107</v>
      </c>
      <c r="R669" s="29" t="s">
        <v>1269</v>
      </c>
      <c r="S669" s="28">
        <v>52107</v>
      </c>
    </row>
    <row r="670" spans="17:19">
      <c r="Q670" s="28">
        <v>52108</v>
      </c>
      <c r="R670" s="29" t="s">
        <v>1270</v>
      </c>
      <c r="S670" s="28">
        <v>52108</v>
      </c>
    </row>
    <row r="671" spans="17:19">
      <c r="Q671" s="28">
        <v>52109</v>
      </c>
      <c r="R671" s="29" t="s">
        <v>1271</v>
      </c>
      <c r="S671" s="28">
        <v>52109</v>
      </c>
    </row>
    <row r="672" spans="17:19">
      <c r="Q672" s="28">
        <v>52110</v>
      </c>
      <c r="R672" s="29" t="s">
        <v>1272</v>
      </c>
      <c r="S672" s="28">
        <v>52110</v>
      </c>
    </row>
    <row r="673" spans="17:19">
      <c r="Q673" s="28">
        <v>52111</v>
      </c>
      <c r="R673" s="29" t="s">
        <v>1273</v>
      </c>
      <c r="S673" s="28">
        <v>52111</v>
      </c>
    </row>
    <row r="674" spans="17:19">
      <c r="Q674" s="28">
        <v>52112</v>
      </c>
      <c r="R674" s="29" t="s">
        <v>1274</v>
      </c>
      <c r="S674" s="28">
        <v>52112</v>
      </c>
    </row>
    <row r="675" spans="17:19">
      <c r="Q675" s="28">
        <v>52113</v>
      </c>
      <c r="R675" s="29" t="s">
        <v>1275</v>
      </c>
      <c r="S675" s="28">
        <v>52113</v>
      </c>
    </row>
    <row r="676" spans="17:19">
      <c r="Q676" s="28">
        <v>52114</v>
      </c>
      <c r="R676" s="29" t="s">
        <v>1276</v>
      </c>
      <c r="S676" s="28">
        <v>52114</v>
      </c>
    </row>
    <row r="677" spans="17:19">
      <c r="Q677" s="28">
        <v>52115</v>
      </c>
      <c r="R677" s="29" t="s">
        <v>1277</v>
      </c>
      <c r="S677" s="28">
        <v>52115</v>
      </c>
    </row>
    <row r="678" spans="17:19">
      <c r="Q678" s="28">
        <v>52116</v>
      </c>
      <c r="R678" s="29" t="s">
        <v>1278</v>
      </c>
      <c r="S678" s="28">
        <v>52116</v>
      </c>
    </row>
    <row r="679" spans="17:19">
      <c r="Q679" s="28">
        <v>52117</v>
      </c>
      <c r="R679" s="29" t="s">
        <v>1279</v>
      </c>
      <c r="S679" s="28">
        <v>52117</v>
      </c>
    </row>
    <row r="680" spans="17:19">
      <c r="Q680" s="28">
        <v>52118</v>
      </c>
      <c r="R680" s="29" t="s">
        <v>1280</v>
      </c>
      <c r="S680" s="28">
        <v>52118</v>
      </c>
    </row>
    <row r="681" spans="17:19">
      <c r="Q681" s="28">
        <v>52119</v>
      </c>
      <c r="R681" s="29" t="s">
        <v>1281</v>
      </c>
      <c r="S681" s="28">
        <v>52119</v>
      </c>
    </row>
    <row r="682" spans="17:19">
      <c r="Q682" s="28">
        <v>52120</v>
      </c>
      <c r="R682" s="29" t="s">
        <v>1282</v>
      </c>
      <c r="S682" s="28">
        <v>52120</v>
      </c>
    </row>
    <row r="683" spans="17:19">
      <c r="Q683" s="28">
        <v>52121</v>
      </c>
      <c r="R683" s="29" t="s">
        <v>1283</v>
      </c>
      <c r="S683" s="28">
        <v>52121</v>
      </c>
    </row>
    <row r="684" spans="17:19">
      <c r="Q684" s="28">
        <v>52122</v>
      </c>
      <c r="R684" s="29" t="s">
        <v>1284</v>
      </c>
      <c r="S684" s="28">
        <v>52122</v>
      </c>
    </row>
    <row r="685" spans="17:19">
      <c r="Q685" s="28">
        <v>52123</v>
      </c>
      <c r="R685" s="29" t="s">
        <v>1285</v>
      </c>
      <c r="S685" s="28">
        <v>52123</v>
      </c>
    </row>
    <row r="686" spans="17:19">
      <c r="Q686" s="28">
        <v>52124</v>
      </c>
      <c r="R686" s="29" t="s">
        <v>1286</v>
      </c>
      <c r="S686" s="28">
        <v>52124</v>
      </c>
    </row>
    <row r="687" spans="17:19">
      <c r="Q687" s="28">
        <v>52125</v>
      </c>
      <c r="R687" s="29" t="s">
        <v>1287</v>
      </c>
      <c r="S687" s="28">
        <v>52125</v>
      </c>
    </row>
    <row r="688" spans="17:19">
      <c r="Q688" s="28">
        <v>52126</v>
      </c>
      <c r="R688" s="29" t="s">
        <v>1288</v>
      </c>
      <c r="S688" s="28">
        <v>52126</v>
      </c>
    </row>
    <row r="689" spans="17:19">
      <c r="Q689" s="28">
        <v>52127</v>
      </c>
      <c r="R689" s="29" t="s">
        <v>1289</v>
      </c>
      <c r="S689" s="28">
        <v>52127</v>
      </c>
    </row>
    <row r="690" spans="17:19">
      <c r="Q690" s="28">
        <v>52128</v>
      </c>
      <c r="R690" s="29" t="s">
        <v>1290</v>
      </c>
      <c r="S690" s="28">
        <v>52128</v>
      </c>
    </row>
    <row r="691" spans="17:19">
      <c r="Q691" s="28">
        <v>52129</v>
      </c>
      <c r="R691" s="29" t="s">
        <v>1291</v>
      </c>
      <c r="S691" s="28">
        <v>52129</v>
      </c>
    </row>
    <row r="692" spans="17:19">
      <c r="Q692" s="28">
        <v>52130</v>
      </c>
      <c r="R692" s="29" t="s">
        <v>1292</v>
      </c>
      <c r="S692" s="28">
        <v>52130</v>
      </c>
    </row>
    <row r="693" spans="17:19">
      <c r="Q693" s="28">
        <v>52131</v>
      </c>
      <c r="R693" s="29" t="s">
        <v>1293</v>
      </c>
      <c r="S693" s="28">
        <v>52131</v>
      </c>
    </row>
    <row r="694" spans="17:19">
      <c r="Q694" s="28">
        <v>52132</v>
      </c>
      <c r="R694" s="29" t="s">
        <v>1294</v>
      </c>
      <c r="S694" s="28">
        <v>52132</v>
      </c>
    </row>
    <row r="695" spans="17:19">
      <c r="Q695" s="28">
        <v>52133</v>
      </c>
      <c r="R695" s="29" t="s">
        <v>1295</v>
      </c>
      <c r="S695" s="28">
        <v>52133</v>
      </c>
    </row>
    <row r="696" spans="17:19">
      <c r="Q696" s="28">
        <v>52134</v>
      </c>
      <c r="R696" s="29" t="s">
        <v>1296</v>
      </c>
      <c r="S696" s="28">
        <v>52134</v>
      </c>
    </row>
    <row r="697" spans="17:19">
      <c r="Q697" s="28">
        <v>52135</v>
      </c>
      <c r="R697" s="29" t="s">
        <v>1297</v>
      </c>
      <c r="S697" s="28">
        <v>52135</v>
      </c>
    </row>
    <row r="698" spans="17:19">
      <c r="Q698" s="28">
        <v>52136</v>
      </c>
      <c r="R698" s="29" t="s">
        <v>1298</v>
      </c>
      <c r="S698" s="28">
        <v>52136</v>
      </c>
    </row>
    <row r="699" spans="17:19">
      <c r="Q699" s="28">
        <v>52137</v>
      </c>
      <c r="R699" s="29" t="s">
        <v>1299</v>
      </c>
      <c r="S699" s="28">
        <v>52137</v>
      </c>
    </row>
    <row r="700" spans="17:19">
      <c r="Q700" s="28">
        <v>52138</v>
      </c>
      <c r="R700" s="29" t="s">
        <v>1300</v>
      </c>
      <c r="S700" s="28">
        <v>52138</v>
      </c>
    </row>
    <row r="701" spans="17:19">
      <c r="Q701" s="28">
        <v>52139</v>
      </c>
      <c r="R701" s="29" t="s">
        <v>1301</v>
      </c>
      <c r="S701" s="28">
        <v>52139</v>
      </c>
    </row>
    <row r="702" spans="17:19">
      <c r="Q702" s="28">
        <v>52140</v>
      </c>
      <c r="R702" s="29" t="s">
        <v>1302</v>
      </c>
      <c r="S702" s="28">
        <v>52140</v>
      </c>
    </row>
    <row r="703" spans="17:19">
      <c r="Q703" s="28">
        <v>52141</v>
      </c>
      <c r="R703" s="29" t="s">
        <v>1303</v>
      </c>
      <c r="S703" s="28">
        <v>52141</v>
      </c>
    </row>
    <row r="704" spans="17:19">
      <c r="Q704" s="28">
        <v>52142</v>
      </c>
      <c r="R704" s="29" t="s">
        <v>1304</v>
      </c>
      <c r="S704" s="28">
        <v>52142</v>
      </c>
    </row>
    <row r="705" spans="17:19">
      <c r="Q705" s="28">
        <v>52143</v>
      </c>
      <c r="R705" s="29" t="s">
        <v>1305</v>
      </c>
      <c r="S705" s="28">
        <v>52143</v>
      </c>
    </row>
    <row r="706" spans="17:19">
      <c r="Q706" s="28">
        <v>52144</v>
      </c>
      <c r="R706" s="29" t="s">
        <v>1306</v>
      </c>
      <c r="S706" s="28">
        <v>52144</v>
      </c>
    </row>
    <row r="707" spans="17:19">
      <c r="Q707" s="28">
        <v>52145</v>
      </c>
      <c r="R707" s="29" t="s">
        <v>1307</v>
      </c>
      <c r="S707" s="28">
        <v>52145</v>
      </c>
    </row>
    <row r="708" spans="17:19">
      <c r="Q708" s="28">
        <v>52146</v>
      </c>
      <c r="R708" s="29" t="s">
        <v>1308</v>
      </c>
      <c r="S708" s="28">
        <v>52146</v>
      </c>
    </row>
    <row r="709" spans="17:19">
      <c r="Q709" s="28">
        <v>52147</v>
      </c>
      <c r="R709" s="29" t="s">
        <v>1309</v>
      </c>
      <c r="S709" s="28">
        <v>52147</v>
      </c>
    </row>
    <row r="710" spans="17:19">
      <c r="Q710" s="28">
        <v>52148</v>
      </c>
      <c r="R710" s="29" t="s">
        <v>1310</v>
      </c>
      <c r="S710" s="28">
        <v>52148</v>
      </c>
    </row>
    <row r="711" spans="17:19">
      <c r="Q711" s="28">
        <v>52149</v>
      </c>
      <c r="R711" s="29" t="s">
        <v>1311</v>
      </c>
      <c r="S711" s="28">
        <v>52149</v>
      </c>
    </row>
    <row r="712" spans="17:19">
      <c r="Q712" s="28">
        <v>52150</v>
      </c>
      <c r="R712" s="29" t="s">
        <v>1312</v>
      </c>
      <c r="S712" s="28">
        <v>52150</v>
      </c>
    </row>
    <row r="713" spans="17:19">
      <c r="Q713" s="28">
        <v>52151</v>
      </c>
      <c r="R713" s="29" t="s">
        <v>1313</v>
      </c>
      <c r="S713" s="28">
        <v>52151</v>
      </c>
    </row>
    <row r="714" spans="17:19">
      <c r="Q714" s="28">
        <v>52152</v>
      </c>
      <c r="R714" s="29" t="s">
        <v>1314</v>
      </c>
      <c r="S714" s="28">
        <v>52152</v>
      </c>
    </row>
    <row r="715" spans="17:19">
      <c r="Q715" s="28">
        <v>52153</v>
      </c>
      <c r="R715" s="29" t="s">
        <v>1315</v>
      </c>
      <c r="S715" s="28">
        <v>52153</v>
      </c>
    </row>
    <row r="716" spans="17:19">
      <c r="Q716" s="28">
        <v>52154</v>
      </c>
      <c r="R716" s="29" t="s">
        <v>1316</v>
      </c>
      <c r="S716" s="28">
        <v>52154</v>
      </c>
    </row>
    <row r="717" spans="17:19">
      <c r="Q717" s="28">
        <v>52155</v>
      </c>
      <c r="R717" s="29" t="s">
        <v>1317</v>
      </c>
      <c r="S717" s="28">
        <v>52155</v>
      </c>
    </row>
    <row r="718" spans="17:19">
      <c r="Q718" s="28">
        <v>52156</v>
      </c>
      <c r="R718" s="29" t="s">
        <v>1318</v>
      </c>
      <c r="S718" s="28">
        <v>52156</v>
      </c>
    </row>
    <row r="719" spans="17:19">
      <c r="Q719" s="28">
        <v>52157</v>
      </c>
      <c r="R719" s="29" t="s">
        <v>1319</v>
      </c>
      <c r="S719" s="28">
        <v>52157</v>
      </c>
    </row>
    <row r="720" spans="17:19">
      <c r="Q720" s="28">
        <v>52158</v>
      </c>
      <c r="R720" s="29" t="s">
        <v>1320</v>
      </c>
      <c r="S720" s="28">
        <v>52158</v>
      </c>
    </row>
    <row r="721" spans="17:19">
      <c r="Q721" s="28">
        <v>52159</v>
      </c>
      <c r="R721" s="29" t="s">
        <v>1321</v>
      </c>
      <c r="S721" s="28">
        <v>52159</v>
      </c>
    </row>
    <row r="722" spans="17:19">
      <c r="Q722" s="28">
        <v>52160</v>
      </c>
      <c r="R722" s="29" t="s">
        <v>1322</v>
      </c>
      <c r="S722" s="28">
        <v>52160</v>
      </c>
    </row>
    <row r="723" spans="17:19">
      <c r="Q723" s="28">
        <v>52161</v>
      </c>
      <c r="R723" s="29" t="s">
        <v>1323</v>
      </c>
      <c r="S723" s="28">
        <v>52161</v>
      </c>
    </row>
    <row r="724" spans="17:19">
      <c r="Q724" s="28">
        <v>52162</v>
      </c>
      <c r="R724" s="29" t="s">
        <v>1324</v>
      </c>
      <c r="S724" s="28">
        <v>52162</v>
      </c>
    </row>
    <row r="725" spans="17:19">
      <c r="Q725" s="28">
        <v>52163</v>
      </c>
      <c r="R725" s="29" t="s">
        <v>1325</v>
      </c>
      <c r="S725" s="28">
        <v>52163</v>
      </c>
    </row>
    <row r="726" spans="17:19">
      <c r="Q726" s="28">
        <v>52164</v>
      </c>
      <c r="R726" s="29" t="s">
        <v>1326</v>
      </c>
      <c r="S726" s="28">
        <v>52164</v>
      </c>
    </row>
    <row r="727" spans="17:19">
      <c r="Q727" s="28">
        <v>52165</v>
      </c>
      <c r="R727" s="29" t="s">
        <v>1327</v>
      </c>
      <c r="S727" s="28">
        <v>52165</v>
      </c>
    </row>
    <row r="728" spans="17:19">
      <c r="Q728" s="28">
        <v>52166</v>
      </c>
      <c r="R728" s="29" t="s">
        <v>1328</v>
      </c>
      <c r="S728" s="28">
        <v>52166</v>
      </c>
    </row>
    <row r="729" spans="17:19">
      <c r="Q729" s="28">
        <v>52167</v>
      </c>
      <c r="R729" s="29" t="s">
        <v>1329</v>
      </c>
      <c r="S729" s="28">
        <v>52167</v>
      </c>
    </row>
    <row r="730" spans="17:19">
      <c r="Q730" s="28">
        <v>52168</v>
      </c>
      <c r="R730" s="29" t="s">
        <v>1330</v>
      </c>
      <c r="S730" s="28">
        <v>52168</v>
      </c>
    </row>
    <row r="731" spans="17:19">
      <c r="Q731" s="28">
        <v>52169</v>
      </c>
      <c r="R731" s="29" t="s">
        <v>1331</v>
      </c>
      <c r="S731" s="28">
        <v>52169</v>
      </c>
    </row>
    <row r="732" spans="17:19">
      <c r="Q732" s="28">
        <v>52170</v>
      </c>
      <c r="R732" s="29" t="s">
        <v>1332</v>
      </c>
      <c r="S732" s="28">
        <v>52170</v>
      </c>
    </row>
    <row r="733" spans="17:19">
      <c r="Q733" s="28">
        <v>53001</v>
      </c>
      <c r="R733" s="29" t="s">
        <v>1333</v>
      </c>
      <c r="S733" s="28">
        <v>53001</v>
      </c>
    </row>
    <row r="734" spans="17:19">
      <c r="Q734" s="28">
        <v>53002</v>
      </c>
      <c r="R734" s="29" t="s">
        <v>1334</v>
      </c>
      <c r="S734" s="28">
        <v>53002</v>
      </c>
    </row>
    <row r="735" spans="17:19">
      <c r="Q735" s="28">
        <v>53003</v>
      </c>
      <c r="R735" s="29" t="s">
        <v>1335</v>
      </c>
      <c r="S735" s="28">
        <v>53003</v>
      </c>
    </row>
    <row r="736" spans="17:19">
      <c r="Q736" s="28">
        <v>53004</v>
      </c>
      <c r="R736" s="29" t="s">
        <v>1336</v>
      </c>
      <c r="S736" s="28">
        <v>53004</v>
      </c>
    </row>
    <row r="737" spans="17:19">
      <c r="Q737" s="28">
        <v>53005</v>
      </c>
      <c r="R737" s="29" t="s">
        <v>1337</v>
      </c>
      <c r="S737" s="28">
        <v>53005</v>
      </c>
    </row>
    <row r="738" spans="17:19">
      <c r="Q738" s="28">
        <v>53006</v>
      </c>
      <c r="R738" s="29" t="s">
        <v>1338</v>
      </c>
      <c r="S738" s="28">
        <v>53006</v>
      </c>
    </row>
    <row r="739" spans="17:19">
      <c r="Q739" s="28">
        <v>53007</v>
      </c>
      <c r="R739" s="29" t="s">
        <v>1339</v>
      </c>
      <c r="S739" s="28">
        <v>53007</v>
      </c>
    </row>
    <row r="740" spans="17:19">
      <c r="Q740" s="28">
        <v>53008</v>
      </c>
      <c r="R740" s="29" t="s">
        <v>1340</v>
      </c>
      <c r="S740" s="28">
        <v>53008</v>
      </c>
    </row>
    <row r="741" spans="17:19">
      <c r="Q741" s="28">
        <v>53009</v>
      </c>
      <c r="R741" s="29" t="s">
        <v>1341</v>
      </c>
      <c r="S741" s="28">
        <v>53009</v>
      </c>
    </row>
    <row r="742" spans="17:19">
      <c r="Q742" s="28">
        <v>53010</v>
      </c>
      <c r="R742" s="29" t="s">
        <v>1342</v>
      </c>
      <c r="S742" s="28">
        <v>53010</v>
      </c>
    </row>
    <row r="743" spans="17:19">
      <c r="Q743" s="28">
        <v>53011</v>
      </c>
      <c r="R743" s="29" t="s">
        <v>1343</v>
      </c>
      <c r="S743" s="28">
        <v>53011</v>
      </c>
    </row>
    <row r="744" spans="17:19">
      <c r="Q744" s="28">
        <v>53012</v>
      </c>
      <c r="R744" s="29" t="s">
        <v>1344</v>
      </c>
      <c r="S744" s="28">
        <v>53012</v>
      </c>
    </row>
    <row r="745" spans="17:19">
      <c r="Q745" s="28">
        <v>53013</v>
      </c>
      <c r="R745" s="29" t="s">
        <v>1345</v>
      </c>
      <c r="S745" s="28">
        <v>53013</v>
      </c>
    </row>
    <row r="746" spans="17:19">
      <c r="Q746" s="28">
        <v>53014</v>
      </c>
      <c r="R746" s="29" t="s">
        <v>1346</v>
      </c>
      <c r="S746" s="28">
        <v>53014</v>
      </c>
    </row>
    <row r="747" spans="17:19">
      <c r="Q747" s="28">
        <v>53015</v>
      </c>
      <c r="R747" s="29" t="s">
        <v>1347</v>
      </c>
      <c r="S747" s="28">
        <v>53015</v>
      </c>
    </row>
    <row r="748" spans="17:19">
      <c r="Q748" s="28">
        <v>53016</v>
      </c>
      <c r="R748" s="29" t="s">
        <v>1348</v>
      </c>
      <c r="S748" s="28">
        <v>53016</v>
      </c>
    </row>
    <row r="749" spans="17:19">
      <c r="Q749" s="28">
        <v>53017</v>
      </c>
      <c r="R749" s="29" t="s">
        <v>1349</v>
      </c>
      <c r="S749" s="28">
        <v>53017</v>
      </c>
    </row>
    <row r="750" spans="17:19">
      <c r="Q750" s="28">
        <v>53018</v>
      </c>
      <c r="R750" s="29" t="s">
        <v>1350</v>
      </c>
      <c r="S750" s="28">
        <v>53018</v>
      </c>
    </row>
    <row r="751" spans="17:19">
      <c r="Q751" s="28">
        <v>53019</v>
      </c>
      <c r="R751" s="29" t="s">
        <v>1351</v>
      </c>
      <c r="S751" s="28">
        <v>53019</v>
      </c>
    </row>
    <row r="752" spans="17:19">
      <c r="Q752" s="28">
        <v>53020</v>
      </c>
      <c r="R752" s="29" t="s">
        <v>1352</v>
      </c>
      <c r="S752" s="28">
        <v>53020</v>
      </c>
    </row>
    <row r="753" spans="17:19">
      <c r="Q753" s="28">
        <v>53021</v>
      </c>
      <c r="R753" s="29" t="s">
        <v>1353</v>
      </c>
      <c r="S753" s="28">
        <v>53021</v>
      </c>
    </row>
    <row r="754" spans="17:19">
      <c r="Q754" s="28">
        <v>53022</v>
      </c>
      <c r="R754" s="29" t="s">
        <v>1354</v>
      </c>
      <c r="S754" s="28">
        <v>53022</v>
      </c>
    </row>
    <row r="755" spans="17:19">
      <c r="Q755" s="28">
        <v>53023</v>
      </c>
      <c r="R755" s="29" t="s">
        <v>1355</v>
      </c>
      <c r="S755" s="28">
        <v>53023</v>
      </c>
    </row>
    <row r="756" spans="17:19">
      <c r="Q756" s="28">
        <v>53024</v>
      </c>
      <c r="R756" s="29" t="s">
        <v>1356</v>
      </c>
      <c r="S756" s="28">
        <v>53024</v>
      </c>
    </row>
    <row r="757" spans="17:19">
      <c r="Q757" s="28">
        <v>53025</v>
      </c>
      <c r="R757" s="29" t="s">
        <v>1357</v>
      </c>
      <c r="S757" s="28">
        <v>53025</v>
      </c>
    </row>
    <row r="758" spans="17:19">
      <c r="Q758" s="28">
        <v>53026</v>
      </c>
      <c r="R758" s="29" t="s">
        <v>1358</v>
      </c>
      <c r="S758" s="28">
        <v>53026</v>
      </c>
    </row>
    <row r="759" spans="17:19">
      <c r="Q759" s="28">
        <v>53027</v>
      </c>
      <c r="R759" s="29" t="s">
        <v>1359</v>
      </c>
      <c r="S759" s="28">
        <v>53027</v>
      </c>
    </row>
    <row r="760" spans="17:19">
      <c r="Q760" s="28">
        <v>53028</v>
      </c>
      <c r="R760" s="29" t="s">
        <v>1360</v>
      </c>
      <c r="S760" s="28">
        <v>53028</v>
      </c>
    </row>
    <row r="761" spans="17:19">
      <c r="Q761" s="28">
        <v>53029</v>
      </c>
      <c r="R761" s="29" t="s">
        <v>1361</v>
      </c>
      <c r="S761" s="28">
        <v>53029</v>
      </c>
    </row>
    <row r="762" spans="17:19">
      <c r="Q762" s="28">
        <v>53030</v>
      </c>
      <c r="R762" s="29" t="s">
        <v>1362</v>
      </c>
      <c r="S762" s="28">
        <v>53030</v>
      </c>
    </row>
    <row r="763" spans="17:19">
      <c r="Q763" s="28">
        <v>53031</v>
      </c>
      <c r="R763" s="29" t="s">
        <v>1363</v>
      </c>
      <c r="S763" s="28">
        <v>53031</v>
      </c>
    </row>
    <row r="764" spans="17:19">
      <c r="Q764" s="28">
        <v>53032</v>
      </c>
      <c r="R764" s="29" t="s">
        <v>1364</v>
      </c>
      <c r="S764" s="28">
        <v>53032</v>
      </c>
    </row>
    <row r="765" spans="17:19">
      <c r="Q765" s="28">
        <v>53033</v>
      </c>
      <c r="R765" s="29" t="s">
        <v>1365</v>
      </c>
      <c r="S765" s="28">
        <v>53033</v>
      </c>
    </row>
    <row r="766" spans="17:19">
      <c r="Q766" s="28">
        <v>53034</v>
      </c>
      <c r="R766" s="29" t="s">
        <v>1366</v>
      </c>
      <c r="S766" s="28">
        <v>53034</v>
      </c>
    </row>
    <row r="767" spans="17:19">
      <c r="Q767" s="28">
        <v>53035</v>
      </c>
      <c r="R767" s="29" t="s">
        <v>1367</v>
      </c>
      <c r="S767" s="28">
        <v>53035</v>
      </c>
    </row>
    <row r="768" spans="17:19">
      <c r="Q768" s="28">
        <v>53036</v>
      </c>
      <c r="R768" s="29" t="s">
        <v>1368</v>
      </c>
      <c r="S768" s="28">
        <v>53036</v>
      </c>
    </row>
    <row r="769" spans="17:19">
      <c r="Q769" s="28">
        <v>53037</v>
      </c>
      <c r="R769" s="29" t="s">
        <v>1369</v>
      </c>
      <c r="S769" s="28">
        <v>53037</v>
      </c>
    </row>
    <row r="770" spans="17:19">
      <c r="Q770" s="28">
        <v>53038</v>
      </c>
      <c r="R770" s="29" t="s">
        <v>1370</v>
      </c>
      <c r="S770" s="28">
        <v>53038</v>
      </c>
    </row>
    <row r="771" spans="17:19">
      <c r="Q771" s="28">
        <v>53039</v>
      </c>
      <c r="R771" s="29" t="s">
        <v>1371</v>
      </c>
      <c r="S771" s="28">
        <v>53039</v>
      </c>
    </row>
    <row r="772" spans="17:19">
      <c r="Q772" s="28">
        <v>53040</v>
      </c>
      <c r="R772" s="29" t="s">
        <v>1372</v>
      </c>
      <c r="S772" s="28">
        <v>53040</v>
      </c>
    </row>
    <row r="773" spans="17:19">
      <c r="Q773" s="28">
        <v>53041</v>
      </c>
      <c r="R773" s="29" t="s">
        <v>1373</v>
      </c>
      <c r="S773" s="28">
        <v>53041</v>
      </c>
    </row>
    <row r="774" spans="17:19">
      <c r="Q774" s="28">
        <v>53042</v>
      </c>
      <c r="R774" s="29" t="s">
        <v>1374</v>
      </c>
      <c r="S774" s="28">
        <v>53042</v>
      </c>
    </row>
    <row r="775" spans="17:19">
      <c r="Q775" s="28">
        <v>53043</v>
      </c>
      <c r="R775" s="29" t="s">
        <v>1347</v>
      </c>
      <c r="S775" s="28">
        <v>53043</v>
      </c>
    </row>
    <row r="776" spans="17:19">
      <c r="Q776" s="28">
        <v>53044</v>
      </c>
      <c r="R776" s="29" t="s">
        <v>1348</v>
      </c>
      <c r="S776" s="28">
        <v>53044</v>
      </c>
    </row>
    <row r="777" spans="17:19">
      <c r="Q777" s="28">
        <v>53045</v>
      </c>
      <c r="R777" s="29" t="s">
        <v>1349</v>
      </c>
      <c r="S777" s="28">
        <v>53045</v>
      </c>
    </row>
    <row r="778" spans="17:19">
      <c r="Q778" s="28">
        <v>53046</v>
      </c>
      <c r="R778" s="29" t="s">
        <v>1350</v>
      </c>
      <c r="S778" s="28">
        <v>53046</v>
      </c>
    </row>
    <row r="779" spans="17:19">
      <c r="Q779" s="28">
        <v>53047</v>
      </c>
      <c r="R779" s="29" t="s">
        <v>1375</v>
      </c>
      <c r="S779" s="28">
        <v>53047</v>
      </c>
    </row>
    <row r="780" spans="17:19">
      <c r="Q780" s="28">
        <v>53048</v>
      </c>
      <c r="R780" s="29" t="s">
        <v>1376</v>
      </c>
      <c r="S780" s="28">
        <v>53048</v>
      </c>
    </row>
    <row r="781" spans="17:19">
      <c r="Q781" s="28">
        <v>53049</v>
      </c>
      <c r="R781" s="29" t="s">
        <v>1377</v>
      </c>
      <c r="S781" s="28">
        <v>53049</v>
      </c>
    </row>
    <row r="782" spans="17:19">
      <c r="Q782" s="28">
        <v>53050</v>
      </c>
      <c r="R782" s="29" t="s">
        <v>1378</v>
      </c>
      <c r="S782" s="28">
        <v>53050</v>
      </c>
    </row>
    <row r="783" spans="17:19">
      <c r="Q783" s="28">
        <v>53051</v>
      </c>
      <c r="R783" s="29" t="s">
        <v>1379</v>
      </c>
      <c r="S783" s="28">
        <v>53051</v>
      </c>
    </row>
    <row r="784" spans="17:19">
      <c r="Q784" s="28">
        <v>53052</v>
      </c>
      <c r="R784" s="29" t="s">
        <v>1380</v>
      </c>
      <c r="S784" s="28">
        <v>53052</v>
      </c>
    </row>
    <row r="785" spans="17:19">
      <c r="Q785" s="28">
        <v>53053</v>
      </c>
      <c r="R785" s="29" t="s">
        <v>1381</v>
      </c>
      <c r="S785" s="28">
        <v>53053</v>
      </c>
    </row>
    <row r="786" spans="17:19">
      <c r="Q786" s="28">
        <v>53054</v>
      </c>
      <c r="R786" s="29" t="s">
        <v>1382</v>
      </c>
      <c r="S786" s="28">
        <v>53054</v>
      </c>
    </row>
    <row r="787" spans="17:19">
      <c r="Q787" s="28">
        <v>53055</v>
      </c>
      <c r="R787" s="29" t="s">
        <v>1383</v>
      </c>
      <c r="S787" s="28">
        <v>53055</v>
      </c>
    </row>
    <row r="788" spans="17:19">
      <c r="Q788" s="28">
        <v>53056</v>
      </c>
      <c r="R788" s="29" t="s">
        <v>1384</v>
      </c>
      <c r="S788" s="28">
        <v>53056</v>
      </c>
    </row>
    <row r="789" spans="17:19">
      <c r="Q789" s="28">
        <v>53057</v>
      </c>
      <c r="R789" s="29" t="s">
        <v>1385</v>
      </c>
      <c r="S789" s="28">
        <v>53057</v>
      </c>
    </row>
    <row r="790" spans="17:19">
      <c r="Q790" s="28">
        <v>53058</v>
      </c>
      <c r="R790" s="29" t="s">
        <v>1386</v>
      </c>
      <c r="S790" s="28">
        <v>53058</v>
      </c>
    </row>
    <row r="791" spans="17:19">
      <c r="Q791" s="28">
        <v>53059</v>
      </c>
      <c r="R791" s="29" t="s">
        <v>1387</v>
      </c>
      <c r="S791" s="28">
        <v>53059</v>
      </c>
    </row>
    <row r="792" spans="17:19">
      <c r="Q792" s="28">
        <v>53060</v>
      </c>
      <c r="R792" s="29" t="s">
        <v>1388</v>
      </c>
      <c r="S792" s="28">
        <v>53060</v>
      </c>
    </row>
    <row r="793" spans="17:19">
      <c r="Q793" s="28">
        <v>53061</v>
      </c>
      <c r="R793" s="29" t="s">
        <v>1389</v>
      </c>
      <c r="S793" s="28">
        <v>53061</v>
      </c>
    </row>
    <row r="794" spans="17:19">
      <c r="Q794" s="28">
        <v>53062</v>
      </c>
      <c r="R794" s="29" t="s">
        <v>1390</v>
      </c>
      <c r="S794" s="28">
        <v>53062</v>
      </c>
    </row>
    <row r="795" spans="17:19">
      <c r="Q795" s="28">
        <v>53063</v>
      </c>
      <c r="R795" s="29" t="s">
        <v>1391</v>
      </c>
      <c r="S795" s="28">
        <v>53063</v>
      </c>
    </row>
    <row r="796" spans="17:19">
      <c r="Q796" s="28">
        <v>53064</v>
      </c>
      <c r="R796" s="29" t="s">
        <v>1392</v>
      </c>
      <c r="S796" s="28">
        <v>53064</v>
      </c>
    </row>
    <row r="797" spans="17:19">
      <c r="Q797" s="28">
        <v>53065</v>
      </c>
      <c r="R797" s="29" t="s">
        <v>1393</v>
      </c>
      <c r="S797" s="28">
        <v>53065</v>
      </c>
    </row>
    <row r="798" spans="17:19">
      <c r="Q798" s="28">
        <v>53066</v>
      </c>
      <c r="R798" s="29" t="s">
        <v>1394</v>
      </c>
      <c r="S798" s="28">
        <v>53066</v>
      </c>
    </row>
    <row r="799" spans="17:19">
      <c r="Q799" s="28">
        <v>53067</v>
      </c>
      <c r="R799" s="29" t="s">
        <v>1395</v>
      </c>
      <c r="S799" s="28">
        <v>53067</v>
      </c>
    </row>
    <row r="800" spans="17:19">
      <c r="Q800" s="28">
        <v>53068</v>
      </c>
      <c r="R800" s="29" t="s">
        <v>1396</v>
      </c>
      <c r="S800" s="28">
        <v>53068</v>
      </c>
    </row>
    <row r="801" spans="17:19">
      <c r="Q801" s="28">
        <v>53069</v>
      </c>
      <c r="R801" s="29" t="s">
        <v>1397</v>
      </c>
      <c r="S801" s="28">
        <v>53069</v>
      </c>
    </row>
    <row r="802" spans="17:19">
      <c r="Q802" s="28">
        <v>53070</v>
      </c>
      <c r="R802" s="29" t="s">
        <v>1398</v>
      </c>
      <c r="S802" s="28">
        <v>53070</v>
      </c>
    </row>
    <row r="803" spans="17:19">
      <c r="Q803" s="28">
        <v>53071</v>
      </c>
      <c r="R803" s="29" t="s">
        <v>1399</v>
      </c>
      <c r="S803" s="28">
        <v>53071</v>
      </c>
    </row>
    <row r="804" spans="17:19">
      <c r="Q804" s="28">
        <v>53072</v>
      </c>
      <c r="R804" s="29" t="s">
        <v>1400</v>
      </c>
      <c r="S804" s="28">
        <v>53072</v>
      </c>
    </row>
    <row r="805" spans="17:19">
      <c r="Q805" s="28">
        <v>53073</v>
      </c>
      <c r="R805" s="29" t="s">
        <v>1401</v>
      </c>
      <c r="S805" s="28">
        <v>53073</v>
      </c>
    </row>
    <row r="806" spans="17:19">
      <c r="Q806" s="28">
        <v>53074</v>
      </c>
      <c r="R806" s="29" t="s">
        <v>1402</v>
      </c>
      <c r="S806" s="28">
        <v>53074</v>
      </c>
    </row>
    <row r="807" spans="17:19">
      <c r="Q807" s="28">
        <v>53075</v>
      </c>
      <c r="R807" s="29" t="s">
        <v>1403</v>
      </c>
      <c r="S807" s="28">
        <v>53075</v>
      </c>
    </row>
    <row r="808" spans="17:19">
      <c r="Q808" s="28">
        <v>53076</v>
      </c>
      <c r="R808" s="29" t="s">
        <v>1404</v>
      </c>
      <c r="S808" s="28">
        <v>53076</v>
      </c>
    </row>
    <row r="809" spans="17:19">
      <c r="Q809" s="28">
        <v>53077</v>
      </c>
      <c r="R809" s="29" t="s">
        <v>1405</v>
      </c>
      <c r="S809" s="28">
        <v>53077</v>
      </c>
    </row>
    <row r="810" spans="17:19">
      <c r="Q810" s="28">
        <v>53078</v>
      </c>
      <c r="R810" s="29" t="s">
        <v>1406</v>
      </c>
      <c r="S810" s="28">
        <v>53078</v>
      </c>
    </row>
    <row r="811" spans="17:19">
      <c r="Q811" s="28">
        <v>53079</v>
      </c>
      <c r="R811" s="29" t="s">
        <v>1407</v>
      </c>
      <c r="S811" s="28">
        <v>53079</v>
      </c>
    </row>
    <row r="812" spans="17:19">
      <c r="Q812" s="28">
        <v>53080</v>
      </c>
      <c r="R812" s="29" t="s">
        <v>1408</v>
      </c>
      <c r="S812" s="28">
        <v>53080</v>
      </c>
    </row>
    <row r="813" spans="17:19">
      <c r="Q813" s="28">
        <v>53081</v>
      </c>
      <c r="R813" s="29" t="s">
        <v>1409</v>
      </c>
      <c r="S813" s="28">
        <v>53081</v>
      </c>
    </row>
    <row r="814" spans="17:19">
      <c r="Q814" s="28">
        <v>53082</v>
      </c>
      <c r="R814" s="29" t="s">
        <v>1410</v>
      </c>
      <c r="S814" s="28">
        <v>53082</v>
      </c>
    </row>
    <row r="815" spans="17:19">
      <c r="Q815" s="28">
        <v>53083</v>
      </c>
      <c r="R815" s="29" t="s">
        <v>1411</v>
      </c>
      <c r="S815" s="28">
        <v>53083</v>
      </c>
    </row>
    <row r="816" spans="17:19">
      <c r="Q816" s="28">
        <v>53084</v>
      </c>
      <c r="R816" s="29" t="s">
        <v>1412</v>
      </c>
      <c r="S816" s="28">
        <v>53084</v>
      </c>
    </row>
    <row r="817" spans="17:19">
      <c r="Q817" s="28">
        <v>53085</v>
      </c>
      <c r="R817" s="29" t="s">
        <v>1413</v>
      </c>
      <c r="S817" s="28">
        <v>53085</v>
      </c>
    </row>
    <row r="818" spans="17:19">
      <c r="Q818" s="28">
        <v>53086</v>
      </c>
      <c r="R818" s="29" t="s">
        <v>1414</v>
      </c>
      <c r="S818" s="28">
        <v>53086</v>
      </c>
    </row>
    <row r="819" spans="17:19">
      <c r="Q819" s="28">
        <v>53087</v>
      </c>
      <c r="R819" s="29" t="s">
        <v>1415</v>
      </c>
      <c r="S819" s="28">
        <v>53087</v>
      </c>
    </row>
    <row r="820" spans="17:19">
      <c r="Q820" s="28">
        <v>53088</v>
      </c>
      <c r="R820" s="29" t="s">
        <v>1416</v>
      </c>
      <c r="S820" s="28">
        <v>53088</v>
      </c>
    </row>
    <row r="821" spans="17:19">
      <c r="Q821" s="28">
        <v>53089</v>
      </c>
      <c r="R821" s="29" t="s">
        <v>1417</v>
      </c>
      <c r="S821" s="28">
        <v>53089</v>
      </c>
    </row>
    <row r="822" spans="17:19">
      <c r="Q822" s="28">
        <v>53090</v>
      </c>
      <c r="R822" s="29" t="s">
        <v>1418</v>
      </c>
      <c r="S822" s="28">
        <v>53090</v>
      </c>
    </row>
    <row r="823" spans="17:19">
      <c r="Q823" s="28">
        <v>53091</v>
      </c>
      <c r="R823" s="29" t="s">
        <v>1419</v>
      </c>
      <c r="S823" s="28">
        <v>53091</v>
      </c>
    </row>
    <row r="824" spans="17:19">
      <c r="Q824" s="28">
        <v>53092</v>
      </c>
      <c r="R824" s="29" t="s">
        <v>1420</v>
      </c>
      <c r="S824" s="28">
        <v>53092</v>
      </c>
    </row>
    <row r="825" spans="17:19">
      <c r="Q825" s="28">
        <v>53093</v>
      </c>
      <c r="R825" s="29" t="s">
        <v>1421</v>
      </c>
      <c r="S825" s="28">
        <v>53093</v>
      </c>
    </row>
    <row r="826" spans="17:19">
      <c r="Q826" s="28">
        <v>53094</v>
      </c>
      <c r="R826" s="29" t="s">
        <v>1422</v>
      </c>
      <c r="S826" s="28">
        <v>53094</v>
      </c>
    </row>
    <row r="827" spans="17:19">
      <c r="Q827" s="28">
        <v>53095</v>
      </c>
      <c r="R827" s="29" t="s">
        <v>1423</v>
      </c>
      <c r="S827" s="28">
        <v>53095</v>
      </c>
    </row>
    <row r="828" spans="17:19">
      <c r="Q828" s="28">
        <v>53096</v>
      </c>
      <c r="R828" s="29" t="s">
        <v>1424</v>
      </c>
      <c r="S828" s="28">
        <v>53096</v>
      </c>
    </row>
    <row r="829" spans="17:19">
      <c r="Q829" s="28">
        <v>53097</v>
      </c>
      <c r="R829" s="29" t="s">
        <v>1425</v>
      </c>
      <c r="S829" s="28">
        <v>53097</v>
      </c>
    </row>
    <row r="830" spans="17:19">
      <c r="Q830" s="28">
        <v>53098</v>
      </c>
      <c r="R830" s="29" t="s">
        <v>1426</v>
      </c>
      <c r="S830" s="28">
        <v>53098</v>
      </c>
    </row>
    <row r="831" spans="17:19">
      <c r="Q831" s="28">
        <v>53099</v>
      </c>
      <c r="R831" s="29" t="s">
        <v>1427</v>
      </c>
      <c r="S831" s="28">
        <v>53099</v>
      </c>
    </row>
    <row r="832" spans="17:19">
      <c r="Q832" s="28">
        <v>53100</v>
      </c>
      <c r="R832" s="29" t="s">
        <v>1428</v>
      </c>
      <c r="S832" s="28">
        <v>53100</v>
      </c>
    </row>
    <row r="833" spans="17:19">
      <c r="Q833" s="28">
        <v>53101</v>
      </c>
      <c r="R833" s="29" t="s">
        <v>1429</v>
      </c>
      <c r="S833" s="28">
        <v>53101</v>
      </c>
    </row>
    <row r="834" spans="17:19">
      <c r="Q834" s="28">
        <v>53102</v>
      </c>
      <c r="R834" s="29" t="s">
        <v>1430</v>
      </c>
      <c r="S834" s="28">
        <v>53102</v>
      </c>
    </row>
    <row r="835" spans="17:19">
      <c r="Q835" s="28">
        <v>53103</v>
      </c>
      <c r="R835" s="29" t="s">
        <v>1431</v>
      </c>
      <c r="S835" s="28">
        <v>53103</v>
      </c>
    </row>
    <row r="836" spans="17:19">
      <c r="Q836" s="28">
        <v>53104</v>
      </c>
      <c r="R836" s="29" t="s">
        <v>1432</v>
      </c>
      <c r="S836" s="28">
        <v>53104</v>
      </c>
    </row>
    <row r="837" spans="17:19">
      <c r="Q837" s="28">
        <v>53105</v>
      </c>
      <c r="R837" s="29" t="s">
        <v>1433</v>
      </c>
      <c r="S837" s="28">
        <v>53105</v>
      </c>
    </row>
    <row r="838" spans="17:19">
      <c r="Q838" s="28">
        <v>53106</v>
      </c>
      <c r="R838" s="29" t="s">
        <v>1434</v>
      </c>
      <c r="S838" s="28">
        <v>53106</v>
      </c>
    </row>
    <row r="839" spans="17:19">
      <c r="Q839" s="28">
        <v>53107</v>
      </c>
      <c r="R839" s="29" t="s">
        <v>1435</v>
      </c>
      <c r="S839" s="28">
        <v>53107</v>
      </c>
    </row>
    <row r="840" spans="17:19">
      <c r="Q840" s="28">
        <v>53108</v>
      </c>
      <c r="R840" s="29" t="s">
        <v>1436</v>
      </c>
      <c r="S840" s="28">
        <v>53108</v>
      </c>
    </row>
    <row r="841" spans="17:19">
      <c r="Q841" s="28">
        <v>53109</v>
      </c>
      <c r="R841" s="29" t="s">
        <v>1437</v>
      </c>
      <c r="S841" s="28">
        <v>53109</v>
      </c>
    </row>
    <row r="842" spans="17:19">
      <c r="Q842" s="28">
        <v>53110</v>
      </c>
      <c r="R842" s="29" t="s">
        <v>1438</v>
      </c>
      <c r="S842" s="28">
        <v>53110</v>
      </c>
    </row>
    <row r="843" spans="17:19">
      <c r="Q843" s="28">
        <v>53111</v>
      </c>
      <c r="R843" s="29" t="s">
        <v>1439</v>
      </c>
      <c r="S843" s="28">
        <v>53111</v>
      </c>
    </row>
    <row r="844" spans="17:19">
      <c r="Q844" s="28">
        <v>53112</v>
      </c>
      <c r="R844" s="29" t="s">
        <v>1440</v>
      </c>
      <c r="S844" s="28">
        <v>53112</v>
      </c>
    </row>
    <row r="845" spans="17:19">
      <c r="Q845" s="28">
        <v>53113</v>
      </c>
      <c r="R845" s="29" t="s">
        <v>1441</v>
      </c>
      <c r="S845" s="28">
        <v>53113</v>
      </c>
    </row>
    <row r="846" spans="17:19">
      <c r="Q846" s="28">
        <v>53114</v>
      </c>
      <c r="R846" s="29" t="s">
        <v>1442</v>
      </c>
      <c r="S846" s="28">
        <v>53114</v>
      </c>
    </row>
    <row r="847" spans="17:19">
      <c r="Q847" s="28">
        <v>53115</v>
      </c>
      <c r="R847" s="29" t="s">
        <v>1443</v>
      </c>
      <c r="S847" s="28">
        <v>53115</v>
      </c>
    </row>
    <row r="848" spans="17:19">
      <c r="Q848" s="28">
        <v>53116</v>
      </c>
      <c r="R848" s="29" t="s">
        <v>1444</v>
      </c>
      <c r="S848" s="28">
        <v>53116</v>
      </c>
    </row>
    <row r="849" spans="17:19">
      <c r="Q849" s="28">
        <v>53117</v>
      </c>
      <c r="R849" s="29" t="s">
        <v>1445</v>
      </c>
      <c r="S849" s="28">
        <v>53117</v>
      </c>
    </row>
    <row r="850" spans="17:19">
      <c r="Q850" s="28">
        <v>53118</v>
      </c>
      <c r="R850" s="29" t="s">
        <v>1446</v>
      </c>
      <c r="S850" s="28">
        <v>53118</v>
      </c>
    </row>
    <row r="851" spans="17:19">
      <c r="Q851" s="28">
        <v>53119</v>
      </c>
      <c r="R851" s="29" t="s">
        <v>1447</v>
      </c>
      <c r="S851" s="28">
        <v>53119</v>
      </c>
    </row>
    <row r="852" spans="17:19">
      <c r="Q852" s="28">
        <v>53120</v>
      </c>
      <c r="R852" s="29" t="s">
        <v>1448</v>
      </c>
      <c r="S852" s="28">
        <v>53120</v>
      </c>
    </row>
    <row r="853" spans="17:19">
      <c r="Q853" s="28">
        <v>53121</v>
      </c>
      <c r="R853" s="29" t="s">
        <v>1449</v>
      </c>
      <c r="S853" s="28">
        <v>53121</v>
      </c>
    </row>
    <row r="854" spans="17:19">
      <c r="Q854" s="28">
        <v>53122</v>
      </c>
      <c r="R854" s="29" t="s">
        <v>1450</v>
      </c>
      <c r="S854" s="28">
        <v>53122</v>
      </c>
    </row>
    <row r="855" spans="17:19">
      <c r="Q855" s="28">
        <v>53123</v>
      </c>
      <c r="R855" s="29" t="s">
        <v>1451</v>
      </c>
      <c r="S855" s="28">
        <v>53123</v>
      </c>
    </row>
    <row r="856" spans="17:19">
      <c r="Q856" s="28">
        <v>53124</v>
      </c>
      <c r="R856" s="29" t="s">
        <v>1452</v>
      </c>
      <c r="S856" s="28">
        <v>53124</v>
      </c>
    </row>
    <row r="857" spans="17:19">
      <c r="Q857" s="28">
        <v>53125</v>
      </c>
      <c r="R857" s="29" t="s">
        <v>1453</v>
      </c>
      <c r="S857" s="28">
        <v>53125</v>
      </c>
    </row>
    <row r="858" spans="17:19">
      <c r="Q858" s="28">
        <v>54001</v>
      </c>
      <c r="R858" s="29" t="s">
        <v>1454</v>
      </c>
      <c r="S858" s="28">
        <v>54001</v>
      </c>
    </row>
    <row r="859" spans="17:19">
      <c r="Q859" s="28">
        <v>54002</v>
      </c>
      <c r="R859" s="29" t="s">
        <v>1455</v>
      </c>
      <c r="S859" s="28">
        <v>54002</v>
      </c>
    </row>
    <row r="860" spans="17:19">
      <c r="Q860" s="28">
        <v>54003</v>
      </c>
      <c r="R860" s="29" t="s">
        <v>1456</v>
      </c>
      <c r="S860" s="28">
        <v>54003</v>
      </c>
    </row>
    <row r="861" spans="17:19">
      <c r="Q861" s="28">
        <v>54004</v>
      </c>
      <c r="R861" s="29" t="s">
        <v>1457</v>
      </c>
      <c r="S861" s="28">
        <v>54004</v>
      </c>
    </row>
    <row r="862" spans="17:19">
      <c r="Q862" s="28">
        <v>54005</v>
      </c>
      <c r="R862" s="29" t="s">
        <v>1458</v>
      </c>
      <c r="S862" s="28">
        <v>54005</v>
      </c>
    </row>
    <row r="863" spans="17:19">
      <c r="Q863" s="28">
        <v>54006</v>
      </c>
      <c r="R863" s="29" t="s">
        <v>1459</v>
      </c>
      <c r="S863" s="28">
        <v>54006</v>
      </c>
    </row>
    <row r="864" spans="17:19">
      <c r="Q864" s="28">
        <v>54007</v>
      </c>
      <c r="R864" s="29" t="s">
        <v>1460</v>
      </c>
      <c r="S864" s="28">
        <v>54007</v>
      </c>
    </row>
    <row r="865" spans="17:19">
      <c r="Q865" s="28">
        <v>54008</v>
      </c>
      <c r="R865" s="29" t="s">
        <v>1461</v>
      </c>
      <c r="S865" s="28">
        <v>54008</v>
      </c>
    </row>
    <row r="866" spans="17:19">
      <c r="Q866" s="28">
        <v>54009</v>
      </c>
      <c r="R866" s="29" t="s">
        <v>1462</v>
      </c>
      <c r="S866" s="28">
        <v>54009</v>
      </c>
    </row>
    <row r="867" spans="17:19">
      <c r="Q867" s="28">
        <v>54010</v>
      </c>
      <c r="R867" s="29" t="s">
        <v>1463</v>
      </c>
      <c r="S867" s="28">
        <v>54010</v>
      </c>
    </row>
    <row r="868" spans="17:19">
      <c r="Q868" s="28">
        <v>54012</v>
      </c>
      <c r="R868" s="29" t="s">
        <v>1464</v>
      </c>
      <c r="S868" s="28">
        <v>54012</v>
      </c>
    </row>
    <row r="869" spans="17:19">
      <c r="Q869" s="28">
        <v>54014</v>
      </c>
      <c r="R869" s="29" t="s">
        <v>1465</v>
      </c>
      <c r="S869" s="28">
        <v>54014</v>
      </c>
    </row>
    <row r="870" spans="17:19">
      <c r="Q870" s="28">
        <v>54015</v>
      </c>
      <c r="R870" s="29" t="s">
        <v>1466</v>
      </c>
      <c r="S870" s="28">
        <v>54015</v>
      </c>
    </row>
    <row r="871" spans="17:19">
      <c r="Q871" s="28">
        <v>54016</v>
      </c>
      <c r="R871" s="29" t="s">
        <v>1467</v>
      </c>
      <c r="S871" s="28">
        <v>54016</v>
      </c>
    </row>
    <row r="872" spans="17:19">
      <c r="Q872" s="28">
        <v>54017</v>
      </c>
      <c r="R872" s="29" t="s">
        <v>1468</v>
      </c>
      <c r="S872" s="28">
        <v>54017</v>
      </c>
    </row>
    <row r="873" spans="17:19">
      <c r="Q873" s="28">
        <v>54018</v>
      </c>
      <c r="R873" s="29" t="s">
        <v>1469</v>
      </c>
      <c r="S873" s="28">
        <v>54018</v>
      </c>
    </row>
    <row r="874" spans="17:19">
      <c r="Q874" s="28">
        <v>54019</v>
      </c>
      <c r="R874" s="29" t="s">
        <v>1470</v>
      </c>
      <c r="S874" s="28">
        <v>54019</v>
      </c>
    </row>
    <row r="875" spans="17:19">
      <c r="Q875" s="28">
        <v>54020</v>
      </c>
      <c r="R875" s="29" t="s">
        <v>1471</v>
      </c>
      <c r="S875" s="28">
        <v>54020</v>
      </c>
    </row>
    <row r="876" spans="17:19">
      <c r="Q876" s="28">
        <v>54021</v>
      </c>
      <c r="R876" s="29" t="s">
        <v>1472</v>
      </c>
      <c r="S876" s="28">
        <v>54021</v>
      </c>
    </row>
    <row r="877" spans="17:19">
      <c r="Q877" s="28">
        <v>54022</v>
      </c>
      <c r="R877" s="29" t="s">
        <v>1473</v>
      </c>
      <c r="S877" s="28">
        <v>54022</v>
      </c>
    </row>
    <row r="878" spans="17:19">
      <c r="Q878" s="28">
        <v>54023</v>
      </c>
      <c r="R878" s="29" t="s">
        <v>1474</v>
      </c>
      <c r="S878" s="28">
        <v>54023</v>
      </c>
    </row>
    <row r="879" spans="17:19">
      <c r="Q879" s="28">
        <v>54024</v>
      </c>
      <c r="R879" s="29" t="s">
        <v>1475</v>
      </c>
      <c r="S879" s="28">
        <v>54024</v>
      </c>
    </row>
    <row r="880" spans="17:19">
      <c r="Q880" s="28">
        <v>54025</v>
      </c>
      <c r="R880" s="29" t="s">
        <v>1476</v>
      </c>
      <c r="S880" s="28">
        <v>54025</v>
      </c>
    </row>
    <row r="881" spans="17:19">
      <c r="Q881" s="28">
        <v>54026</v>
      </c>
      <c r="R881" s="29" t="s">
        <v>1477</v>
      </c>
      <c r="S881" s="28">
        <v>54026</v>
      </c>
    </row>
    <row r="882" spans="17:19">
      <c r="Q882" s="28">
        <v>54029</v>
      </c>
      <c r="R882" s="29" t="s">
        <v>1478</v>
      </c>
      <c r="S882" s="28">
        <v>54029</v>
      </c>
    </row>
    <row r="883" spans="17:19">
      <c r="Q883" s="28">
        <v>54030</v>
      </c>
      <c r="R883" s="29" t="s">
        <v>1479</v>
      </c>
      <c r="S883" s="28">
        <v>54030</v>
      </c>
    </row>
    <row r="884" spans="17:19">
      <c r="Q884" s="28">
        <v>54031</v>
      </c>
      <c r="R884" s="29" t="s">
        <v>1480</v>
      </c>
      <c r="S884" s="28">
        <v>54031</v>
      </c>
    </row>
    <row r="885" spans="17:19">
      <c r="Q885" s="28">
        <v>54032</v>
      </c>
      <c r="R885" s="29" t="s">
        <v>1481</v>
      </c>
      <c r="S885" s="28">
        <v>54032</v>
      </c>
    </row>
    <row r="886" spans="17:19">
      <c r="Q886" s="28">
        <v>54033</v>
      </c>
      <c r="R886" s="29" t="s">
        <v>1482</v>
      </c>
      <c r="S886" s="28">
        <v>54033</v>
      </c>
    </row>
    <row r="887" spans="17:19">
      <c r="Q887" s="28">
        <v>54034</v>
      </c>
      <c r="R887" s="29" t="s">
        <v>1483</v>
      </c>
      <c r="S887" s="28">
        <v>54034</v>
      </c>
    </row>
    <row r="888" spans="17:19">
      <c r="Q888" s="28">
        <v>54035</v>
      </c>
      <c r="R888" s="29" t="s">
        <v>1484</v>
      </c>
      <c r="S888" s="28">
        <v>54035</v>
      </c>
    </row>
    <row r="889" spans="17:19">
      <c r="Q889" s="28">
        <v>54036</v>
      </c>
      <c r="R889" s="29" t="s">
        <v>1485</v>
      </c>
      <c r="S889" s="28">
        <v>54036</v>
      </c>
    </row>
    <row r="890" spans="17:19">
      <c r="Q890" s="28">
        <v>54037</v>
      </c>
      <c r="R890" s="29" t="s">
        <v>1486</v>
      </c>
      <c r="S890" s="28">
        <v>54037</v>
      </c>
    </row>
    <row r="891" spans="17:19">
      <c r="Q891" s="28">
        <v>54038</v>
      </c>
      <c r="R891" s="29" t="s">
        <v>1487</v>
      </c>
      <c r="S891" s="28">
        <v>54038</v>
      </c>
    </row>
    <row r="892" spans="17:19">
      <c r="Q892" s="28">
        <v>54039</v>
      </c>
      <c r="R892" s="29" t="s">
        <v>1488</v>
      </c>
      <c r="S892" s="28">
        <v>54039</v>
      </c>
    </row>
    <row r="893" spans="17:19">
      <c r="Q893" s="28">
        <v>54040</v>
      </c>
      <c r="R893" s="29" t="s">
        <v>1489</v>
      </c>
      <c r="S893" s="28">
        <v>54040</v>
      </c>
    </row>
    <row r="894" spans="17:19">
      <c r="Q894" s="28">
        <v>54043</v>
      </c>
      <c r="R894" s="29" t="s">
        <v>1490</v>
      </c>
      <c r="S894" s="28">
        <v>54043</v>
      </c>
    </row>
    <row r="895" spans="17:19">
      <c r="Q895" s="28">
        <v>54044</v>
      </c>
      <c r="R895" s="29" t="s">
        <v>1491</v>
      </c>
      <c r="S895" s="28">
        <v>54044</v>
      </c>
    </row>
    <row r="896" spans="17:19">
      <c r="Q896" s="28">
        <v>54045</v>
      </c>
      <c r="R896" s="29" t="s">
        <v>1492</v>
      </c>
      <c r="S896" s="28">
        <v>54045</v>
      </c>
    </row>
    <row r="897" spans="17:19">
      <c r="Q897" s="28">
        <v>54046</v>
      </c>
      <c r="R897" s="29" t="s">
        <v>1493</v>
      </c>
      <c r="S897" s="28">
        <v>54046</v>
      </c>
    </row>
    <row r="898" spans="17:19">
      <c r="Q898" s="28">
        <v>54047</v>
      </c>
      <c r="R898" s="29" t="s">
        <v>1494</v>
      </c>
      <c r="S898" s="28">
        <v>54047</v>
      </c>
    </row>
    <row r="899" spans="17:19">
      <c r="Q899" s="28">
        <v>54048</v>
      </c>
      <c r="R899" s="29" t="s">
        <v>1495</v>
      </c>
      <c r="S899" s="28">
        <v>54048</v>
      </c>
    </row>
    <row r="900" spans="17:19">
      <c r="Q900" s="28">
        <v>54049</v>
      </c>
      <c r="R900" s="29" t="s">
        <v>1496</v>
      </c>
      <c r="S900" s="28">
        <v>54049</v>
      </c>
    </row>
    <row r="901" spans="17:19">
      <c r="Q901" s="28">
        <v>54050</v>
      </c>
      <c r="R901" s="29" t="s">
        <v>1497</v>
      </c>
      <c r="S901" s="28">
        <v>54050</v>
      </c>
    </row>
    <row r="902" spans="17:19">
      <c r="Q902" s="28">
        <v>54051</v>
      </c>
      <c r="R902" s="29" t="s">
        <v>1498</v>
      </c>
      <c r="S902" s="28">
        <v>54051</v>
      </c>
    </row>
    <row r="903" spans="17:19">
      <c r="Q903" s="28">
        <v>54052</v>
      </c>
      <c r="R903" s="29" t="s">
        <v>1499</v>
      </c>
      <c r="S903" s="28">
        <v>54052</v>
      </c>
    </row>
    <row r="904" spans="17:19">
      <c r="Q904" s="28">
        <v>54053</v>
      </c>
      <c r="R904" s="29" t="s">
        <v>1500</v>
      </c>
      <c r="S904" s="28">
        <v>54053</v>
      </c>
    </row>
    <row r="905" spans="17:19">
      <c r="Q905" s="28">
        <v>54054</v>
      </c>
      <c r="R905" s="29" t="s">
        <v>1501</v>
      </c>
      <c r="S905" s="28">
        <v>54054</v>
      </c>
    </row>
    <row r="906" spans="17:19">
      <c r="Q906" s="28">
        <v>54057</v>
      </c>
      <c r="R906" s="29" t="s">
        <v>1502</v>
      </c>
      <c r="S906" s="28">
        <v>54057</v>
      </c>
    </row>
    <row r="907" spans="17:19">
      <c r="Q907" s="28">
        <v>54058</v>
      </c>
      <c r="R907" s="29" t="s">
        <v>1503</v>
      </c>
      <c r="S907" s="28">
        <v>54058</v>
      </c>
    </row>
    <row r="908" spans="17:19">
      <c r="Q908" s="28">
        <v>54059</v>
      </c>
      <c r="R908" s="29" t="s">
        <v>1504</v>
      </c>
      <c r="S908" s="28">
        <v>54059</v>
      </c>
    </row>
    <row r="909" spans="17:19">
      <c r="Q909" s="28">
        <v>54060</v>
      </c>
      <c r="R909" s="29" t="s">
        <v>1505</v>
      </c>
      <c r="S909" s="28">
        <v>54060</v>
      </c>
    </row>
    <row r="910" spans="17:19">
      <c r="Q910" s="28">
        <v>54061</v>
      </c>
      <c r="R910" s="29" t="s">
        <v>1506</v>
      </c>
      <c r="S910" s="28">
        <v>54061</v>
      </c>
    </row>
    <row r="911" spans="17:19">
      <c r="Q911" s="28">
        <v>54062</v>
      </c>
      <c r="R911" s="29" t="s">
        <v>1507</v>
      </c>
      <c r="S911" s="28">
        <v>54062</v>
      </c>
    </row>
    <row r="912" spans="17:19">
      <c r="Q912" s="28">
        <v>54063</v>
      </c>
      <c r="R912" s="29" t="s">
        <v>1508</v>
      </c>
      <c r="S912" s="28">
        <v>54063</v>
      </c>
    </row>
    <row r="913" spans="17:19">
      <c r="Q913" s="28">
        <v>54064</v>
      </c>
      <c r="R913" s="29" t="s">
        <v>1509</v>
      </c>
      <c r="S913" s="28">
        <v>54064</v>
      </c>
    </row>
    <row r="914" spans="17:19">
      <c r="Q914" s="28">
        <v>54065</v>
      </c>
      <c r="R914" s="29" t="s">
        <v>1510</v>
      </c>
      <c r="S914" s="28">
        <v>54065</v>
      </c>
    </row>
    <row r="915" spans="17:19">
      <c r="Q915" s="28">
        <v>54066</v>
      </c>
      <c r="R915" s="29" t="s">
        <v>1511</v>
      </c>
      <c r="S915" s="28">
        <v>54066</v>
      </c>
    </row>
    <row r="916" spans="17:19">
      <c r="Q916" s="28">
        <v>54067</v>
      </c>
      <c r="R916" s="29" t="s">
        <v>1512</v>
      </c>
      <c r="S916" s="28">
        <v>54067</v>
      </c>
    </row>
    <row r="917" spans="17:19">
      <c r="Q917" s="28">
        <v>54068</v>
      </c>
      <c r="R917" s="29" t="s">
        <v>1513</v>
      </c>
      <c r="S917" s="28">
        <v>54068</v>
      </c>
    </row>
    <row r="918" spans="17:19">
      <c r="Q918" s="28">
        <v>54071</v>
      </c>
      <c r="R918" s="29" t="s">
        <v>1514</v>
      </c>
      <c r="S918" s="28">
        <v>54071</v>
      </c>
    </row>
    <row r="919" spans="17:19">
      <c r="Q919" s="28">
        <v>54072</v>
      </c>
      <c r="R919" s="29" t="s">
        <v>1515</v>
      </c>
      <c r="S919" s="28">
        <v>54072</v>
      </c>
    </row>
    <row r="920" spans="17:19">
      <c r="Q920" s="28">
        <v>54074</v>
      </c>
      <c r="R920" s="29" t="s">
        <v>1516</v>
      </c>
      <c r="S920" s="28">
        <v>54074</v>
      </c>
    </row>
    <row r="921" spans="17:19">
      <c r="Q921" s="28">
        <v>54075</v>
      </c>
      <c r="R921" s="29" t="s">
        <v>1517</v>
      </c>
      <c r="S921" s="28">
        <v>54075</v>
      </c>
    </row>
    <row r="922" spans="17:19">
      <c r="Q922" s="28">
        <v>54076</v>
      </c>
      <c r="R922" s="29" t="s">
        <v>1518</v>
      </c>
      <c r="S922" s="28">
        <v>54076</v>
      </c>
    </row>
    <row r="923" spans="17:19">
      <c r="Q923" s="28">
        <v>54077</v>
      </c>
      <c r="R923" s="29" t="s">
        <v>1519</v>
      </c>
      <c r="S923" s="28">
        <v>54077</v>
      </c>
    </row>
    <row r="924" spans="17:19">
      <c r="Q924" s="28">
        <v>54078</v>
      </c>
      <c r="R924" s="29" t="s">
        <v>1520</v>
      </c>
      <c r="S924" s="28">
        <v>54078</v>
      </c>
    </row>
    <row r="925" spans="17:19">
      <c r="Q925" s="28">
        <v>54080</v>
      </c>
      <c r="R925" s="29" t="s">
        <v>1521</v>
      </c>
      <c r="S925" s="28">
        <v>54080</v>
      </c>
    </row>
    <row r="926" spans="17:19">
      <c r="Q926" s="28">
        <v>54081</v>
      </c>
      <c r="R926" s="29" t="s">
        <v>1522</v>
      </c>
      <c r="S926" s="28">
        <v>54081</v>
      </c>
    </row>
    <row r="927" spans="17:19">
      <c r="Q927" s="28">
        <v>54082</v>
      </c>
      <c r="R927" s="29" t="s">
        <v>1523</v>
      </c>
      <c r="S927" s="28">
        <v>54082</v>
      </c>
    </row>
    <row r="928" spans="17:19">
      <c r="Q928" s="28">
        <v>54083</v>
      </c>
      <c r="R928" s="29" t="s">
        <v>1524</v>
      </c>
      <c r="S928" s="28">
        <v>54083</v>
      </c>
    </row>
    <row r="929" spans="17:19">
      <c r="Q929" s="28">
        <v>54084</v>
      </c>
      <c r="R929" s="29" t="s">
        <v>1525</v>
      </c>
      <c r="S929" s="28">
        <v>54084</v>
      </c>
    </row>
    <row r="930" spans="17:19">
      <c r="Q930" s="28">
        <v>54085</v>
      </c>
      <c r="R930" s="29" t="s">
        <v>1526</v>
      </c>
      <c r="S930" s="28">
        <v>54085</v>
      </c>
    </row>
    <row r="931" spans="17:19">
      <c r="Q931" s="28">
        <v>54086</v>
      </c>
      <c r="R931" s="29" t="s">
        <v>1527</v>
      </c>
      <c r="S931" s="28">
        <v>54086</v>
      </c>
    </row>
    <row r="932" spans="17:19">
      <c r="Q932" s="28">
        <v>54087</v>
      </c>
      <c r="R932" s="29" t="s">
        <v>1528</v>
      </c>
      <c r="S932" s="28">
        <v>54087</v>
      </c>
    </row>
    <row r="933" spans="17:19">
      <c r="Q933" s="28">
        <v>54088</v>
      </c>
      <c r="R933" s="29" t="s">
        <v>1529</v>
      </c>
      <c r="S933" s="28">
        <v>54088</v>
      </c>
    </row>
    <row r="934" spans="17:19">
      <c r="Q934" s="28">
        <v>54089</v>
      </c>
      <c r="R934" s="29" t="s">
        <v>1530</v>
      </c>
      <c r="S934" s="28">
        <v>54089</v>
      </c>
    </row>
    <row r="935" spans="17:19">
      <c r="Q935" s="28">
        <v>54090</v>
      </c>
      <c r="R935" s="29" t="s">
        <v>1531</v>
      </c>
      <c r="S935" s="28">
        <v>54090</v>
      </c>
    </row>
    <row r="936" spans="17:19">
      <c r="Q936" s="28">
        <v>54091</v>
      </c>
      <c r="R936" s="29" t="s">
        <v>1532</v>
      </c>
      <c r="S936" s="28">
        <v>54091</v>
      </c>
    </row>
    <row r="937" spans="17:19">
      <c r="Q937" s="28">
        <v>54092</v>
      </c>
      <c r="R937" s="29" t="s">
        <v>1533</v>
      </c>
      <c r="S937" s="28">
        <v>54092</v>
      </c>
    </row>
    <row r="938" spans="17:19">
      <c r="Q938" s="28">
        <v>54093</v>
      </c>
      <c r="R938" s="29" t="s">
        <v>1534</v>
      </c>
      <c r="S938" s="28">
        <v>54093</v>
      </c>
    </row>
    <row r="939" spans="17:19">
      <c r="Q939" s="28">
        <v>54094</v>
      </c>
      <c r="R939" s="29" t="s">
        <v>1535</v>
      </c>
      <c r="S939" s="28">
        <v>54094</v>
      </c>
    </row>
    <row r="940" spans="17:19">
      <c r="Q940" s="28">
        <v>54095</v>
      </c>
      <c r="R940" s="29" t="s">
        <v>1536</v>
      </c>
      <c r="S940" s="28">
        <v>54095</v>
      </c>
    </row>
    <row r="941" spans="17:19">
      <c r="Q941" s="28">
        <v>54096</v>
      </c>
      <c r="R941" s="29" t="s">
        <v>1537</v>
      </c>
      <c r="S941" s="28">
        <v>54096</v>
      </c>
    </row>
    <row r="942" spans="17:19">
      <c r="Q942" s="28">
        <v>54097</v>
      </c>
      <c r="R942" s="29" t="s">
        <v>1538</v>
      </c>
      <c r="S942" s="28">
        <v>54097</v>
      </c>
    </row>
    <row r="943" spans="17:19">
      <c r="Q943" s="28">
        <v>54098</v>
      </c>
      <c r="R943" s="29" t="s">
        <v>1539</v>
      </c>
      <c r="S943" s="28">
        <v>54098</v>
      </c>
    </row>
    <row r="944" spans="17:19">
      <c r="Q944" s="28">
        <v>54099</v>
      </c>
      <c r="R944" s="29" t="s">
        <v>1540</v>
      </c>
      <c r="S944" s="28">
        <v>54099</v>
      </c>
    </row>
    <row r="945" spans="17:19">
      <c r="Q945" s="28">
        <v>54100</v>
      </c>
      <c r="R945" s="29" t="s">
        <v>1541</v>
      </c>
      <c r="S945" s="28">
        <v>54100</v>
      </c>
    </row>
    <row r="946" spans="17:19">
      <c r="Q946" s="28">
        <v>54101</v>
      </c>
      <c r="R946" s="29" t="s">
        <v>1542</v>
      </c>
      <c r="S946" s="28">
        <v>54101</v>
      </c>
    </row>
    <row r="947" spans="17:19">
      <c r="Q947" s="28">
        <v>54102</v>
      </c>
      <c r="R947" s="29" t="s">
        <v>1543</v>
      </c>
      <c r="S947" s="28">
        <v>54102</v>
      </c>
    </row>
    <row r="948" spans="17:19">
      <c r="Q948" s="28">
        <v>54103</v>
      </c>
      <c r="R948" s="29" t="s">
        <v>1544</v>
      </c>
      <c r="S948" s="28">
        <v>54103</v>
      </c>
    </row>
    <row r="949" spans="17:19">
      <c r="Q949" s="28">
        <v>54104</v>
      </c>
      <c r="R949" s="29" t="s">
        <v>1545</v>
      </c>
      <c r="S949" s="28">
        <v>54104</v>
      </c>
    </row>
    <row r="950" spans="17:19">
      <c r="Q950" s="28">
        <v>54105</v>
      </c>
      <c r="R950" s="29" t="s">
        <v>122</v>
      </c>
      <c r="S950" s="28">
        <v>54105</v>
      </c>
    </row>
    <row r="951" spans="17:19">
      <c r="Q951" s="28">
        <v>54106</v>
      </c>
      <c r="R951" s="29" t="s">
        <v>1546</v>
      </c>
      <c r="S951" s="28">
        <v>54106</v>
      </c>
    </row>
    <row r="952" spans="17:19">
      <c r="Q952" s="28">
        <v>54107</v>
      </c>
      <c r="R952" s="29" t="s">
        <v>1547</v>
      </c>
      <c r="S952" s="28">
        <v>54107</v>
      </c>
    </row>
    <row r="953" spans="17:19">
      <c r="Q953" s="28">
        <v>54108</v>
      </c>
      <c r="R953" s="29" t="s">
        <v>1548</v>
      </c>
      <c r="S953" s="28">
        <v>54108</v>
      </c>
    </row>
    <row r="954" spans="17:19">
      <c r="Q954" s="28">
        <v>54109</v>
      </c>
      <c r="R954" s="29" t="s">
        <v>1549</v>
      </c>
      <c r="S954" s="28">
        <v>54109</v>
      </c>
    </row>
    <row r="955" spans="17:19">
      <c r="Q955" s="28">
        <v>54110</v>
      </c>
      <c r="R955" s="29" t="s">
        <v>1550</v>
      </c>
      <c r="S955" s="28">
        <v>54110</v>
      </c>
    </row>
    <row r="956" spans="17:19">
      <c r="Q956" s="28">
        <v>54111</v>
      </c>
      <c r="R956" s="29" t="s">
        <v>1551</v>
      </c>
      <c r="S956" s="28">
        <v>54111</v>
      </c>
    </row>
    <row r="957" spans="17:19">
      <c r="Q957" s="28">
        <v>54112</v>
      </c>
      <c r="R957" s="29" t="s">
        <v>1552</v>
      </c>
      <c r="S957" s="28">
        <v>54112</v>
      </c>
    </row>
    <row r="958" spans="17:19">
      <c r="Q958" s="28">
        <v>54113</v>
      </c>
      <c r="R958" s="29" t="s">
        <v>1553</v>
      </c>
      <c r="S958" s="28">
        <v>54113</v>
      </c>
    </row>
    <row r="959" spans="17:19">
      <c r="Q959" s="28">
        <v>54114</v>
      </c>
      <c r="R959" s="29" t="s">
        <v>1554</v>
      </c>
      <c r="S959" s="28">
        <v>54114</v>
      </c>
    </row>
    <row r="960" spans="17:19">
      <c r="Q960" s="28">
        <v>54115</v>
      </c>
      <c r="R960" s="29" t="s">
        <v>1555</v>
      </c>
      <c r="S960" s="28">
        <v>54115</v>
      </c>
    </row>
    <row r="961" spans="17:19">
      <c r="Q961" s="28">
        <v>54116</v>
      </c>
      <c r="R961" s="29" t="s">
        <v>126</v>
      </c>
      <c r="S961" s="28">
        <v>54116</v>
      </c>
    </row>
    <row r="962" spans="17:19">
      <c r="Q962" s="28">
        <v>54117</v>
      </c>
      <c r="R962" s="29" t="s">
        <v>1556</v>
      </c>
      <c r="S962" s="28">
        <v>54117</v>
      </c>
    </row>
    <row r="963" spans="17:19">
      <c r="Q963" s="28">
        <v>54118</v>
      </c>
      <c r="R963" s="29" t="s">
        <v>1557</v>
      </c>
      <c r="S963" s="28">
        <v>54118</v>
      </c>
    </row>
    <row r="964" spans="17:19">
      <c r="Q964" s="28">
        <v>54119</v>
      </c>
      <c r="R964" s="29" t="s">
        <v>1558</v>
      </c>
      <c r="S964" s="28">
        <v>54119</v>
      </c>
    </row>
    <row r="965" spans="17:19">
      <c r="Q965" s="28">
        <v>54120</v>
      </c>
      <c r="R965" s="29" t="s">
        <v>1559</v>
      </c>
      <c r="S965" s="28">
        <v>54120</v>
      </c>
    </row>
    <row r="966" spans="17:19">
      <c r="Q966" s="28">
        <v>54121</v>
      </c>
      <c r="R966" s="29" t="s">
        <v>1560</v>
      </c>
      <c r="S966" s="28">
        <v>54121</v>
      </c>
    </row>
    <row r="967" spans="17:19">
      <c r="Q967" s="28">
        <v>54122</v>
      </c>
      <c r="R967" s="29" t="s">
        <v>1561</v>
      </c>
      <c r="S967" s="28">
        <v>54122</v>
      </c>
    </row>
    <row r="968" spans="17:19">
      <c r="Q968" s="28">
        <v>54123</v>
      </c>
      <c r="R968" s="29" t="s">
        <v>1562</v>
      </c>
      <c r="S968" s="28">
        <v>54123</v>
      </c>
    </row>
    <row r="969" spans="17:19">
      <c r="Q969" s="28">
        <v>54124</v>
      </c>
      <c r="R969" s="29" t="s">
        <v>1563</v>
      </c>
      <c r="S969" s="28">
        <v>54124</v>
      </c>
    </row>
    <row r="970" spans="17:19">
      <c r="Q970" s="28">
        <v>54125</v>
      </c>
      <c r="R970" s="29" t="s">
        <v>1564</v>
      </c>
      <c r="S970" s="28">
        <v>54125</v>
      </c>
    </row>
    <row r="971" spans="17:19">
      <c r="Q971" s="28">
        <v>54126</v>
      </c>
      <c r="R971" s="29" t="s">
        <v>1565</v>
      </c>
      <c r="S971" s="28">
        <v>54126</v>
      </c>
    </row>
    <row r="972" spans="17:19">
      <c r="Q972" s="28">
        <v>54127</v>
      </c>
      <c r="R972" s="29" t="s">
        <v>1566</v>
      </c>
      <c r="S972" s="28">
        <v>54127</v>
      </c>
    </row>
    <row r="973" spans="17:19">
      <c r="Q973" s="28">
        <v>54128</v>
      </c>
      <c r="R973" s="29" t="s">
        <v>1567</v>
      </c>
      <c r="S973" s="28">
        <v>54128</v>
      </c>
    </row>
    <row r="974" spans="17:19">
      <c r="Q974" s="28">
        <v>54129</v>
      </c>
      <c r="R974" s="29" t="s">
        <v>1568</v>
      </c>
      <c r="S974" s="28">
        <v>54129</v>
      </c>
    </row>
    <row r="975" spans="17:19">
      <c r="Q975" s="28">
        <v>54130</v>
      </c>
      <c r="R975" s="29" t="s">
        <v>1569</v>
      </c>
      <c r="S975" s="28">
        <v>54130</v>
      </c>
    </row>
    <row r="976" spans="17:19">
      <c r="Q976" s="28">
        <v>54131</v>
      </c>
      <c r="R976" s="29" t="s">
        <v>1570</v>
      </c>
      <c r="S976" s="28">
        <v>54131</v>
      </c>
    </row>
    <row r="977" spans="17:19">
      <c r="Q977" s="28">
        <v>54132</v>
      </c>
      <c r="R977" s="29" t="s">
        <v>1571</v>
      </c>
      <c r="S977" s="28">
        <v>54132</v>
      </c>
    </row>
    <row r="978" spans="17:19">
      <c r="Q978" s="28">
        <v>54133</v>
      </c>
      <c r="R978" s="29" t="s">
        <v>1572</v>
      </c>
      <c r="S978" s="28">
        <v>54133</v>
      </c>
    </row>
    <row r="979" spans="17:19">
      <c r="Q979" s="28">
        <v>54134</v>
      </c>
      <c r="R979" s="29" t="s">
        <v>1573</v>
      </c>
      <c r="S979" s="28">
        <v>54134</v>
      </c>
    </row>
    <row r="980" spans="17:19">
      <c r="Q980" s="28">
        <v>54135</v>
      </c>
      <c r="R980" s="29" t="s">
        <v>1574</v>
      </c>
      <c r="S980" s="28">
        <v>54135</v>
      </c>
    </row>
    <row r="981" spans="17:19">
      <c r="Q981" s="28">
        <v>54136</v>
      </c>
      <c r="R981" s="29" t="s">
        <v>1575</v>
      </c>
      <c r="S981" s="28">
        <v>54136</v>
      </c>
    </row>
    <row r="982" spans="17:19">
      <c r="Q982" s="28">
        <v>54137</v>
      </c>
      <c r="R982" s="29" t="s">
        <v>1576</v>
      </c>
      <c r="S982" s="28">
        <v>54137</v>
      </c>
    </row>
    <row r="983" spans="17:19">
      <c r="Q983" s="28">
        <v>54138</v>
      </c>
      <c r="R983" s="29" t="s">
        <v>1577</v>
      </c>
      <c r="S983" s="28">
        <v>54138</v>
      </c>
    </row>
    <row r="984" spans="17:19">
      <c r="Q984" s="28">
        <v>54139</v>
      </c>
      <c r="R984" s="29" t="s">
        <v>1578</v>
      </c>
      <c r="S984" s="28">
        <v>54139</v>
      </c>
    </row>
    <row r="985" spans="17:19">
      <c r="Q985" s="28">
        <v>54140</v>
      </c>
      <c r="R985" s="29" t="s">
        <v>1579</v>
      </c>
      <c r="S985" s="28">
        <v>54140</v>
      </c>
    </row>
    <row r="986" spans="17:19">
      <c r="Q986" s="28">
        <v>54141</v>
      </c>
      <c r="R986" s="29" t="s">
        <v>1580</v>
      </c>
      <c r="S986" s="28">
        <v>54141</v>
      </c>
    </row>
    <row r="987" spans="17:19">
      <c r="Q987" s="28">
        <v>54142</v>
      </c>
      <c r="R987" s="29" t="s">
        <v>1581</v>
      </c>
      <c r="S987" s="28">
        <v>54142</v>
      </c>
    </row>
    <row r="988" spans="17:19">
      <c r="Q988" s="28">
        <v>54143</v>
      </c>
      <c r="R988" s="29" t="s">
        <v>1582</v>
      </c>
      <c r="S988" s="28">
        <v>54143</v>
      </c>
    </row>
    <row r="989" spans="17:19">
      <c r="Q989" s="28">
        <v>54144</v>
      </c>
      <c r="R989" s="29" t="s">
        <v>1583</v>
      </c>
      <c r="S989" s="28">
        <v>54144</v>
      </c>
    </row>
    <row r="990" spans="17:19">
      <c r="Q990" s="28">
        <v>54145</v>
      </c>
      <c r="R990" s="29" t="s">
        <v>1584</v>
      </c>
      <c r="S990" s="28">
        <v>54145</v>
      </c>
    </row>
    <row r="991" spans="17:19">
      <c r="Q991" s="28">
        <v>54146</v>
      </c>
      <c r="R991" s="29" t="s">
        <v>1585</v>
      </c>
      <c r="S991" s="28">
        <v>54146</v>
      </c>
    </row>
    <row r="992" spans="17:19">
      <c r="Q992" s="28">
        <v>54147</v>
      </c>
      <c r="R992" s="29" t="s">
        <v>1586</v>
      </c>
      <c r="S992" s="28">
        <v>54147</v>
      </c>
    </row>
    <row r="993" spans="17:19">
      <c r="Q993" s="28">
        <v>54148</v>
      </c>
      <c r="R993" s="29" t="s">
        <v>1587</v>
      </c>
      <c r="S993" s="28">
        <v>54148</v>
      </c>
    </row>
    <row r="994" spans="17:19">
      <c r="Q994" s="28">
        <v>54149</v>
      </c>
      <c r="R994" s="29" t="s">
        <v>1588</v>
      </c>
      <c r="S994" s="28">
        <v>54149</v>
      </c>
    </row>
    <row r="995" spans="17:19">
      <c r="Q995" s="28">
        <v>54150</v>
      </c>
      <c r="R995" s="29" t="s">
        <v>1589</v>
      </c>
      <c r="S995" s="28">
        <v>54150</v>
      </c>
    </row>
    <row r="996" spans="17:19">
      <c r="Q996" s="28">
        <v>54151</v>
      </c>
      <c r="R996" s="29" t="s">
        <v>1590</v>
      </c>
      <c r="S996" s="28">
        <v>54151</v>
      </c>
    </row>
    <row r="997" spans="17:19">
      <c r="Q997" s="28">
        <v>54152</v>
      </c>
      <c r="R997" s="29" t="s">
        <v>1591</v>
      </c>
      <c r="S997" s="28">
        <v>54152</v>
      </c>
    </row>
    <row r="998" spans="17:19">
      <c r="Q998" s="28">
        <v>54153</v>
      </c>
      <c r="R998" s="29" t="s">
        <v>1592</v>
      </c>
      <c r="S998" s="28">
        <v>54153</v>
      </c>
    </row>
    <row r="999" spans="17:19">
      <c r="Q999" s="28">
        <v>54154</v>
      </c>
      <c r="R999" s="29" t="s">
        <v>1593</v>
      </c>
      <c r="S999" s="28">
        <v>54154</v>
      </c>
    </row>
    <row r="1000" spans="17:19">
      <c r="Q1000" s="28">
        <v>54155</v>
      </c>
      <c r="R1000" s="29" t="s">
        <v>1594</v>
      </c>
      <c r="S1000" s="28">
        <v>54155</v>
      </c>
    </row>
    <row r="1001" spans="17:19">
      <c r="Q1001" s="28">
        <v>54156</v>
      </c>
      <c r="R1001" s="29" t="s">
        <v>1595</v>
      </c>
      <c r="S1001" s="28">
        <v>54156</v>
      </c>
    </row>
    <row r="1002" spans="17:19">
      <c r="Q1002" s="28">
        <v>54157</v>
      </c>
      <c r="R1002" s="29" t="s">
        <v>1596</v>
      </c>
      <c r="S1002" s="28">
        <v>54157</v>
      </c>
    </row>
    <row r="1003" spans="17:19">
      <c r="Q1003" s="28">
        <v>54158</v>
      </c>
      <c r="R1003" s="29" t="s">
        <v>1597</v>
      </c>
      <c r="S1003" s="28">
        <v>54158</v>
      </c>
    </row>
    <row r="1004" spans="17:19">
      <c r="Q1004" s="28">
        <v>54159</v>
      </c>
      <c r="R1004" s="29" t="s">
        <v>1598</v>
      </c>
      <c r="S1004" s="28">
        <v>54159</v>
      </c>
    </row>
    <row r="1005" spans="17:19">
      <c r="Q1005" s="28">
        <v>54160</v>
      </c>
      <c r="R1005" s="29" t="s">
        <v>1599</v>
      </c>
      <c r="S1005" s="28">
        <v>54160</v>
      </c>
    </row>
    <row r="1006" spans="17:19">
      <c r="Q1006" s="28">
        <v>54161</v>
      </c>
      <c r="R1006" s="29" t="s">
        <v>1600</v>
      </c>
      <c r="S1006" s="28">
        <v>54161</v>
      </c>
    </row>
    <row r="1007" spans="17:19">
      <c r="Q1007" s="28">
        <v>54162</v>
      </c>
      <c r="R1007" s="29" t="s">
        <v>1601</v>
      </c>
      <c r="S1007" s="28">
        <v>54162</v>
      </c>
    </row>
    <row r="1008" spans="17:19">
      <c r="Q1008" s="28">
        <v>54163</v>
      </c>
      <c r="R1008" s="29" t="s">
        <v>1602</v>
      </c>
      <c r="S1008" s="28">
        <v>54163</v>
      </c>
    </row>
    <row r="1009" spans="17:19">
      <c r="Q1009" s="28">
        <v>54164</v>
      </c>
      <c r="R1009" s="29" t="s">
        <v>1603</v>
      </c>
      <c r="S1009" s="28">
        <v>54164</v>
      </c>
    </row>
    <row r="1010" spans="17:19">
      <c r="Q1010" s="28">
        <v>54165</v>
      </c>
      <c r="R1010" s="29" t="s">
        <v>1604</v>
      </c>
      <c r="S1010" s="28">
        <v>54165</v>
      </c>
    </row>
    <row r="1011" spans="17:19">
      <c r="Q1011" s="28">
        <v>54166</v>
      </c>
      <c r="R1011" s="29" t="s">
        <v>1605</v>
      </c>
      <c r="S1011" s="28">
        <v>54166</v>
      </c>
    </row>
    <row r="1012" spans="17:19">
      <c r="Q1012" s="28">
        <v>54167</v>
      </c>
      <c r="R1012" s="29" t="s">
        <v>1606</v>
      </c>
      <c r="S1012" s="28">
        <v>54167</v>
      </c>
    </row>
    <row r="1013" spans="17:19">
      <c r="Q1013" s="28">
        <v>54168</v>
      </c>
      <c r="R1013" s="29" t="s">
        <v>1607</v>
      </c>
      <c r="S1013" s="28">
        <v>54168</v>
      </c>
    </row>
    <row r="1014" spans="17:19">
      <c r="Q1014" s="28">
        <v>54169</v>
      </c>
      <c r="R1014" s="29" t="s">
        <v>1608</v>
      </c>
      <c r="S1014" s="28">
        <v>54169</v>
      </c>
    </row>
    <row r="1015" spans="17:19">
      <c r="Q1015" s="28">
        <v>54170</v>
      </c>
      <c r="R1015" s="29" t="s">
        <v>1609</v>
      </c>
      <c r="S1015" s="28">
        <v>54170</v>
      </c>
    </row>
    <row r="1016" spans="17:19">
      <c r="Q1016" s="28">
        <v>54171</v>
      </c>
      <c r="R1016" s="29" t="s">
        <v>1610</v>
      </c>
      <c r="S1016" s="28">
        <v>54171</v>
      </c>
    </row>
    <row r="1017" spans="17:19">
      <c r="Q1017" s="28">
        <v>54172</v>
      </c>
      <c r="R1017" s="29" t="s">
        <v>1611</v>
      </c>
      <c r="S1017" s="28">
        <v>54172</v>
      </c>
    </row>
    <row r="1018" spans="17:19">
      <c r="Q1018" s="28">
        <v>54173</v>
      </c>
      <c r="R1018" s="29" t="s">
        <v>1612</v>
      </c>
      <c r="S1018" s="28">
        <v>54173</v>
      </c>
    </row>
    <row r="1019" spans="17:19">
      <c r="Q1019" s="28">
        <v>54174</v>
      </c>
      <c r="R1019" s="29" t="s">
        <v>1613</v>
      </c>
      <c r="S1019" s="28">
        <v>54174</v>
      </c>
    </row>
    <row r="1020" spans="17:19">
      <c r="Q1020" s="28">
        <v>54175</v>
      </c>
      <c r="R1020" s="29" t="s">
        <v>1614</v>
      </c>
      <c r="S1020" s="28">
        <v>54175</v>
      </c>
    </row>
    <row r="1021" spans="17:19">
      <c r="Q1021" s="28">
        <v>54176</v>
      </c>
      <c r="R1021" s="29" t="s">
        <v>1615</v>
      </c>
      <c r="S1021" s="28">
        <v>54176</v>
      </c>
    </row>
    <row r="1022" spans="17:19">
      <c r="Q1022" s="28">
        <v>54177</v>
      </c>
      <c r="R1022" s="29" t="s">
        <v>1616</v>
      </c>
      <c r="S1022" s="28">
        <v>54177</v>
      </c>
    </row>
    <row r="1023" spans="17:19">
      <c r="Q1023" s="28">
        <v>54178</v>
      </c>
      <c r="R1023" s="29" t="s">
        <v>1617</v>
      </c>
      <c r="S1023" s="28">
        <v>54178</v>
      </c>
    </row>
    <row r="1024" spans="17:19">
      <c r="Q1024" s="28">
        <v>54179</v>
      </c>
      <c r="R1024" s="29" t="s">
        <v>1618</v>
      </c>
      <c r="S1024" s="28">
        <v>54179</v>
      </c>
    </row>
    <row r="1025" spans="17:19">
      <c r="Q1025" s="28">
        <v>54180</v>
      </c>
      <c r="R1025" s="29" t="s">
        <v>1619</v>
      </c>
      <c r="S1025" s="28">
        <v>54180</v>
      </c>
    </row>
    <row r="1026" spans="17:19">
      <c r="Q1026" s="28">
        <v>54181</v>
      </c>
      <c r="R1026" s="29" t="s">
        <v>1620</v>
      </c>
      <c r="S1026" s="28">
        <v>54181</v>
      </c>
    </row>
    <row r="1027" spans="17:19">
      <c r="Q1027" s="28">
        <v>54182</v>
      </c>
      <c r="R1027" s="29" t="s">
        <v>1621</v>
      </c>
      <c r="S1027" s="28">
        <v>54182</v>
      </c>
    </row>
    <row r="1028" spans="17:19">
      <c r="Q1028" s="28">
        <v>54183</v>
      </c>
      <c r="R1028" s="29" t="s">
        <v>1622</v>
      </c>
      <c r="S1028" s="28">
        <v>54183</v>
      </c>
    </row>
    <row r="1029" spans="17:19">
      <c r="Q1029" s="28">
        <v>54184</v>
      </c>
      <c r="R1029" s="29" t="s">
        <v>1623</v>
      </c>
      <c r="S1029" s="28">
        <v>54184</v>
      </c>
    </row>
    <row r="1030" spans="17:19">
      <c r="Q1030" s="28">
        <v>54185</v>
      </c>
      <c r="R1030" s="29" t="s">
        <v>1624</v>
      </c>
      <c r="S1030" s="28">
        <v>54185</v>
      </c>
    </row>
    <row r="1031" spans="17:19">
      <c r="Q1031" s="28">
        <v>54186</v>
      </c>
      <c r="R1031" s="29" t="s">
        <v>1625</v>
      </c>
      <c r="S1031" s="28">
        <v>54186</v>
      </c>
    </row>
    <row r="1032" spans="17:19">
      <c r="Q1032" s="28">
        <v>54187</v>
      </c>
      <c r="R1032" s="29" t="s">
        <v>1626</v>
      </c>
      <c r="S1032" s="28">
        <v>54187</v>
      </c>
    </row>
    <row r="1033" spans="17:19">
      <c r="Q1033" s="28">
        <v>54188</v>
      </c>
      <c r="R1033" s="29" t="s">
        <v>1627</v>
      </c>
      <c r="S1033" s="28">
        <v>54188</v>
      </c>
    </row>
    <row r="1034" spans="17:19">
      <c r="Q1034" s="28">
        <v>54189</v>
      </c>
      <c r="R1034" s="29" t="s">
        <v>1514</v>
      </c>
      <c r="S1034" s="28">
        <v>54189</v>
      </c>
    </row>
    <row r="1035" spans="17:19">
      <c r="Q1035" s="28">
        <v>54190</v>
      </c>
      <c r="R1035" s="29" t="s">
        <v>1515</v>
      </c>
      <c r="S1035" s="28">
        <v>54190</v>
      </c>
    </row>
    <row r="1036" spans="17:19">
      <c r="Q1036" s="28">
        <v>54191</v>
      </c>
      <c r="R1036" s="29" t="s">
        <v>1516</v>
      </c>
      <c r="S1036" s="28">
        <v>54191</v>
      </c>
    </row>
    <row r="1037" spans="17:19">
      <c r="Q1037" s="28">
        <v>54192</v>
      </c>
      <c r="R1037" s="29" t="s">
        <v>1517</v>
      </c>
      <c r="S1037" s="28">
        <v>54192</v>
      </c>
    </row>
    <row r="1038" spans="17:19">
      <c r="Q1038" s="28">
        <v>54193</v>
      </c>
      <c r="R1038" s="29" t="s">
        <v>1518</v>
      </c>
      <c r="S1038" s="28">
        <v>54193</v>
      </c>
    </row>
    <row r="1039" spans="17:19">
      <c r="Q1039" s="28">
        <v>54194</v>
      </c>
      <c r="R1039" s="29" t="s">
        <v>1519</v>
      </c>
      <c r="S1039" s="28">
        <v>54194</v>
      </c>
    </row>
    <row r="1040" spans="17:19">
      <c r="Q1040" s="28">
        <v>54195</v>
      </c>
      <c r="R1040" s="29" t="s">
        <v>1520</v>
      </c>
      <c r="S1040" s="28">
        <v>54195</v>
      </c>
    </row>
    <row r="1041" spans="17:19">
      <c r="Q1041" s="28">
        <v>54196</v>
      </c>
      <c r="R1041" s="29" t="s">
        <v>1521</v>
      </c>
      <c r="S1041" s="28">
        <v>54196</v>
      </c>
    </row>
    <row r="1042" spans="17:19">
      <c r="Q1042" s="28">
        <v>54197</v>
      </c>
      <c r="R1042" s="29" t="s">
        <v>1522</v>
      </c>
      <c r="S1042" s="28">
        <v>54197</v>
      </c>
    </row>
    <row r="1043" spans="17:19">
      <c r="Q1043" s="28">
        <v>54198</v>
      </c>
      <c r="R1043" s="29" t="s">
        <v>1615</v>
      </c>
      <c r="S1043" s="28">
        <v>54198</v>
      </c>
    </row>
    <row r="1044" spans="17:19">
      <c r="Q1044" s="28">
        <v>54199</v>
      </c>
      <c r="R1044" s="29" t="s">
        <v>1616</v>
      </c>
      <c r="S1044" s="28">
        <v>54199</v>
      </c>
    </row>
    <row r="1045" spans="17:19">
      <c r="Q1045" s="28">
        <v>54200</v>
      </c>
      <c r="R1045" s="29" t="s">
        <v>1617</v>
      </c>
      <c r="S1045" s="28">
        <v>54200</v>
      </c>
    </row>
    <row r="1046" spans="17:19">
      <c r="Q1046" s="28">
        <v>54201</v>
      </c>
      <c r="R1046" s="29" t="s">
        <v>1618</v>
      </c>
      <c r="S1046" s="28">
        <v>54201</v>
      </c>
    </row>
    <row r="1047" spans="17:19">
      <c r="Q1047" s="28">
        <v>54202</v>
      </c>
      <c r="R1047" s="29" t="s">
        <v>1619</v>
      </c>
      <c r="S1047" s="28">
        <v>54202</v>
      </c>
    </row>
    <row r="1048" spans="17:19">
      <c r="Q1048" s="28">
        <v>54203</v>
      </c>
      <c r="R1048" s="29" t="s">
        <v>1620</v>
      </c>
      <c r="S1048" s="28">
        <v>54203</v>
      </c>
    </row>
    <row r="1049" spans="17:19">
      <c r="Q1049" s="28">
        <v>54204</v>
      </c>
      <c r="R1049" s="29" t="s">
        <v>1621</v>
      </c>
      <c r="S1049" s="28">
        <v>54204</v>
      </c>
    </row>
    <row r="1050" spans="17:19">
      <c r="Q1050" s="28">
        <v>54205</v>
      </c>
      <c r="R1050" s="29" t="s">
        <v>1622</v>
      </c>
      <c r="S1050" s="28">
        <v>54205</v>
      </c>
    </row>
    <row r="1051" spans="17:19">
      <c r="Q1051" s="28">
        <v>54206</v>
      </c>
      <c r="R1051" s="29" t="s">
        <v>1623</v>
      </c>
      <c r="S1051" s="28">
        <v>54206</v>
      </c>
    </row>
    <row r="1052" spans="17:19">
      <c r="Q1052" s="28">
        <v>54207</v>
      </c>
      <c r="R1052" s="29" t="s">
        <v>1624</v>
      </c>
      <c r="S1052" s="28">
        <v>54207</v>
      </c>
    </row>
    <row r="1053" spans="17:19">
      <c r="Q1053" s="28">
        <v>54208</v>
      </c>
      <c r="R1053" s="29" t="s">
        <v>1625</v>
      </c>
      <c r="S1053" s="28">
        <v>54208</v>
      </c>
    </row>
    <row r="1054" spans="17:19">
      <c r="Q1054" s="28">
        <v>54209</v>
      </c>
      <c r="R1054" s="29" t="s">
        <v>1626</v>
      </c>
      <c r="S1054" s="28">
        <v>54209</v>
      </c>
    </row>
    <row r="1055" spans="17:19">
      <c r="Q1055" s="28">
        <v>54210</v>
      </c>
      <c r="R1055" s="29" t="s">
        <v>1627</v>
      </c>
      <c r="S1055" s="28">
        <v>54210</v>
      </c>
    </row>
    <row r="1056" spans="17:19">
      <c r="Q1056" s="28">
        <v>54211</v>
      </c>
      <c r="R1056" s="29" t="s">
        <v>1628</v>
      </c>
      <c r="S1056" s="28">
        <v>54211</v>
      </c>
    </row>
    <row r="1057" spans="17:19">
      <c r="Q1057" s="28">
        <v>54212</v>
      </c>
      <c r="R1057" s="29" t="s">
        <v>1629</v>
      </c>
      <c r="S1057" s="28">
        <v>54212</v>
      </c>
    </row>
    <row r="1058" spans="17:19">
      <c r="Q1058" s="28">
        <v>54213</v>
      </c>
      <c r="R1058" s="29" t="s">
        <v>1630</v>
      </c>
      <c r="S1058" s="28">
        <v>54213</v>
      </c>
    </row>
    <row r="1059" spans="17:19">
      <c r="Q1059" s="28">
        <v>54214</v>
      </c>
      <c r="R1059" s="29" t="s">
        <v>1631</v>
      </c>
      <c r="S1059" s="28">
        <v>54214</v>
      </c>
    </row>
    <row r="1060" spans="17:19">
      <c r="Q1060" s="28">
        <v>54215</v>
      </c>
      <c r="R1060" s="29" t="s">
        <v>1632</v>
      </c>
      <c r="S1060" s="28">
        <v>54215</v>
      </c>
    </row>
    <row r="1061" spans="17:19">
      <c r="Q1061" s="28">
        <v>54216</v>
      </c>
      <c r="R1061" s="29" t="s">
        <v>1633</v>
      </c>
      <c r="S1061" s="28">
        <v>54216</v>
      </c>
    </row>
    <row r="1062" spans="17:19">
      <c r="Q1062" s="28">
        <v>54217</v>
      </c>
      <c r="R1062" s="29" t="s">
        <v>1634</v>
      </c>
      <c r="S1062" s="28">
        <v>54217</v>
      </c>
    </row>
    <row r="1063" spans="17:19">
      <c r="Q1063" s="28">
        <v>54218</v>
      </c>
      <c r="R1063" s="29" t="s">
        <v>1635</v>
      </c>
      <c r="S1063" s="28">
        <v>54218</v>
      </c>
    </row>
    <row r="1064" spans="17:19">
      <c r="Q1064" s="28">
        <v>54219</v>
      </c>
      <c r="R1064" s="29" t="s">
        <v>1636</v>
      </c>
      <c r="S1064" s="28">
        <v>54219</v>
      </c>
    </row>
    <row r="1065" spans="17:19">
      <c r="Q1065" s="28">
        <v>54220</v>
      </c>
      <c r="R1065" s="29" t="s">
        <v>1637</v>
      </c>
      <c r="S1065" s="28">
        <v>54220</v>
      </c>
    </row>
    <row r="1066" spans="17:19">
      <c r="Q1066" s="28">
        <v>54221</v>
      </c>
      <c r="R1066" s="29" t="s">
        <v>1638</v>
      </c>
      <c r="S1066" s="28">
        <v>54221</v>
      </c>
    </row>
    <row r="1067" spans="17:19">
      <c r="Q1067" s="28">
        <v>54222</v>
      </c>
      <c r="R1067" s="29" t="s">
        <v>1639</v>
      </c>
      <c r="S1067" s="28">
        <v>54222</v>
      </c>
    </row>
    <row r="1068" spans="17:19">
      <c r="Q1068" s="28">
        <v>54223</v>
      </c>
      <c r="R1068" s="29" t="s">
        <v>1640</v>
      </c>
      <c r="S1068" s="28">
        <v>54223</v>
      </c>
    </row>
    <row r="1069" spans="17:19">
      <c r="Q1069" s="28">
        <v>54224</v>
      </c>
      <c r="R1069" s="29" t="s">
        <v>1641</v>
      </c>
      <c r="S1069" s="28">
        <v>54224</v>
      </c>
    </row>
    <row r="1070" spans="17:19">
      <c r="Q1070" s="28">
        <v>54225</v>
      </c>
      <c r="R1070" s="29" t="s">
        <v>1642</v>
      </c>
      <c r="S1070" s="28">
        <v>54225</v>
      </c>
    </row>
    <row r="1071" spans="17:19">
      <c r="Q1071" s="28">
        <v>54226</v>
      </c>
      <c r="R1071" s="29" t="s">
        <v>1643</v>
      </c>
      <c r="S1071" s="28">
        <v>54226</v>
      </c>
    </row>
    <row r="1072" spans="17:19">
      <c r="Q1072" s="28">
        <v>54227</v>
      </c>
      <c r="R1072" s="29" t="s">
        <v>1644</v>
      </c>
      <c r="S1072" s="28">
        <v>54227</v>
      </c>
    </row>
    <row r="1073" spans="17:19">
      <c r="Q1073" s="28">
        <v>54228</v>
      </c>
      <c r="R1073" s="29" t="s">
        <v>1645</v>
      </c>
      <c r="S1073" s="28">
        <v>54228</v>
      </c>
    </row>
    <row r="1074" spans="17:19">
      <c r="Q1074" s="28">
        <v>54229</v>
      </c>
      <c r="R1074" s="29" t="s">
        <v>1646</v>
      </c>
      <c r="S1074" s="28">
        <v>54229</v>
      </c>
    </row>
    <row r="1075" spans="17:19">
      <c r="Q1075" s="28">
        <v>54230</v>
      </c>
      <c r="R1075" s="29" t="s">
        <v>1647</v>
      </c>
      <c r="S1075" s="28">
        <v>54230</v>
      </c>
    </row>
    <row r="1076" spans="17:19">
      <c r="Q1076" s="28">
        <v>54231</v>
      </c>
      <c r="R1076" s="29" t="s">
        <v>1648</v>
      </c>
      <c r="S1076" s="28">
        <v>54231</v>
      </c>
    </row>
    <row r="1077" spans="17:19">
      <c r="Q1077" s="28">
        <v>54232</v>
      </c>
      <c r="R1077" s="29" t="s">
        <v>1649</v>
      </c>
      <c r="S1077" s="28">
        <v>54232</v>
      </c>
    </row>
    <row r="1078" spans="17:19">
      <c r="Q1078" s="28">
        <v>54233</v>
      </c>
      <c r="R1078" s="29" t="s">
        <v>1650</v>
      </c>
      <c r="S1078" s="28">
        <v>54233</v>
      </c>
    </row>
    <row r="1079" spans="17:19">
      <c r="Q1079" s="28">
        <v>54234</v>
      </c>
      <c r="R1079" s="29" t="s">
        <v>1651</v>
      </c>
      <c r="S1079" s="28">
        <v>54234</v>
      </c>
    </row>
    <row r="1080" spans="17:19">
      <c r="Q1080" s="28">
        <v>54235</v>
      </c>
      <c r="R1080" s="29" t="s">
        <v>1652</v>
      </c>
      <c r="S1080" s="28">
        <v>54235</v>
      </c>
    </row>
    <row r="1081" spans="17:19">
      <c r="Q1081" s="28">
        <v>54236</v>
      </c>
      <c r="R1081" s="29" t="s">
        <v>1653</v>
      </c>
      <c r="S1081" s="28">
        <v>54236</v>
      </c>
    </row>
    <row r="1082" spans="17:19">
      <c r="Q1082" s="28">
        <v>54237</v>
      </c>
      <c r="R1082" s="29" t="s">
        <v>1654</v>
      </c>
      <c r="S1082" s="28">
        <v>54237</v>
      </c>
    </row>
    <row r="1083" spans="17:19">
      <c r="Q1083" s="28">
        <v>54238</v>
      </c>
      <c r="R1083" s="29" t="s">
        <v>1655</v>
      </c>
      <c r="S1083" s="28">
        <v>54238</v>
      </c>
    </row>
    <row r="1084" spans="17:19">
      <c r="Q1084" s="28">
        <v>54239</v>
      </c>
      <c r="R1084" s="29" t="s">
        <v>1656</v>
      </c>
      <c r="S1084" s="28">
        <v>54239</v>
      </c>
    </row>
    <row r="1085" spans="17:19">
      <c r="Q1085" s="28">
        <v>54240</v>
      </c>
      <c r="R1085" s="29" t="s">
        <v>1657</v>
      </c>
      <c r="S1085" s="28">
        <v>54240</v>
      </c>
    </row>
    <row r="1086" spans="17:19">
      <c r="Q1086" s="28">
        <v>54241</v>
      </c>
      <c r="R1086" s="29" t="s">
        <v>1658</v>
      </c>
      <c r="S1086" s="28">
        <v>54241</v>
      </c>
    </row>
    <row r="1087" spans="17:19">
      <c r="Q1087" s="28">
        <v>54242</v>
      </c>
      <c r="R1087" s="29" t="s">
        <v>1659</v>
      </c>
      <c r="S1087" s="28">
        <v>54242</v>
      </c>
    </row>
    <row r="1088" spans="17:19">
      <c r="Q1088" s="28">
        <v>54243</v>
      </c>
      <c r="R1088" s="29" t="s">
        <v>1660</v>
      </c>
      <c r="S1088" s="28">
        <v>54243</v>
      </c>
    </row>
    <row r="1089" spans="17:19">
      <c r="Q1089" s="28">
        <v>54244</v>
      </c>
      <c r="R1089" s="29" t="s">
        <v>1661</v>
      </c>
      <c r="S1089" s="28">
        <v>54244</v>
      </c>
    </row>
    <row r="1090" spans="17:19">
      <c r="Q1090" s="28">
        <v>54245</v>
      </c>
      <c r="R1090" s="29" t="s">
        <v>1662</v>
      </c>
      <c r="S1090" s="28">
        <v>54245</v>
      </c>
    </row>
    <row r="1091" spans="17:19">
      <c r="Q1091" s="28">
        <v>54246</v>
      </c>
      <c r="R1091" s="29" t="s">
        <v>1663</v>
      </c>
      <c r="S1091" s="28">
        <v>54246</v>
      </c>
    </row>
    <row r="1092" spans="17:19">
      <c r="Q1092" s="28">
        <v>54247</v>
      </c>
      <c r="R1092" s="29" t="s">
        <v>1664</v>
      </c>
      <c r="S1092" s="28">
        <v>54247</v>
      </c>
    </row>
    <row r="1093" spans="17:19">
      <c r="Q1093" s="28">
        <v>54248</v>
      </c>
      <c r="R1093" s="29" t="s">
        <v>1665</v>
      </c>
      <c r="S1093" s="28">
        <v>54248</v>
      </c>
    </row>
    <row r="1094" spans="17:19">
      <c r="Q1094" s="28">
        <v>54249</v>
      </c>
      <c r="R1094" s="29" t="s">
        <v>1666</v>
      </c>
      <c r="S1094" s="28">
        <v>54249</v>
      </c>
    </row>
    <row r="1095" spans="17:19">
      <c r="Q1095" s="28">
        <v>54250</v>
      </c>
      <c r="R1095" s="29" t="s">
        <v>1667</v>
      </c>
      <c r="S1095" s="28">
        <v>54250</v>
      </c>
    </row>
    <row r="1096" spans="17:19">
      <c r="Q1096" s="28">
        <v>54251</v>
      </c>
      <c r="R1096" s="29" t="s">
        <v>1668</v>
      </c>
      <c r="S1096" s="28">
        <v>54251</v>
      </c>
    </row>
    <row r="1097" spans="17:19">
      <c r="Q1097" s="28">
        <v>54252</v>
      </c>
      <c r="R1097" s="29" t="s">
        <v>1669</v>
      </c>
      <c r="S1097" s="28">
        <v>54252</v>
      </c>
    </row>
    <row r="1098" spans="17:19">
      <c r="Q1098" s="28">
        <v>54253</v>
      </c>
      <c r="R1098" s="29" t="s">
        <v>1670</v>
      </c>
      <c r="S1098" s="28">
        <v>54253</v>
      </c>
    </row>
    <row r="1099" spans="17:19">
      <c r="Q1099" s="28">
        <v>54254</v>
      </c>
      <c r="R1099" s="29" t="s">
        <v>1671</v>
      </c>
      <c r="S1099" s="28">
        <v>54254</v>
      </c>
    </row>
    <row r="1100" spans="17:19">
      <c r="Q1100" s="28">
        <v>55001</v>
      </c>
      <c r="R1100" s="29" t="s">
        <v>1672</v>
      </c>
      <c r="S1100" s="28">
        <v>55001</v>
      </c>
    </row>
    <row r="1101" spans="17:19">
      <c r="Q1101" s="28">
        <v>55002</v>
      </c>
      <c r="R1101" s="29" t="s">
        <v>136</v>
      </c>
      <c r="S1101" s="28">
        <v>55002</v>
      </c>
    </row>
    <row r="1102" spans="17:19">
      <c r="Q1102" s="28">
        <v>55003</v>
      </c>
      <c r="R1102" s="29" t="s">
        <v>1673</v>
      </c>
      <c r="S1102" s="28">
        <v>55003</v>
      </c>
    </row>
    <row r="1103" spans="17:19">
      <c r="Q1103" s="28">
        <v>55004</v>
      </c>
      <c r="R1103" s="29" t="s">
        <v>556</v>
      </c>
      <c r="S1103" s="28">
        <v>55004</v>
      </c>
    </row>
    <row r="1104" spans="17:19">
      <c r="Q1104" s="28">
        <v>55005</v>
      </c>
      <c r="R1104" s="29" t="s">
        <v>1674</v>
      </c>
      <c r="S1104" s="28">
        <v>55005</v>
      </c>
    </row>
    <row r="1105" spans="17:19">
      <c r="Q1105" s="28">
        <v>55006</v>
      </c>
      <c r="R1105" s="29" t="s">
        <v>1675</v>
      </c>
      <c r="S1105" s="28">
        <v>55006</v>
      </c>
    </row>
    <row r="1106" spans="17:19">
      <c r="Q1106" s="28">
        <v>55007</v>
      </c>
      <c r="R1106" s="29" t="s">
        <v>1676</v>
      </c>
      <c r="S1106" s="28">
        <v>55007</v>
      </c>
    </row>
    <row r="1107" spans="17:19">
      <c r="Q1107" s="28">
        <v>55008</v>
      </c>
      <c r="R1107" s="29" t="s">
        <v>1677</v>
      </c>
      <c r="S1107" s="28">
        <v>55008</v>
      </c>
    </row>
    <row r="1108" spans="17:19">
      <c r="Q1108" s="28">
        <v>55009</v>
      </c>
      <c r="R1108" s="29" t="s">
        <v>1678</v>
      </c>
      <c r="S1108" s="28">
        <v>55009</v>
      </c>
    </row>
    <row r="1109" spans="17:19">
      <c r="Q1109" s="28">
        <v>55010</v>
      </c>
      <c r="R1109" s="29" t="s">
        <v>1679</v>
      </c>
      <c r="S1109" s="28">
        <v>55010</v>
      </c>
    </row>
    <row r="1110" spans="17:19">
      <c r="Q1110" s="28">
        <v>55011</v>
      </c>
      <c r="R1110" s="29" t="s">
        <v>1680</v>
      </c>
      <c r="S1110" s="28">
        <v>55011</v>
      </c>
    </row>
    <row r="1111" spans="17:19">
      <c r="Q1111" s="28">
        <v>55012</v>
      </c>
      <c r="R1111" s="29" t="s">
        <v>1681</v>
      </c>
      <c r="S1111" s="28">
        <v>55012</v>
      </c>
    </row>
    <row r="1112" spans="17:19">
      <c r="Q1112" s="28">
        <v>55013</v>
      </c>
      <c r="R1112" s="29" t="s">
        <v>1682</v>
      </c>
      <c r="S1112" s="28">
        <v>55013</v>
      </c>
    </row>
    <row r="1113" spans="17:19">
      <c r="Q1113" s="28">
        <v>55014</v>
      </c>
      <c r="R1113" s="29" t="s">
        <v>1683</v>
      </c>
      <c r="S1113" s="28">
        <v>55014</v>
      </c>
    </row>
    <row r="1114" spans="17:19">
      <c r="Q1114" s="28">
        <v>55015</v>
      </c>
      <c r="R1114" s="29" t="s">
        <v>1684</v>
      </c>
      <c r="S1114" s="28">
        <v>55015</v>
      </c>
    </row>
    <row r="1115" spans="17:19">
      <c r="Q1115" s="28">
        <v>55016</v>
      </c>
      <c r="R1115" s="29" t="s">
        <v>1685</v>
      </c>
      <c r="S1115" s="28">
        <v>55016</v>
      </c>
    </row>
    <row r="1116" spans="17:19">
      <c r="Q1116" s="28">
        <v>55017</v>
      </c>
      <c r="R1116" s="29" t="s">
        <v>1686</v>
      </c>
      <c r="S1116" s="28">
        <v>55017</v>
      </c>
    </row>
    <row r="1117" spans="17:19">
      <c r="Q1117" s="28">
        <v>55019</v>
      </c>
      <c r="R1117" s="29" t="s">
        <v>1687</v>
      </c>
      <c r="S1117" s="28">
        <v>55019</v>
      </c>
    </row>
    <row r="1118" spans="17:19">
      <c r="Q1118" s="28">
        <v>55021</v>
      </c>
      <c r="R1118" s="29" t="s">
        <v>1688</v>
      </c>
      <c r="S1118" s="28">
        <v>55021</v>
      </c>
    </row>
    <row r="1119" spans="17:19">
      <c r="Q1119" s="28">
        <v>55022</v>
      </c>
      <c r="R1119" s="29" t="s">
        <v>133</v>
      </c>
      <c r="S1119" s="28">
        <v>55022</v>
      </c>
    </row>
    <row r="1120" spans="17:19">
      <c r="Q1120" s="28">
        <v>55023</v>
      </c>
      <c r="R1120" s="29" t="s">
        <v>1689</v>
      </c>
      <c r="S1120" s="28">
        <v>55023</v>
      </c>
    </row>
    <row r="1121" spans="17:19">
      <c r="Q1121" s="28">
        <v>55024</v>
      </c>
      <c r="R1121" s="29" t="s">
        <v>553</v>
      </c>
      <c r="S1121" s="28">
        <v>55024</v>
      </c>
    </row>
    <row r="1122" spans="17:19">
      <c r="Q1122" s="28">
        <v>55025</v>
      </c>
      <c r="R1122" s="29" t="s">
        <v>1690</v>
      </c>
      <c r="S1122" s="28">
        <v>55025</v>
      </c>
    </row>
    <row r="1123" spans="17:19">
      <c r="Q1123" s="28">
        <v>55026</v>
      </c>
      <c r="R1123" s="29" t="s">
        <v>1691</v>
      </c>
      <c r="S1123" s="28">
        <v>55026</v>
      </c>
    </row>
    <row r="1124" spans="17:19">
      <c r="Q1124" s="28">
        <v>55027</v>
      </c>
      <c r="R1124" s="29" t="s">
        <v>1692</v>
      </c>
      <c r="S1124" s="28">
        <v>55027</v>
      </c>
    </row>
    <row r="1125" spans="17:19">
      <c r="Q1125" s="28">
        <v>55028</v>
      </c>
      <c r="R1125" s="29" t="s">
        <v>1693</v>
      </c>
      <c r="S1125" s="28">
        <v>55028</v>
      </c>
    </row>
    <row r="1126" spans="17:19">
      <c r="Q1126" s="28">
        <v>55029</v>
      </c>
      <c r="R1126" s="29" t="s">
        <v>1694</v>
      </c>
      <c r="S1126" s="28">
        <v>55029</v>
      </c>
    </row>
    <row r="1127" spans="17:19">
      <c r="Q1127" s="28">
        <v>55030</v>
      </c>
      <c r="R1127" s="29" t="s">
        <v>1695</v>
      </c>
      <c r="S1127" s="28">
        <v>55030</v>
      </c>
    </row>
    <row r="1128" spans="17:19">
      <c r="Q1128" s="28">
        <v>55031</v>
      </c>
      <c r="R1128" s="29" t="s">
        <v>1696</v>
      </c>
      <c r="S1128" s="28">
        <v>55031</v>
      </c>
    </row>
    <row r="1129" spans="17:19">
      <c r="Q1129" s="28">
        <v>55032</v>
      </c>
      <c r="R1129" s="29" t="s">
        <v>1697</v>
      </c>
      <c r="S1129" s="28">
        <v>55032</v>
      </c>
    </row>
    <row r="1130" spans="17:19">
      <c r="Q1130" s="28">
        <v>55033</v>
      </c>
      <c r="R1130" s="29" t="s">
        <v>1698</v>
      </c>
      <c r="S1130" s="28">
        <v>55033</v>
      </c>
    </row>
    <row r="1131" spans="17:19">
      <c r="Q1131" s="28">
        <v>55034</v>
      </c>
      <c r="R1131" s="29" t="s">
        <v>1699</v>
      </c>
      <c r="S1131" s="28">
        <v>55034</v>
      </c>
    </row>
    <row r="1132" spans="17:19">
      <c r="Q1132" s="28">
        <v>55035</v>
      </c>
      <c r="R1132" s="29" t="s">
        <v>1700</v>
      </c>
      <c r="S1132" s="28">
        <v>55035</v>
      </c>
    </row>
    <row r="1133" spans="17:19">
      <c r="Q1133" s="28">
        <v>55036</v>
      </c>
      <c r="R1133" s="29" t="s">
        <v>1701</v>
      </c>
      <c r="S1133" s="28">
        <v>55036</v>
      </c>
    </row>
    <row r="1134" spans="17:19">
      <c r="Q1134" s="28">
        <v>55039</v>
      </c>
      <c r="R1134" s="29" t="s">
        <v>1702</v>
      </c>
      <c r="S1134" s="28">
        <v>55039</v>
      </c>
    </row>
    <row r="1135" spans="17:19">
      <c r="Q1135" s="28">
        <v>55040</v>
      </c>
      <c r="R1135" s="29" t="s">
        <v>1703</v>
      </c>
      <c r="S1135" s="28">
        <v>55040</v>
      </c>
    </row>
    <row r="1136" spans="17:19">
      <c r="Q1136" s="28">
        <v>55041</v>
      </c>
      <c r="R1136" s="29" t="s">
        <v>1704</v>
      </c>
      <c r="S1136" s="28">
        <v>55041</v>
      </c>
    </row>
    <row r="1137" spans="17:19">
      <c r="Q1137" s="28">
        <v>55042</v>
      </c>
      <c r="R1137" s="29" t="s">
        <v>129</v>
      </c>
      <c r="S1137" s="28">
        <v>55042</v>
      </c>
    </row>
    <row r="1138" spans="17:19">
      <c r="Q1138" s="28">
        <v>55043</v>
      </c>
      <c r="R1138" s="29" t="s">
        <v>1705</v>
      </c>
      <c r="S1138" s="28">
        <v>55043</v>
      </c>
    </row>
    <row r="1139" spans="17:19">
      <c r="Q1139" s="28">
        <v>55044</v>
      </c>
      <c r="R1139" s="29" t="s">
        <v>550</v>
      </c>
      <c r="S1139" s="28">
        <v>55044</v>
      </c>
    </row>
    <row r="1140" spans="17:19">
      <c r="Q1140" s="28">
        <v>55045</v>
      </c>
      <c r="R1140" s="29" t="s">
        <v>1706</v>
      </c>
      <c r="S1140" s="28">
        <v>55045</v>
      </c>
    </row>
    <row r="1141" spans="17:19">
      <c r="Q1141" s="28">
        <v>55046</v>
      </c>
      <c r="R1141" s="29" t="s">
        <v>1707</v>
      </c>
      <c r="S1141" s="28">
        <v>55046</v>
      </c>
    </row>
    <row r="1142" spans="17:19">
      <c r="Q1142" s="28">
        <v>55047</v>
      </c>
      <c r="R1142" s="29" t="s">
        <v>1708</v>
      </c>
      <c r="S1142" s="28">
        <v>55047</v>
      </c>
    </row>
    <row r="1143" spans="17:19">
      <c r="Q1143" s="28">
        <v>55048</v>
      </c>
      <c r="R1143" s="29" t="s">
        <v>1709</v>
      </c>
      <c r="S1143" s="28">
        <v>55048</v>
      </c>
    </row>
    <row r="1144" spans="17:19">
      <c r="Q1144" s="28">
        <v>55049</v>
      </c>
      <c r="R1144" s="29" t="s">
        <v>1710</v>
      </c>
      <c r="S1144" s="28">
        <v>55049</v>
      </c>
    </row>
    <row r="1145" spans="17:19">
      <c r="Q1145" s="28">
        <v>55050</v>
      </c>
      <c r="R1145" s="29" t="s">
        <v>1711</v>
      </c>
      <c r="S1145" s="28">
        <v>55050</v>
      </c>
    </row>
    <row r="1146" spans="17:19">
      <c r="Q1146" s="28">
        <v>55051</v>
      </c>
      <c r="R1146" s="29" t="s">
        <v>1712</v>
      </c>
      <c r="S1146" s="28">
        <v>55051</v>
      </c>
    </row>
    <row r="1147" spans="17:19">
      <c r="Q1147" s="28">
        <v>55052</v>
      </c>
      <c r="R1147" s="29" t="s">
        <v>1713</v>
      </c>
      <c r="S1147" s="28">
        <v>55052</v>
      </c>
    </row>
    <row r="1148" spans="17:19">
      <c r="Q1148" s="28">
        <v>55053</v>
      </c>
      <c r="R1148" s="29" t="s">
        <v>1714</v>
      </c>
      <c r="S1148" s="28">
        <v>55053</v>
      </c>
    </row>
    <row r="1149" spans="17:19">
      <c r="Q1149" s="28">
        <v>55054</v>
      </c>
      <c r="R1149" s="29" t="s">
        <v>1715</v>
      </c>
      <c r="S1149" s="28">
        <v>55054</v>
      </c>
    </row>
    <row r="1150" spans="17:19">
      <c r="Q1150" s="28">
        <v>55055</v>
      </c>
      <c r="R1150" s="29" t="s">
        <v>1716</v>
      </c>
      <c r="S1150" s="28">
        <v>55055</v>
      </c>
    </row>
    <row r="1151" spans="17:19">
      <c r="Q1151" s="28">
        <v>55056</v>
      </c>
      <c r="R1151" s="29" t="s">
        <v>1717</v>
      </c>
      <c r="S1151" s="28">
        <v>55056</v>
      </c>
    </row>
    <row r="1152" spans="17:19">
      <c r="Q1152" s="28">
        <v>55059</v>
      </c>
      <c r="R1152" s="29" t="s">
        <v>1718</v>
      </c>
      <c r="S1152" s="28">
        <v>55059</v>
      </c>
    </row>
    <row r="1153" spans="17:19">
      <c r="Q1153" s="28">
        <v>55060</v>
      </c>
      <c r="R1153" s="29" t="s">
        <v>1719</v>
      </c>
      <c r="S1153" s="28">
        <v>55060</v>
      </c>
    </row>
    <row r="1154" spans="17:19">
      <c r="Q1154" s="28">
        <v>55061</v>
      </c>
      <c r="R1154" s="29" t="s">
        <v>1720</v>
      </c>
      <c r="S1154" s="28">
        <v>55061</v>
      </c>
    </row>
    <row r="1155" spans="17:19">
      <c r="Q1155" s="28">
        <v>55062</v>
      </c>
      <c r="R1155" s="29" t="s">
        <v>139</v>
      </c>
      <c r="S1155" s="28">
        <v>55062</v>
      </c>
    </row>
    <row r="1156" spans="17:19">
      <c r="Q1156" s="28">
        <v>55063</v>
      </c>
      <c r="R1156" s="29" t="s">
        <v>1721</v>
      </c>
      <c r="S1156" s="28">
        <v>55063</v>
      </c>
    </row>
    <row r="1157" spans="17:19">
      <c r="Q1157" s="28">
        <v>55064</v>
      </c>
      <c r="R1157" s="29" t="s">
        <v>559</v>
      </c>
      <c r="S1157" s="28">
        <v>55064</v>
      </c>
    </row>
    <row r="1158" spans="17:19">
      <c r="Q1158" s="28">
        <v>55065</v>
      </c>
      <c r="R1158" s="29" t="s">
        <v>1722</v>
      </c>
      <c r="S1158" s="28">
        <v>55065</v>
      </c>
    </row>
    <row r="1159" spans="17:19">
      <c r="Q1159" s="28">
        <v>55066</v>
      </c>
      <c r="R1159" s="29" t="s">
        <v>1723</v>
      </c>
      <c r="S1159" s="28">
        <v>55066</v>
      </c>
    </row>
    <row r="1160" spans="17:19">
      <c r="Q1160" s="28">
        <v>55067</v>
      </c>
      <c r="R1160" s="29" t="s">
        <v>1724</v>
      </c>
      <c r="S1160" s="28">
        <v>55067</v>
      </c>
    </row>
    <row r="1161" spans="17:19">
      <c r="Q1161" s="28">
        <v>55068</v>
      </c>
      <c r="R1161" s="29" t="s">
        <v>1725</v>
      </c>
      <c r="S1161" s="28">
        <v>55068</v>
      </c>
    </row>
    <row r="1162" spans="17:19">
      <c r="Q1162" s="28">
        <v>55069</v>
      </c>
      <c r="R1162" s="29" t="s">
        <v>1726</v>
      </c>
      <c r="S1162" s="28">
        <v>55069</v>
      </c>
    </row>
    <row r="1163" spans="17:19">
      <c r="Q1163" s="28">
        <v>55070</v>
      </c>
      <c r="R1163" s="29" t="s">
        <v>1727</v>
      </c>
      <c r="S1163" s="28">
        <v>55070</v>
      </c>
    </row>
    <row r="1164" spans="17:19">
      <c r="Q1164" s="28">
        <v>55071</v>
      </c>
      <c r="R1164" s="29" t="s">
        <v>1728</v>
      </c>
      <c r="S1164" s="28">
        <v>55071</v>
      </c>
    </row>
    <row r="1165" spans="17:19">
      <c r="Q1165" s="28">
        <v>55072</v>
      </c>
      <c r="R1165" s="29" t="s">
        <v>1729</v>
      </c>
      <c r="S1165" s="28">
        <v>55072</v>
      </c>
    </row>
    <row r="1166" spans="17:19">
      <c r="Q1166" s="28">
        <v>55073</v>
      </c>
      <c r="R1166" s="29" t="s">
        <v>1730</v>
      </c>
      <c r="S1166" s="28">
        <v>55073</v>
      </c>
    </row>
    <row r="1167" spans="17:19">
      <c r="Q1167" s="28">
        <v>55074</v>
      </c>
      <c r="R1167" s="29" t="s">
        <v>1731</v>
      </c>
      <c r="S1167" s="28">
        <v>55074</v>
      </c>
    </row>
    <row r="1168" spans="17:19">
      <c r="Q1168" s="28">
        <v>55075</v>
      </c>
      <c r="R1168" s="29" t="s">
        <v>1732</v>
      </c>
      <c r="S1168" s="28">
        <v>55075</v>
      </c>
    </row>
    <row r="1169" spans="17:19">
      <c r="Q1169" s="28">
        <v>55076</v>
      </c>
      <c r="R1169" s="29" t="s">
        <v>1733</v>
      </c>
      <c r="S1169" s="28">
        <v>55076</v>
      </c>
    </row>
    <row r="1170" spans="17:19">
      <c r="Q1170" s="28">
        <v>55078</v>
      </c>
      <c r="R1170" s="29" t="s">
        <v>1734</v>
      </c>
      <c r="S1170" s="28">
        <v>55078</v>
      </c>
    </row>
    <row r="1171" spans="17:19">
      <c r="Q1171" s="28">
        <v>55080</v>
      </c>
      <c r="R1171" s="29" t="s">
        <v>1735</v>
      </c>
      <c r="S1171" s="28">
        <v>55080</v>
      </c>
    </row>
    <row r="1172" spans="17:19">
      <c r="Q1172" s="28">
        <v>55081</v>
      </c>
      <c r="R1172" s="29" t="s">
        <v>1736</v>
      </c>
      <c r="S1172" s="28">
        <v>55081</v>
      </c>
    </row>
    <row r="1173" spans="17:19">
      <c r="Q1173" s="28">
        <v>55082</v>
      </c>
      <c r="R1173" s="29" t="s">
        <v>142</v>
      </c>
      <c r="S1173" s="28">
        <v>55082</v>
      </c>
    </row>
    <row r="1174" spans="17:19">
      <c r="Q1174" s="28">
        <v>55083</v>
      </c>
      <c r="R1174" s="29" t="s">
        <v>528</v>
      </c>
      <c r="S1174" s="28">
        <v>55083</v>
      </c>
    </row>
    <row r="1175" spans="17:19">
      <c r="Q1175" s="28">
        <v>55084</v>
      </c>
      <c r="R1175" s="29" t="s">
        <v>562</v>
      </c>
      <c r="S1175" s="28">
        <v>55084</v>
      </c>
    </row>
    <row r="1176" spans="17:19">
      <c r="Q1176" s="28">
        <v>55085</v>
      </c>
      <c r="R1176" s="29" t="s">
        <v>1737</v>
      </c>
      <c r="S1176" s="28">
        <v>55085</v>
      </c>
    </row>
    <row r="1177" spans="17:19">
      <c r="Q1177" s="28">
        <v>55086</v>
      </c>
      <c r="R1177" s="29" t="s">
        <v>1738</v>
      </c>
      <c r="S1177" s="28">
        <v>55086</v>
      </c>
    </row>
    <row r="1178" spans="17:19">
      <c r="Q1178" s="28">
        <v>55087</v>
      </c>
      <c r="R1178" s="29" t="s">
        <v>1739</v>
      </c>
      <c r="S1178" s="28">
        <v>55087</v>
      </c>
    </row>
    <row r="1179" spans="17:19">
      <c r="Q1179" s="28">
        <v>55088</v>
      </c>
      <c r="R1179" s="29" t="s">
        <v>1740</v>
      </c>
      <c r="S1179" s="28">
        <v>55088</v>
      </c>
    </row>
    <row r="1180" spans="17:19">
      <c r="Q1180" s="28">
        <v>55089</v>
      </c>
      <c r="R1180" s="29" t="s">
        <v>1741</v>
      </c>
      <c r="S1180" s="28">
        <v>55089</v>
      </c>
    </row>
    <row r="1181" spans="17:19">
      <c r="Q1181" s="28">
        <v>55090</v>
      </c>
      <c r="R1181" s="29" t="s">
        <v>1742</v>
      </c>
      <c r="S1181" s="28">
        <v>55090</v>
      </c>
    </row>
    <row r="1182" spans="17:19">
      <c r="Q1182" s="28">
        <v>55091</v>
      </c>
      <c r="R1182" s="29" t="s">
        <v>1743</v>
      </c>
      <c r="S1182" s="28">
        <v>55091</v>
      </c>
    </row>
    <row r="1183" spans="17:19">
      <c r="Q1183" s="28">
        <v>55092</v>
      </c>
      <c r="R1183" s="29" t="s">
        <v>1744</v>
      </c>
      <c r="S1183" s="28">
        <v>55092</v>
      </c>
    </row>
    <row r="1184" spans="17:19">
      <c r="Q1184" s="28">
        <v>55093</v>
      </c>
      <c r="R1184" s="29" t="s">
        <v>1745</v>
      </c>
      <c r="S1184" s="28">
        <v>55093</v>
      </c>
    </row>
    <row r="1185" spans="17:19">
      <c r="Q1185" s="28">
        <v>55094</v>
      </c>
      <c r="R1185" s="29" t="s">
        <v>1746</v>
      </c>
      <c r="S1185" s="28">
        <v>55094</v>
      </c>
    </row>
    <row r="1186" spans="17:19">
      <c r="Q1186" s="28">
        <v>55095</v>
      </c>
      <c r="R1186" s="29" t="s">
        <v>1747</v>
      </c>
      <c r="S1186" s="28">
        <v>55095</v>
      </c>
    </row>
    <row r="1187" spans="17:19">
      <c r="Q1187" s="28">
        <v>55096</v>
      </c>
      <c r="R1187" s="29" t="s">
        <v>1748</v>
      </c>
      <c r="S1187" s="28">
        <v>55096</v>
      </c>
    </row>
    <row r="1188" spans="17:19">
      <c r="Q1188" s="28">
        <v>55098</v>
      </c>
      <c r="R1188" s="29" t="s">
        <v>1749</v>
      </c>
      <c r="S1188" s="28">
        <v>55098</v>
      </c>
    </row>
    <row r="1189" spans="17:19">
      <c r="Q1189" s="28">
        <v>55099</v>
      </c>
      <c r="R1189" s="29" t="s">
        <v>1750</v>
      </c>
      <c r="S1189" s="28">
        <v>55099</v>
      </c>
    </row>
    <row r="1190" spans="17:19">
      <c r="Q1190" s="28">
        <v>55101</v>
      </c>
      <c r="R1190" s="29" t="s">
        <v>1751</v>
      </c>
      <c r="S1190" s="28">
        <v>55101</v>
      </c>
    </row>
    <row r="1191" spans="17:19">
      <c r="Q1191" s="28">
        <v>55102</v>
      </c>
      <c r="R1191" s="29" t="s">
        <v>145</v>
      </c>
      <c r="S1191" s="28">
        <v>55102</v>
      </c>
    </row>
    <row r="1192" spans="17:19">
      <c r="Q1192" s="28">
        <v>55103</v>
      </c>
      <c r="R1192" s="29" t="s">
        <v>532</v>
      </c>
      <c r="S1192" s="28">
        <v>55103</v>
      </c>
    </row>
    <row r="1193" spans="17:19">
      <c r="Q1193" s="28">
        <v>55105</v>
      </c>
      <c r="R1193" s="29" t="s">
        <v>1752</v>
      </c>
      <c r="S1193" s="28">
        <v>55105</v>
      </c>
    </row>
    <row r="1194" spans="17:19">
      <c r="Q1194" s="28">
        <v>55106</v>
      </c>
      <c r="R1194" s="29" t="s">
        <v>1753</v>
      </c>
      <c r="S1194" s="28">
        <v>55106</v>
      </c>
    </row>
    <row r="1195" spans="17:19">
      <c r="Q1195" s="28">
        <v>55107</v>
      </c>
      <c r="R1195" s="29" t="s">
        <v>1754</v>
      </c>
      <c r="S1195" s="28">
        <v>55107</v>
      </c>
    </row>
    <row r="1196" spans="17:19">
      <c r="Q1196" s="28">
        <v>55108</v>
      </c>
      <c r="R1196" s="29" t="s">
        <v>1755</v>
      </c>
      <c r="S1196" s="28">
        <v>55108</v>
      </c>
    </row>
    <row r="1197" spans="17:19">
      <c r="Q1197" s="28">
        <v>55109</v>
      </c>
      <c r="R1197" s="29" t="s">
        <v>1756</v>
      </c>
      <c r="S1197" s="28">
        <v>55109</v>
      </c>
    </row>
    <row r="1198" spans="17:19">
      <c r="Q1198" s="28">
        <v>55110</v>
      </c>
      <c r="R1198" s="29" t="s">
        <v>148</v>
      </c>
      <c r="S1198" s="28">
        <v>55110</v>
      </c>
    </row>
    <row r="1199" spans="17:19">
      <c r="Q1199" s="28">
        <v>55111</v>
      </c>
      <c r="R1199" s="29" t="s">
        <v>535</v>
      </c>
      <c r="S1199" s="28">
        <v>55111</v>
      </c>
    </row>
    <row r="1200" spans="17:19">
      <c r="Q1200" s="28">
        <v>55112</v>
      </c>
      <c r="R1200" s="29" t="s">
        <v>1757</v>
      </c>
      <c r="S1200" s="28">
        <v>55112</v>
      </c>
    </row>
    <row r="1201" spans="17:19">
      <c r="Q1201" s="28">
        <v>55113</v>
      </c>
      <c r="R1201" s="29" t="s">
        <v>1758</v>
      </c>
      <c r="S1201" s="28">
        <v>55113</v>
      </c>
    </row>
    <row r="1202" spans="17:19">
      <c r="Q1202" s="28">
        <v>55114</v>
      </c>
      <c r="R1202" s="29" t="s">
        <v>1759</v>
      </c>
      <c r="S1202" s="28">
        <v>55114</v>
      </c>
    </row>
    <row r="1203" spans="17:19">
      <c r="Q1203" s="28">
        <v>55115</v>
      </c>
      <c r="R1203" s="29" t="s">
        <v>1760</v>
      </c>
      <c r="S1203" s="28">
        <v>55115</v>
      </c>
    </row>
    <row r="1204" spans="17:19">
      <c r="Q1204" s="28">
        <v>55116</v>
      </c>
      <c r="R1204" s="29" t="s">
        <v>1761</v>
      </c>
      <c r="S1204" s="28">
        <v>55116</v>
      </c>
    </row>
    <row r="1205" spans="17:19">
      <c r="Q1205" s="28">
        <v>55117</v>
      </c>
      <c r="R1205" s="29" t="s">
        <v>151</v>
      </c>
      <c r="S1205" s="28">
        <v>55117</v>
      </c>
    </row>
    <row r="1206" spans="17:19">
      <c r="Q1206" s="28">
        <v>55118</v>
      </c>
      <c r="R1206" s="29" t="s">
        <v>538</v>
      </c>
      <c r="S1206" s="28">
        <v>55118</v>
      </c>
    </row>
    <row r="1207" spans="17:19">
      <c r="Q1207" s="28">
        <v>55119</v>
      </c>
      <c r="R1207" s="29" t="s">
        <v>1762</v>
      </c>
      <c r="S1207" s="28">
        <v>55119</v>
      </c>
    </row>
    <row r="1208" spans="17:19">
      <c r="Q1208" s="28">
        <v>55120</v>
      </c>
      <c r="R1208" s="29" t="s">
        <v>1763</v>
      </c>
      <c r="S1208" s="28">
        <v>55120</v>
      </c>
    </row>
    <row r="1209" spans="17:19">
      <c r="Q1209" s="28">
        <v>55121</v>
      </c>
      <c r="R1209" s="29" t="s">
        <v>1764</v>
      </c>
      <c r="S1209" s="28">
        <v>55121</v>
      </c>
    </row>
    <row r="1210" spans="17:19">
      <c r="Q1210" s="28">
        <v>55122</v>
      </c>
      <c r="R1210" s="29" t="s">
        <v>1765</v>
      </c>
      <c r="S1210" s="28">
        <v>55122</v>
      </c>
    </row>
    <row r="1211" spans="17:19">
      <c r="Q1211" s="28">
        <v>55123</v>
      </c>
      <c r="R1211" s="29" t="s">
        <v>1766</v>
      </c>
      <c r="S1211" s="28">
        <v>55123</v>
      </c>
    </row>
    <row r="1212" spans="17:19">
      <c r="Q1212" s="28">
        <v>55124</v>
      </c>
      <c r="R1212" s="29" t="s">
        <v>1767</v>
      </c>
      <c r="S1212" s="28">
        <v>55124</v>
      </c>
    </row>
    <row r="1213" spans="17:19">
      <c r="Q1213" s="28">
        <v>55125</v>
      </c>
      <c r="R1213" s="29" t="s">
        <v>1768</v>
      </c>
      <c r="S1213" s="28">
        <v>55125</v>
      </c>
    </row>
    <row r="1214" spans="17:19">
      <c r="Q1214" s="28">
        <v>55126</v>
      </c>
      <c r="R1214" s="29" t="s">
        <v>1769</v>
      </c>
      <c r="S1214" s="28">
        <v>55126</v>
      </c>
    </row>
    <row r="1215" spans="17:19">
      <c r="Q1215" s="28">
        <v>55127</v>
      </c>
      <c r="R1215" s="29" t="s">
        <v>1770</v>
      </c>
      <c r="S1215" s="28">
        <v>55127</v>
      </c>
    </row>
    <row r="1216" spans="17:19">
      <c r="Q1216" s="28">
        <v>55130</v>
      </c>
      <c r="R1216" s="29" t="s">
        <v>1771</v>
      </c>
      <c r="S1216" s="28">
        <v>55130</v>
      </c>
    </row>
    <row r="1217" spans="17:19">
      <c r="Q1217" s="28">
        <v>55131</v>
      </c>
      <c r="R1217" s="29" t="s">
        <v>1772</v>
      </c>
      <c r="S1217" s="28">
        <v>55131</v>
      </c>
    </row>
    <row r="1218" spans="17:19">
      <c r="Q1218" s="28">
        <v>55132</v>
      </c>
      <c r="R1218" s="29" t="s">
        <v>154</v>
      </c>
      <c r="S1218" s="28">
        <v>55132</v>
      </c>
    </row>
    <row r="1219" spans="17:19">
      <c r="Q1219" s="28">
        <v>55133</v>
      </c>
      <c r="R1219" s="29" t="s">
        <v>541</v>
      </c>
      <c r="S1219" s="28">
        <v>55133</v>
      </c>
    </row>
    <row r="1220" spans="17:19">
      <c r="Q1220" s="28">
        <v>55134</v>
      </c>
      <c r="R1220" s="29" t="s">
        <v>1773</v>
      </c>
      <c r="S1220" s="28">
        <v>55134</v>
      </c>
    </row>
    <row r="1221" spans="17:19">
      <c r="Q1221" s="28">
        <v>55135</v>
      </c>
      <c r="R1221" s="29" t="s">
        <v>1774</v>
      </c>
      <c r="S1221" s="28">
        <v>55135</v>
      </c>
    </row>
    <row r="1222" spans="17:19">
      <c r="Q1222" s="28">
        <v>55136</v>
      </c>
      <c r="R1222" s="29" t="s">
        <v>1775</v>
      </c>
      <c r="S1222" s="28">
        <v>55136</v>
      </c>
    </row>
    <row r="1223" spans="17:19">
      <c r="Q1223" s="28">
        <v>55137</v>
      </c>
      <c r="R1223" s="29" t="s">
        <v>1776</v>
      </c>
      <c r="S1223" s="28">
        <v>55137</v>
      </c>
    </row>
    <row r="1224" spans="17:19">
      <c r="Q1224" s="28">
        <v>55138</v>
      </c>
      <c r="R1224" s="29" t="s">
        <v>1777</v>
      </c>
      <c r="S1224" s="28">
        <v>55138</v>
      </c>
    </row>
    <row r="1225" spans="17:19">
      <c r="Q1225" s="28">
        <v>55139</v>
      </c>
      <c r="R1225" s="29" t="s">
        <v>1778</v>
      </c>
      <c r="S1225" s="28">
        <v>55139</v>
      </c>
    </row>
    <row r="1226" spans="17:19">
      <c r="Q1226" s="28">
        <v>55140</v>
      </c>
      <c r="R1226" s="29" t="s">
        <v>1779</v>
      </c>
      <c r="S1226" s="28">
        <v>55140</v>
      </c>
    </row>
    <row r="1227" spans="17:19">
      <c r="Q1227" s="28">
        <v>55141</v>
      </c>
      <c r="R1227" s="29" t="s">
        <v>1780</v>
      </c>
      <c r="S1227" s="28">
        <v>55141</v>
      </c>
    </row>
    <row r="1228" spans="17:19">
      <c r="Q1228" s="28">
        <v>55142</v>
      </c>
      <c r="R1228" s="29" t="s">
        <v>1781</v>
      </c>
      <c r="S1228" s="28">
        <v>55142</v>
      </c>
    </row>
    <row r="1229" spans="17:19">
      <c r="Q1229" s="28">
        <v>55143</v>
      </c>
      <c r="R1229" s="29" t="s">
        <v>1782</v>
      </c>
      <c r="S1229" s="28">
        <v>55143</v>
      </c>
    </row>
    <row r="1230" spans="17:19">
      <c r="Q1230" s="28">
        <v>55144</v>
      </c>
      <c r="R1230" s="29" t="s">
        <v>1783</v>
      </c>
      <c r="S1230" s="28">
        <v>55144</v>
      </c>
    </row>
    <row r="1231" spans="17:19">
      <c r="Q1231" s="28">
        <v>55145</v>
      </c>
      <c r="R1231" s="29" t="s">
        <v>1784</v>
      </c>
      <c r="S1231" s="28">
        <v>55145</v>
      </c>
    </row>
    <row r="1232" spans="17:19">
      <c r="Q1232" s="28">
        <v>55146</v>
      </c>
      <c r="R1232" s="29" t="s">
        <v>1785</v>
      </c>
      <c r="S1232" s="28">
        <v>55146</v>
      </c>
    </row>
    <row r="1233" spans="17:19">
      <c r="Q1233" s="28">
        <v>55147</v>
      </c>
      <c r="R1233" s="29" t="s">
        <v>157</v>
      </c>
      <c r="S1233" s="28">
        <v>55147</v>
      </c>
    </row>
    <row r="1234" spans="17:19">
      <c r="Q1234" s="28">
        <v>55148</v>
      </c>
      <c r="R1234" s="29" t="s">
        <v>544</v>
      </c>
      <c r="S1234" s="28">
        <v>55148</v>
      </c>
    </row>
    <row r="1235" spans="17:19">
      <c r="Q1235" s="28">
        <v>55149</v>
      </c>
      <c r="R1235" s="29" t="s">
        <v>1786</v>
      </c>
      <c r="S1235" s="28">
        <v>55149</v>
      </c>
    </row>
    <row r="1236" spans="17:19">
      <c r="Q1236" s="28">
        <v>55150</v>
      </c>
      <c r="R1236" s="29" t="s">
        <v>1787</v>
      </c>
      <c r="S1236" s="28">
        <v>55150</v>
      </c>
    </row>
    <row r="1237" spans="17:19">
      <c r="Q1237" s="28">
        <v>55151</v>
      </c>
      <c r="R1237" s="29" t="s">
        <v>1788</v>
      </c>
      <c r="S1237" s="28">
        <v>55151</v>
      </c>
    </row>
    <row r="1238" spans="17:19">
      <c r="Q1238" s="28">
        <v>55152</v>
      </c>
      <c r="R1238" s="29" t="s">
        <v>1789</v>
      </c>
      <c r="S1238" s="28">
        <v>55152</v>
      </c>
    </row>
    <row r="1239" spans="17:19">
      <c r="Q1239" s="28">
        <v>55153</v>
      </c>
      <c r="R1239" s="29" t="s">
        <v>1790</v>
      </c>
      <c r="S1239" s="28">
        <v>55153</v>
      </c>
    </row>
    <row r="1240" spans="17:19">
      <c r="Q1240" s="28">
        <v>55154</v>
      </c>
      <c r="R1240" s="29" t="s">
        <v>1791</v>
      </c>
      <c r="S1240" s="28">
        <v>55154</v>
      </c>
    </row>
    <row r="1241" spans="17:19">
      <c r="Q1241" s="28">
        <v>55155</v>
      </c>
      <c r="R1241" s="29" t="s">
        <v>1792</v>
      </c>
      <c r="S1241" s="28">
        <v>55155</v>
      </c>
    </row>
    <row r="1242" spans="17:19">
      <c r="Q1242" s="28">
        <v>55156</v>
      </c>
      <c r="R1242" s="29" t="s">
        <v>1793</v>
      </c>
      <c r="S1242" s="28">
        <v>55156</v>
      </c>
    </row>
    <row r="1243" spans="17:19">
      <c r="Q1243" s="28">
        <v>55157</v>
      </c>
      <c r="R1243" s="29" t="s">
        <v>1794</v>
      </c>
      <c r="S1243" s="28">
        <v>55157</v>
      </c>
    </row>
    <row r="1244" spans="17:19">
      <c r="Q1244" s="28">
        <v>55158</v>
      </c>
      <c r="R1244" s="29" t="s">
        <v>1795</v>
      </c>
      <c r="S1244" s="28">
        <v>55158</v>
      </c>
    </row>
    <row r="1245" spans="17:19">
      <c r="Q1245" s="28">
        <v>55159</v>
      </c>
      <c r="R1245" s="29" t="s">
        <v>1796</v>
      </c>
      <c r="S1245" s="28">
        <v>55159</v>
      </c>
    </row>
    <row r="1246" spans="17:19">
      <c r="Q1246" s="28">
        <v>55160</v>
      </c>
      <c r="R1246" s="29" t="s">
        <v>1797</v>
      </c>
      <c r="S1246" s="28">
        <v>55160</v>
      </c>
    </row>
    <row r="1247" spans="17:19">
      <c r="Q1247" s="28">
        <v>55161</v>
      </c>
      <c r="R1247" s="29" t="s">
        <v>1798</v>
      </c>
      <c r="S1247" s="28">
        <v>55161</v>
      </c>
    </row>
    <row r="1248" spans="17:19">
      <c r="Q1248" s="28">
        <v>55162</v>
      </c>
      <c r="R1248" s="29" t="s">
        <v>160</v>
      </c>
      <c r="S1248" s="28">
        <v>55162</v>
      </c>
    </row>
    <row r="1249" spans="17:19">
      <c r="Q1249" s="28">
        <v>55163</v>
      </c>
      <c r="R1249" s="29" t="s">
        <v>547</v>
      </c>
      <c r="S1249" s="28">
        <v>55163</v>
      </c>
    </row>
    <row r="1250" spans="17:19">
      <c r="Q1250" s="28">
        <v>55164</v>
      </c>
      <c r="R1250" s="29" t="s">
        <v>1799</v>
      </c>
      <c r="S1250" s="28">
        <v>55164</v>
      </c>
    </row>
    <row r="1251" spans="17:19">
      <c r="Q1251" s="28">
        <v>55165</v>
      </c>
      <c r="R1251" s="29" t="s">
        <v>1800</v>
      </c>
      <c r="S1251" s="28">
        <v>55165</v>
      </c>
    </row>
    <row r="1252" spans="17:19">
      <c r="Q1252" s="28">
        <v>55166</v>
      </c>
      <c r="R1252" s="29" t="s">
        <v>1801</v>
      </c>
      <c r="S1252" s="28">
        <v>55166</v>
      </c>
    </row>
    <row r="1253" spans="17:19">
      <c r="Q1253" s="28">
        <v>55167</v>
      </c>
      <c r="R1253" s="29" t="s">
        <v>1802</v>
      </c>
      <c r="S1253" s="28">
        <v>55167</v>
      </c>
    </row>
    <row r="1254" spans="17:19">
      <c r="Q1254" s="28">
        <v>55168</v>
      </c>
      <c r="R1254" s="29" t="s">
        <v>1803</v>
      </c>
      <c r="S1254" s="28">
        <v>55168</v>
      </c>
    </row>
    <row r="1255" spans="17:19">
      <c r="Q1255" s="28">
        <v>55169</v>
      </c>
      <c r="R1255" s="29" t="s">
        <v>1804</v>
      </c>
      <c r="S1255" s="28">
        <v>55169</v>
      </c>
    </row>
    <row r="1256" spans="17:19">
      <c r="Q1256" s="28">
        <v>55170</v>
      </c>
      <c r="R1256" s="29" t="s">
        <v>1805</v>
      </c>
      <c r="S1256" s="28">
        <v>55170</v>
      </c>
    </row>
    <row r="1257" spans="17:19">
      <c r="Q1257" s="28">
        <v>55171</v>
      </c>
      <c r="R1257" s="29" t="s">
        <v>1806</v>
      </c>
      <c r="S1257" s="28">
        <v>55171</v>
      </c>
    </row>
    <row r="1258" spans="17:19">
      <c r="Q1258" s="28">
        <v>55172</v>
      </c>
      <c r="R1258" s="29" t="s">
        <v>1807</v>
      </c>
      <c r="S1258" s="28">
        <v>55172</v>
      </c>
    </row>
    <row r="1259" spans="17:19">
      <c r="Q1259" s="28">
        <v>55173</v>
      </c>
      <c r="R1259" s="29" t="s">
        <v>1808</v>
      </c>
      <c r="S1259" s="28">
        <v>55173</v>
      </c>
    </row>
    <row r="1260" spans="17:19">
      <c r="Q1260" s="28">
        <v>55174</v>
      </c>
      <c r="R1260" s="29" t="s">
        <v>1809</v>
      </c>
      <c r="S1260" s="28">
        <v>55174</v>
      </c>
    </row>
    <row r="1261" spans="17:19">
      <c r="Q1261" s="28">
        <v>55175</v>
      </c>
      <c r="R1261" s="29" t="s">
        <v>1810</v>
      </c>
      <c r="S1261" s="28">
        <v>55175</v>
      </c>
    </row>
    <row r="1262" spans="17:19">
      <c r="Q1262" s="28">
        <v>55176</v>
      </c>
      <c r="R1262" s="29" t="s">
        <v>1811</v>
      </c>
      <c r="S1262" s="28">
        <v>55176</v>
      </c>
    </row>
    <row r="1263" spans="17:19">
      <c r="Q1263" s="28">
        <v>55177</v>
      </c>
      <c r="R1263" s="29" t="s">
        <v>1812</v>
      </c>
      <c r="S1263" s="28">
        <v>55177</v>
      </c>
    </row>
    <row r="1264" spans="17:19">
      <c r="Q1264" s="28">
        <v>55178</v>
      </c>
      <c r="R1264" s="29" t="s">
        <v>1813</v>
      </c>
      <c r="S1264" s="28">
        <v>55178</v>
      </c>
    </row>
    <row r="1265" spans="17:19">
      <c r="Q1265" s="28">
        <v>55179</v>
      </c>
      <c r="R1265" s="29" t="s">
        <v>1814</v>
      </c>
      <c r="S1265" s="28">
        <v>55179</v>
      </c>
    </row>
    <row r="1266" spans="17:19">
      <c r="Q1266" s="28">
        <v>55180</v>
      </c>
      <c r="R1266" s="29" t="s">
        <v>1815</v>
      </c>
      <c r="S1266" s="28">
        <v>55180</v>
      </c>
    </row>
    <row r="1267" spans="17:19">
      <c r="Q1267" s="28">
        <v>55181</v>
      </c>
      <c r="R1267" s="29" t="s">
        <v>1816</v>
      </c>
      <c r="S1267" s="28">
        <v>55181</v>
      </c>
    </row>
    <row r="1268" spans="17:19">
      <c r="Q1268" s="28">
        <v>55182</v>
      </c>
      <c r="R1268" s="29" t="s">
        <v>1817</v>
      </c>
      <c r="S1268" s="28">
        <v>55182</v>
      </c>
    </row>
    <row r="1269" spans="17:19">
      <c r="Q1269" s="28">
        <v>55183</v>
      </c>
      <c r="R1269" s="29" t="s">
        <v>1818</v>
      </c>
      <c r="S1269" s="28">
        <v>55183</v>
      </c>
    </row>
    <row r="1270" spans="17:19">
      <c r="Q1270" s="28">
        <v>55184</v>
      </c>
      <c r="R1270" s="29" t="s">
        <v>1819</v>
      </c>
      <c r="S1270" s="28">
        <v>55184</v>
      </c>
    </row>
    <row r="1271" spans="17:19">
      <c r="Q1271" s="28">
        <v>55185</v>
      </c>
      <c r="R1271" s="29" t="s">
        <v>1820</v>
      </c>
      <c r="S1271" s="28">
        <v>55185</v>
      </c>
    </row>
    <row r="1272" spans="17:19">
      <c r="Q1272" s="28">
        <v>55186</v>
      </c>
      <c r="R1272" s="29" t="s">
        <v>1821</v>
      </c>
      <c r="S1272" s="28">
        <v>55186</v>
      </c>
    </row>
    <row r="1273" spans="17:19">
      <c r="Q1273" s="28">
        <v>55187</v>
      </c>
      <c r="R1273" s="29" t="s">
        <v>1822</v>
      </c>
      <c r="S1273" s="28">
        <v>55187</v>
      </c>
    </row>
    <row r="1274" spans="17:19">
      <c r="Q1274" s="28">
        <v>55188</v>
      </c>
      <c r="R1274" s="29" t="s">
        <v>1823</v>
      </c>
      <c r="S1274" s="28">
        <v>55188</v>
      </c>
    </row>
    <row r="1275" spans="17:19">
      <c r="Q1275" s="28">
        <v>55189</v>
      </c>
      <c r="R1275" s="29" t="s">
        <v>1824</v>
      </c>
      <c r="S1275" s="28">
        <v>55189</v>
      </c>
    </row>
    <row r="1276" spans="17:19">
      <c r="Q1276" s="28">
        <v>55190</v>
      </c>
      <c r="R1276" s="29" t="s">
        <v>1825</v>
      </c>
      <c r="S1276" s="28">
        <v>55190</v>
      </c>
    </row>
    <row r="1277" spans="17:19">
      <c r="Q1277" s="28">
        <v>55191</v>
      </c>
      <c r="R1277" s="29" t="s">
        <v>1826</v>
      </c>
      <c r="S1277" s="28">
        <v>55191</v>
      </c>
    </row>
    <row r="1278" spans="17:19">
      <c r="Q1278" s="28">
        <v>55192</v>
      </c>
      <c r="R1278" s="29" t="s">
        <v>1827</v>
      </c>
      <c r="S1278" s="28">
        <v>55192</v>
      </c>
    </row>
    <row r="1279" spans="17:19">
      <c r="Q1279" s="28">
        <v>55193</v>
      </c>
      <c r="R1279" s="29" t="s">
        <v>1828</v>
      </c>
      <c r="S1279" s="28">
        <v>55193</v>
      </c>
    </row>
    <row r="1280" spans="17:19">
      <c r="Q1280" s="28">
        <v>55194</v>
      </c>
      <c r="R1280" s="29" t="s">
        <v>1829</v>
      </c>
      <c r="S1280" s="28">
        <v>55194</v>
      </c>
    </row>
    <row r="1281" spans="17:19">
      <c r="Q1281" s="28">
        <v>55195</v>
      </c>
      <c r="R1281" s="29" t="s">
        <v>1830</v>
      </c>
      <c r="S1281" s="28">
        <v>55195</v>
      </c>
    </row>
    <row r="1282" spans="17:19">
      <c r="Q1282" s="28">
        <v>55196</v>
      </c>
      <c r="R1282" s="29" t="s">
        <v>1831</v>
      </c>
      <c r="S1282" s="28">
        <v>55196</v>
      </c>
    </row>
    <row r="1283" spans="17:19">
      <c r="Q1283" s="28">
        <v>55197</v>
      </c>
      <c r="R1283" s="29" t="s">
        <v>1832</v>
      </c>
      <c r="S1283" s="28">
        <v>55197</v>
      </c>
    </row>
    <row r="1284" spans="17:19">
      <c r="Q1284" s="28">
        <v>55198</v>
      </c>
      <c r="R1284" s="29" t="s">
        <v>1833</v>
      </c>
      <c r="S1284" s="28">
        <v>55198</v>
      </c>
    </row>
    <row r="1285" spans="17:19">
      <c r="Q1285" s="28">
        <v>55199</v>
      </c>
      <c r="R1285" s="29" t="s">
        <v>1834</v>
      </c>
      <c r="S1285" s="28">
        <v>55199</v>
      </c>
    </row>
    <row r="1286" spans="17:19">
      <c r="Q1286" s="28">
        <v>55200</v>
      </c>
      <c r="R1286" s="29" t="s">
        <v>1835</v>
      </c>
      <c r="S1286" s="28">
        <v>55200</v>
      </c>
    </row>
    <row r="1287" spans="17:19">
      <c r="Q1287" s="28">
        <v>55201</v>
      </c>
      <c r="R1287" s="29" t="s">
        <v>1836</v>
      </c>
      <c r="S1287" s="28">
        <v>55201</v>
      </c>
    </row>
    <row r="1288" spans="17:19">
      <c r="Q1288" s="28">
        <v>55202</v>
      </c>
      <c r="R1288" s="29" t="s">
        <v>1837</v>
      </c>
      <c r="S1288" s="28">
        <v>55202</v>
      </c>
    </row>
    <row r="1289" spans="17:19">
      <c r="Q1289" s="28">
        <v>55203</v>
      </c>
      <c r="R1289" s="29" t="s">
        <v>1838</v>
      </c>
      <c r="S1289" s="28">
        <v>55203</v>
      </c>
    </row>
    <row r="1290" spans="17:19">
      <c r="Q1290" s="28">
        <v>55204</v>
      </c>
      <c r="R1290" s="29" t="s">
        <v>1839</v>
      </c>
      <c r="S1290" s="28">
        <v>55204</v>
      </c>
    </row>
    <row r="1291" spans="17:19">
      <c r="Q1291" s="28">
        <v>55205</v>
      </c>
      <c r="R1291" s="29" t="s">
        <v>1840</v>
      </c>
      <c r="S1291" s="28">
        <v>55205</v>
      </c>
    </row>
    <row r="1292" spans="17:19">
      <c r="Q1292" s="28">
        <v>55206</v>
      </c>
      <c r="R1292" s="29" t="s">
        <v>1841</v>
      </c>
      <c r="S1292" s="28">
        <v>55206</v>
      </c>
    </row>
    <row r="1293" spans="17:19">
      <c r="Q1293" s="28">
        <v>55207</v>
      </c>
      <c r="R1293" s="29" t="s">
        <v>1842</v>
      </c>
      <c r="S1293" s="28">
        <v>55207</v>
      </c>
    </row>
    <row r="1294" spans="17:19">
      <c r="Q1294" s="28">
        <v>55208</v>
      </c>
      <c r="R1294" s="29" t="s">
        <v>1843</v>
      </c>
      <c r="S1294" s="28">
        <v>55208</v>
      </c>
    </row>
    <row r="1295" spans="17:19">
      <c r="Q1295" s="28">
        <v>55209</v>
      </c>
      <c r="R1295" s="29" t="s">
        <v>1844</v>
      </c>
      <c r="S1295" s="28">
        <v>55209</v>
      </c>
    </row>
    <row r="1296" spans="17:19">
      <c r="Q1296" s="28">
        <v>55210</v>
      </c>
      <c r="R1296" s="29" t="s">
        <v>1845</v>
      </c>
      <c r="S1296" s="28">
        <v>55210</v>
      </c>
    </row>
    <row r="1297" spans="17:19">
      <c r="Q1297" s="28">
        <v>55211</v>
      </c>
      <c r="R1297" s="29" t="s">
        <v>1846</v>
      </c>
      <c r="S1297" s="28">
        <v>55211</v>
      </c>
    </row>
    <row r="1298" spans="17:19">
      <c r="Q1298" s="28">
        <v>55212</v>
      </c>
      <c r="R1298" s="29" t="s">
        <v>1847</v>
      </c>
      <c r="S1298" s="28">
        <v>55212</v>
      </c>
    </row>
    <row r="1299" spans="17:19">
      <c r="Q1299" s="28">
        <v>55213</v>
      </c>
      <c r="R1299" s="29" t="s">
        <v>1848</v>
      </c>
      <c r="S1299" s="28">
        <v>55213</v>
      </c>
    </row>
    <row r="1300" spans="17:19">
      <c r="Q1300" s="28">
        <v>55214</v>
      </c>
      <c r="R1300" s="29" t="s">
        <v>1849</v>
      </c>
      <c r="S1300" s="28">
        <v>55214</v>
      </c>
    </row>
    <row r="1301" spans="17:19">
      <c r="Q1301" s="28">
        <v>55215</v>
      </c>
      <c r="R1301" s="29" t="s">
        <v>1850</v>
      </c>
      <c r="S1301" s="28">
        <v>55215</v>
      </c>
    </row>
    <row r="1302" spans="17:19">
      <c r="Q1302" s="28">
        <v>55216</v>
      </c>
      <c r="R1302" s="29" t="s">
        <v>1851</v>
      </c>
      <c r="S1302" s="28">
        <v>55216</v>
      </c>
    </row>
    <row r="1303" spans="17:19">
      <c r="Q1303" s="28">
        <v>55217</v>
      </c>
      <c r="R1303" s="29" t="s">
        <v>1852</v>
      </c>
      <c r="S1303" s="28">
        <v>55217</v>
      </c>
    </row>
    <row r="1304" spans="17:19">
      <c r="Q1304" s="28">
        <v>55218</v>
      </c>
      <c r="R1304" s="29" t="s">
        <v>1853</v>
      </c>
      <c r="S1304" s="28">
        <v>55218</v>
      </c>
    </row>
    <row r="1305" spans="17:19">
      <c r="Q1305" s="28">
        <v>55219</v>
      </c>
      <c r="R1305" s="29" t="s">
        <v>1854</v>
      </c>
      <c r="S1305" s="28">
        <v>55219</v>
      </c>
    </row>
    <row r="1306" spans="17:19">
      <c r="Q1306" s="28">
        <v>55220</v>
      </c>
      <c r="R1306" s="29" t="s">
        <v>1855</v>
      </c>
      <c r="S1306" s="28">
        <v>55220</v>
      </c>
    </row>
    <row r="1307" spans="17:19">
      <c r="Q1307" s="28">
        <v>55221</v>
      </c>
      <c r="R1307" s="29" t="s">
        <v>1856</v>
      </c>
      <c r="S1307" s="28">
        <v>55221</v>
      </c>
    </row>
    <row r="1308" spans="17:19">
      <c r="Q1308" s="28">
        <v>55222</v>
      </c>
      <c r="R1308" s="29" t="s">
        <v>1857</v>
      </c>
      <c r="S1308" s="28">
        <v>55222</v>
      </c>
    </row>
    <row r="1309" spans="17:19">
      <c r="Q1309" s="28">
        <v>55223</v>
      </c>
      <c r="R1309" s="29" t="s">
        <v>1858</v>
      </c>
      <c r="S1309" s="28">
        <v>55223</v>
      </c>
    </row>
    <row r="1310" spans="17:19">
      <c r="Q1310" s="28">
        <v>55224</v>
      </c>
      <c r="R1310" s="29" t="s">
        <v>1859</v>
      </c>
      <c r="S1310" s="28">
        <v>55224</v>
      </c>
    </row>
    <row r="1311" spans="17:19">
      <c r="Q1311" s="28">
        <v>55225</v>
      </c>
      <c r="R1311" s="29" t="s">
        <v>1860</v>
      </c>
      <c r="S1311" s="28">
        <v>55225</v>
      </c>
    </row>
    <row r="1312" spans="17:19">
      <c r="Q1312" s="28">
        <v>55226</v>
      </c>
      <c r="R1312" s="29" t="s">
        <v>1861</v>
      </c>
      <c r="S1312" s="28">
        <v>55226</v>
      </c>
    </row>
    <row r="1313" spans="17:19">
      <c r="Q1313" s="28">
        <v>55227</v>
      </c>
      <c r="R1313" s="29" t="s">
        <v>1862</v>
      </c>
      <c r="S1313" s="28">
        <v>55227</v>
      </c>
    </row>
    <row r="1314" spans="17:19">
      <c r="Q1314" s="28">
        <v>55228</v>
      </c>
      <c r="R1314" s="29" t="s">
        <v>1863</v>
      </c>
      <c r="S1314" s="28">
        <v>55228</v>
      </c>
    </row>
    <row r="1315" spans="17:19">
      <c r="Q1315" s="28">
        <v>55229</v>
      </c>
      <c r="R1315" s="29" t="s">
        <v>1864</v>
      </c>
      <c r="S1315" s="28">
        <v>55229</v>
      </c>
    </row>
    <row r="1316" spans="17:19">
      <c r="Q1316" s="28">
        <v>55230</v>
      </c>
      <c r="R1316" s="29" t="s">
        <v>1865</v>
      </c>
      <c r="S1316" s="28">
        <v>55230</v>
      </c>
    </row>
    <row r="1317" spans="17:19">
      <c r="Q1317" s="28">
        <v>55231</v>
      </c>
      <c r="R1317" s="29" t="s">
        <v>1866</v>
      </c>
      <c r="S1317" s="28">
        <v>55231</v>
      </c>
    </row>
    <row r="1318" spans="17:19">
      <c r="Q1318" s="28">
        <v>55232</v>
      </c>
      <c r="R1318" s="29" t="s">
        <v>1867</v>
      </c>
      <c r="S1318" s="28">
        <v>55232</v>
      </c>
    </row>
    <row r="1319" spans="17:19">
      <c r="Q1319" s="28">
        <v>55233</v>
      </c>
      <c r="R1319" s="29" t="s">
        <v>1868</v>
      </c>
      <c r="S1319" s="28">
        <v>55233</v>
      </c>
    </row>
    <row r="1320" spans="17:19">
      <c r="Q1320" s="28">
        <v>55234</v>
      </c>
      <c r="R1320" s="29" t="s">
        <v>1869</v>
      </c>
      <c r="S1320" s="28">
        <v>55234</v>
      </c>
    </row>
    <row r="1321" spans="17:19">
      <c r="Q1321" s="28">
        <v>55235</v>
      </c>
      <c r="R1321" s="29" t="s">
        <v>1870</v>
      </c>
      <c r="S1321" s="28">
        <v>55235</v>
      </c>
    </row>
    <row r="1322" spans="17:19">
      <c r="Q1322" s="28">
        <v>55236</v>
      </c>
      <c r="R1322" s="29" t="s">
        <v>1871</v>
      </c>
      <c r="S1322" s="28">
        <v>55236</v>
      </c>
    </row>
    <row r="1323" spans="17:19">
      <c r="Q1323" s="28">
        <v>55237</v>
      </c>
      <c r="R1323" s="29" t="s">
        <v>1872</v>
      </c>
      <c r="S1323" s="28">
        <v>55237</v>
      </c>
    </row>
    <row r="1324" spans="17:19">
      <c r="Q1324" s="28">
        <v>55238</v>
      </c>
      <c r="R1324" s="29" t="s">
        <v>1873</v>
      </c>
      <c r="S1324" s="28">
        <v>55238</v>
      </c>
    </row>
    <row r="1325" spans="17:19">
      <c r="Q1325" s="28">
        <v>55239</v>
      </c>
      <c r="R1325" s="29" t="s">
        <v>1874</v>
      </c>
      <c r="S1325" s="28">
        <v>55239</v>
      </c>
    </row>
    <row r="1326" spans="17:19">
      <c r="Q1326" s="28">
        <v>55240</v>
      </c>
      <c r="R1326" s="29" t="s">
        <v>1875</v>
      </c>
      <c r="S1326" s="28">
        <v>55240</v>
      </c>
    </row>
    <row r="1327" spans="17:19">
      <c r="Q1327" s="28">
        <v>55241</v>
      </c>
      <c r="R1327" s="29" t="s">
        <v>1876</v>
      </c>
      <c r="S1327" s="28">
        <v>55241</v>
      </c>
    </row>
    <row r="1328" spans="17:19">
      <c r="Q1328" s="28">
        <v>55242</v>
      </c>
      <c r="R1328" s="29" t="s">
        <v>1877</v>
      </c>
      <c r="S1328" s="28">
        <v>55242</v>
      </c>
    </row>
    <row r="1329" spans="17:19">
      <c r="Q1329" s="28">
        <v>55243</v>
      </c>
      <c r="R1329" s="29" t="s">
        <v>1878</v>
      </c>
      <c r="S1329" s="28">
        <v>55243</v>
      </c>
    </row>
    <row r="1330" spans="17:19">
      <c r="Q1330" s="28">
        <v>55244</v>
      </c>
      <c r="R1330" s="29" t="s">
        <v>1879</v>
      </c>
      <c r="S1330" s="28">
        <v>55244</v>
      </c>
    </row>
    <row r="1331" spans="17:19">
      <c r="Q1331" s="28">
        <v>55245</v>
      </c>
      <c r="R1331" s="29" t="s">
        <v>1880</v>
      </c>
      <c r="S1331" s="28">
        <v>55245</v>
      </c>
    </row>
    <row r="1332" spans="17:19">
      <c r="Q1332" s="28">
        <v>55246</v>
      </c>
      <c r="R1332" s="29" t="s">
        <v>1881</v>
      </c>
      <c r="S1332" s="28">
        <v>55246</v>
      </c>
    </row>
    <row r="1333" spans="17:19">
      <c r="Q1333" s="28">
        <v>55247</v>
      </c>
      <c r="R1333" s="29" t="s">
        <v>1882</v>
      </c>
      <c r="S1333" s="28">
        <v>55247</v>
      </c>
    </row>
    <row r="1334" spans="17:19">
      <c r="Q1334" s="28">
        <v>55248</v>
      </c>
      <c r="R1334" s="29" t="s">
        <v>1883</v>
      </c>
      <c r="S1334" s="28">
        <v>55248</v>
      </c>
    </row>
    <row r="1335" spans="17:19">
      <c r="Q1335" s="28">
        <v>55249</v>
      </c>
      <c r="R1335" s="29" t="s">
        <v>1884</v>
      </c>
      <c r="S1335" s="28">
        <v>55249</v>
      </c>
    </row>
    <row r="1336" spans="17:19">
      <c r="Q1336" s="28">
        <v>55250</v>
      </c>
      <c r="R1336" s="29" t="s">
        <v>1885</v>
      </c>
      <c r="S1336" s="28">
        <v>55250</v>
      </c>
    </row>
    <row r="1337" spans="17:19">
      <c r="Q1337" s="28">
        <v>55251</v>
      </c>
      <c r="R1337" s="29" t="s">
        <v>1886</v>
      </c>
      <c r="S1337" s="28">
        <v>55251</v>
      </c>
    </row>
    <row r="1338" spans="17:19">
      <c r="Q1338" s="28">
        <v>55252</v>
      </c>
      <c r="R1338" s="29" t="s">
        <v>1887</v>
      </c>
      <c r="S1338" s="28">
        <v>55252</v>
      </c>
    </row>
    <row r="1339" spans="17:19">
      <c r="Q1339" s="28">
        <v>55253</v>
      </c>
      <c r="R1339" s="29" t="s">
        <v>1888</v>
      </c>
      <c r="S1339" s="28">
        <v>55253</v>
      </c>
    </row>
    <row r="1340" spans="17:19">
      <c r="Q1340" s="28">
        <v>55254</v>
      </c>
      <c r="R1340" s="29" t="s">
        <v>1889</v>
      </c>
      <c r="S1340" s="28">
        <v>55254</v>
      </c>
    </row>
    <row r="1341" spans="17:19">
      <c r="Q1341" s="28">
        <v>55255</v>
      </c>
      <c r="R1341" s="29" t="s">
        <v>1890</v>
      </c>
      <c r="S1341" s="28">
        <v>55255</v>
      </c>
    </row>
    <row r="1342" spans="17:19">
      <c r="Q1342" s="28">
        <v>55256</v>
      </c>
      <c r="R1342" s="29" t="s">
        <v>1891</v>
      </c>
      <c r="S1342" s="28">
        <v>55256</v>
      </c>
    </row>
    <row r="1343" spans="17:19">
      <c r="Q1343" s="28">
        <v>55257</v>
      </c>
      <c r="R1343" s="29" t="s">
        <v>1892</v>
      </c>
      <c r="S1343" s="28">
        <v>55257</v>
      </c>
    </row>
    <row r="1344" spans="17:19">
      <c r="Q1344" s="28">
        <v>55258</v>
      </c>
      <c r="R1344" s="29" t="s">
        <v>1893</v>
      </c>
      <c r="S1344" s="28">
        <v>55258</v>
      </c>
    </row>
    <row r="1345" spans="17:19">
      <c r="Q1345" s="28">
        <v>55259</v>
      </c>
      <c r="R1345" s="29" t="s">
        <v>1894</v>
      </c>
      <c r="S1345" s="28">
        <v>55259</v>
      </c>
    </row>
    <row r="1346" spans="17:19">
      <c r="Q1346" s="28">
        <v>55260</v>
      </c>
      <c r="R1346" s="29" t="s">
        <v>1895</v>
      </c>
      <c r="S1346" s="28">
        <v>55260</v>
      </c>
    </row>
    <row r="1347" spans="17:19">
      <c r="Q1347" s="28">
        <v>55261</v>
      </c>
      <c r="R1347" s="29" t="s">
        <v>1896</v>
      </c>
      <c r="S1347" s="28">
        <v>55261</v>
      </c>
    </row>
    <row r="1348" spans="17:19">
      <c r="Q1348" s="28">
        <v>55262</v>
      </c>
      <c r="R1348" s="29" t="s">
        <v>1897</v>
      </c>
      <c r="S1348" s="28">
        <v>55262</v>
      </c>
    </row>
    <row r="1349" spans="17:19">
      <c r="Q1349" s="28">
        <v>55263</v>
      </c>
      <c r="R1349" s="29" t="s">
        <v>1898</v>
      </c>
      <c r="S1349" s="28">
        <v>55263</v>
      </c>
    </row>
    <row r="1350" spans="17:19">
      <c r="Q1350" s="28">
        <v>55264</v>
      </c>
      <c r="R1350" s="29" t="s">
        <v>1899</v>
      </c>
      <c r="S1350" s="28">
        <v>55264</v>
      </c>
    </row>
    <row r="1351" spans="17:19">
      <c r="Q1351" s="28">
        <v>55265</v>
      </c>
      <c r="R1351" s="29" t="s">
        <v>1900</v>
      </c>
      <c r="S1351" s="28">
        <v>55265</v>
      </c>
    </row>
    <row r="1352" spans="17:19">
      <c r="Q1352" s="28">
        <v>55266</v>
      </c>
      <c r="R1352" s="29" t="s">
        <v>1901</v>
      </c>
      <c r="S1352" s="28">
        <v>55266</v>
      </c>
    </row>
    <row r="1353" spans="17:19">
      <c r="Q1353" s="28">
        <v>55267</v>
      </c>
      <c r="R1353" s="29" t="s">
        <v>1902</v>
      </c>
      <c r="S1353" s="28">
        <v>55267</v>
      </c>
    </row>
    <row r="1354" spans="17:19">
      <c r="Q1354" s="28">
        <v>55268</v>
      </c>
      <c r="R1354" s="29" t="s">
        <v>1903</v>
      </c>
      <c r="S1354" s="28">
        <v>55268</v>
      </c>
    </row>
    <row r="1355" spans="17:19">
      <c r="Q1355" s="28">
        <v>55269</v>
      </c>
      <c r="R1355" s="29" t="s">
        <v>1904</v>
      </c>
      <c r="S1355" s="28">
        <v>55269</v>
      </c>
    </row>
    <row r="1356" spans="17:19">
      <c r="Q1356" s="28">
        <v>55270</v>
      </c>
      <c r="R1356" s="29" t="s">
        <v>1905</v>
      </c>
      <c r="S1356" s="28">
        <v>55270</v>
      </c>
    </row>
    <row r="1357" spans="17:19">
      <c r="Q1357" s="28">
        <v>55271</v>
      </c>
      <c r="R1357" s="29" t="s">
        <v>1906</v>
      </c>
      <c r="S1357" s="28">
        <v>55271</v>
      </c>
    </row>
    <row r="1358" spans="17:19">
      <c r="Q1358" s="28">
        <v>55272</v>
      </c>
      <c r="R1358" s="29" t="s">
        <v>1907</v>
      </c>
      <c r="S1358" s="28">
        <v>55272</v>
      </c>
    </row>
    <row r="1359" spans="17:19">
      <c r="Q1359" s="28">
        <v>55273</v>
      </c>
      <c r="R1359" s="29" t="s">
        <v>1908</v>
      </c>
      <c r="S1359" s="28">
        <v>55273</v>
      </c>
    </row>
    <row r="1360" spans="17:19">
      <c r="Q1360" s="28">
        <v>55274</v>
      </c>
      <c r="R1360" s="29" t="s">
        <v>1909</v>
      </c>
      <c r="S1360" s="28">
        <v>55274</v>
      </c>
    </row>
    <row r="1361" spans="17:19">
      <c r="Q1361" s="28">
        <v>55275</v>
      </c>
      <c r="R1361" s="29" t="s">
        <v>1910</v>
      </c>
      <c r="S1361" s="28">
        <v>55275</v>
      </c>
    </row>
    <row r="1362" spans="17:19">
      <c r="Q1362" s="28">
        <v>55276</v>
      </c>
      <c r="R1362" s="29" t="s">
        <v>1911</v>
      </c>
      <c r="S1362" s="28">
        <v>55276</v>
      </c>
    </row>
    <row r="1363" spans="17:19">
      <c r="Q1363" s="28">
        <v>55277</v>
      </c>
      <c r="R1363" s="29" t="s">
        <v>1912</v>
      </c>
      <c r="S1363" s="28">
        <v>55277</v>
      </c>
    </row>
    <row r="1364" spans="17:19">
      <c r="Q1364" s="28">
        <v>55278</v>
      </c>
      <c r="R1364" s="29" t="s">
        <v>1913</v>
      </c>
      <c r="S1364" s="28">
        <v>55278</v>
      </c>
    </row>
    <row r="1365" spans="17:19">
      <c r="Q1365" s="28">
        <v>55279</v>
      </c>
      <c r="R1365" s="29" t="s">
        <v>1914</v>
      </c>
      <c r="S1365" s="28">
        <v>55279</v>
      </c>
    </row>
    <row r="1366" spans="17:19">
      <c r="Q1366" s="28">
        <v>55280</v>
      </c>
      <c r="R1366" s="29" t="s">
        <v>1915</v>
      </c>
      <c r="S1366" s="28">
        <v>55280</v>
      </c>
    </row>
    <row r="1367" spans="17:19">
      <c r="Q1367" s="28">
        <v>55281</v>
      </c>
      <c r="R1367" s="29" t="s">
        <v>1916</v>
      </c>
      <c r="S1367" s="28">
        <v>55281</v>
      </c>
    </row>
    <row r="1368" spans="17:19">
      <c r="Q1368" s="28">
        <v>55282</v>
      </c>
      <c r="R1368" s="29" t="s">
        <v>1917</v>
      </c>
      <c r="S1368" s="28">
        <v>55282</v>
      </c>
    </row>
    <row r="1369" spans="17:19">
      <c r="Q1369" s="28">
        <v>55283</v>
      </c>
      <c r="R1369" s="29" t="s">
        <v>1918</v>
      </c>
      <c r="S1369" s="28">
        <v>55283</v>
      </c>
    </row>
    <row r="1370" spans="17:19">
      <c r="Q1370" s="28">
        <v>55284</v>
      </c>
      <c r="R1370" s="29" t="s">
        <v>1919</v>
      </c>
      <c r="S1370" s="28">
        <v>55284</v>
      </c>
    </row>
    <row r="1371" spans="17:19">
      <c r="Q1371" s="28">
        <v>55285</v>
      </c>
      <c r="R1371" s="29" t="s">
        <v>1920</v>
      </c>
      <c r="S1371" s="28">
        <v>55285</v>
      </c>
    </row>
    <row r="1372" spans="17:19">
      <c r="Q1372" s="28">
        <v>55286</v>
      </c>
      <c r="R1372" s="29" t="s">
        <v>1921</v>
      </c>
      <c r="S1372" s="28">
        <v>55286</v>
      </c>
    </row>
    <row r="1373" spans="17:19">
      <c r="Q1373" s="28">
        <v>55287</v>
      </c>
      <c r="R1373" s="29" t="s">
        <v>1922</v>
      </c>
      <c r="S1373" s="28">
        <v>55287</v>
      </c>
    </row>
    <row r="1374" spans="17:19">
      <c r="Q1374" s="28">
        <v>55288</v>
      </c>
      <c r="R1374" s="29" t="s">
        <v>1751</v>
      </c>
      <c r="S1374" s="28">
        <v>55288</v>
      </c>
    </row>
    <row r="1375" spans="17:19">
      <c r="Q1375" s="28">
        <v>55289</v>
      </c>
      <c r="R1375" s="29" t="s">
        <v>145</v>
      </c>
      <c r="S1375" s="28">
        <v>55289</v>
      </c>
    </row>
    <row r="1376" spans="17:19">
      <c r="Q1376" s="28">
        <v>55290</v>
      </c>
      <c r="R1376" s="29" t="s">
        <v>532</v>
      </c>
      <c r="S1376" s="28">
        <v>55290</v>
      </c>
    </row>
    <row r="1377" spans="17:19">
      <c r="Q1377" s="28">
        <v>55291</v>
      </c>
      <c r="R1377" s="29" t="s">
        <v>1752</v>
      </c>
      <c r="S1377" s="28">
        <v>55291</v>
      </c>
    </row>
    <row r="1378" spans="17:19">
      <c r="Q1378" s="28">
        <v>55292</v>
      </c>
      <c r="R1378" s="29" t="s">
        <v>1753</v>
      </c>
      <c r="S1378" s="28">
        <v>55292</v>
      </c>
    </row>
    <row r="1379" spans="17:19">
      <c r="Q1379" s="28">
        <v>55293</v>
      </c>
      <c r="R1379" s="29" t="s">
        <v>1754</v>
      </c>
      <c r="S1379" s="28">
        <v>55293</v>
      </c>
    </row>
    <row r="1380" spans="17:19">
      <c r="Q1380" s="28">
        <v>55294</v>
      </c>
      <c r="R1380" s="29" t="s">
        <v>1755</v>
      </c>
      <c r="S1380" s="28">
        <v>55294</v>
      </c>
    </row>
    <row r="1381" spans="17:19">
      <c r="Q1381" s="28">
        <v>55295</v>
      </c>
      <c r="R1381" s="29" t="s">
        <v>1756</v>
      </c>
      <c r="S1381" s="28">
        <v>55295</v>
      </c>
    </row>
    <row r="1382" spans="17:19">
      <c r="Q1382" s="28">
        <v>55296</v>
      </c>
      <c r="R1382" s="29" t="s">
        <v>148</v>
      </c>
      <c r="S1382" s="28">
        <v>55296</v>
      </c>
    </row>
    <row r="1383" spans="17:19">
      <c r="Q1383" s="28">
        <v>55297</v>
      </c>
      <c r="R1383" s="29" t="s">
        <v>535</v>
      </c>
      <c r="S1383" s="28">
        <v>55297</v>
      </c>
    </row>
    <row r="1384" spans="17:19">
      <c r="Q1384" s="28">
        <v>55298</v>
      </c>
      <c r="R1384" s="29" t="s">
        <v>1757</v>
      </c>
      <c r="S1384" s="28">
        <v>55298</v>
      </c>
    </row>
    <row r="1385" spans="17:19">
      <c r="Q1385" s="28">
        <v>55299</v>
      </c>
      <c r="R1385" s="29" t="s">
        <v>1758</v>
      </c>
      <c r="S1385" s="28">
        <v>55299</v>
      </c>
    </row>
    <row r="1386" spans="17:19">
      <c r="Q1386" s="28">
        <v>55300</v>
      </c>
      <c r="R1386" s="29" t="s">
        <v>1759</v>
      </c>
      <c r="S1386" s="28">
        <v>55300</v>
      </c>
    </row>
    <row r="1387" spans="17:19">
      <c r="Q1387" s="28">
        <v>55301</v>
      </c>
      <c r="R1387" s="29" t="s">
        <v>1760</v>
      </c>
      <c r="S1387" s="28">
        <v>55301</v>
      </c>
    </row>
    <row r="1388" spans="17:19">
      <c r="Q1388" s="28">
        <v>55302</v>
      </c>
      <c r="R1388" s="29" t="s">
        <v>1901</v>
      </c>
      <c r="S1388" s="28">
        <v>55302</v>
      </c>
    </row>
    <row r="1389" spans="17:19">
      <c r="Q1389" s="28">
        <v>55303</v>
      </c>
      <c r="R1389" s="29" t="s">
        <v>1902</v>
      </c>
      <c r="S1389" s="28">
        <v>55303</v>
      </c>
    </row>
    <row r="1390" spans="17:19">
      <c r="Q1390" s="28">
        <v>55304</v>
      </c>
      <c r="R1390" s="29" t="s">
        <v>1903</v>
      </c>
      <c r="S1390" s="28">
        <v>55304</v>
      </c>
    </row>
    <row r="1391" spans="17:19">
      <c r="Q1391" s="28">
        <v>55305</v>
      </c>
      <c r="R1391" s="29" t="s">
        <v>1904</v>
      </c>
      <c r="S1391" s="28">
        <v>55305</v>
      </c>
    </row>
    <row r="1392" spans="17:19">
      <c r="Q1392" s="28">
        <v>55306</v>
      </c>
      <c r="R1392" s="29" t="s">
        <v>1905</v>
      </c>
      <c r="S1392" s="28">
        <v>55306</v>
      </c>
    </row>
    <row r="1393" spans="17:19">
      <c r="Q1393" s="28">
        <v>55307</v>
      </c>
      <c r="R1393" s="29" t="s">
        <v>1906</v>
      </c>
      <c r="S1393" s="28">
        <v>55307</v>
      </c>
    </row>
    <row r="1394" spans="17:19">
      <c r="Q1394" s="28">
        <v>55308</v>
      </c>
      <c r="R1394" s="29" t="s">
        <v>1907</v>
      </c>
      <c r="S1394" s="28">
        <v>55308</v>
      </c>
    </row>
    <row r="1395" spans="17:19">
      <c r="Q1395" s="28">
        <v>55309</v>
      </c>
      <c r="R1395" s="29" t="s">
        <v>1908</v>
      </c>
      <c r="S1395" s="28">
        <v>55309</v>
      </c>
    </row>
    <row r="1396" spans="17:19">
      <c r="Q1396" s="28">
        <v>55310</v>
      </c>
      <c r="R1396" s="29" t="s">
        <v>1909</v>
      </c>
      <c r="S1396" s="28">
        <v>55310</v>
      </c>
    </row>
    <row r="1397" spans="17:19">
      <c r="Q1397" s="28">
        <v>55311</v>
      </c>
      <c r="R1397" s="29" t="s">
        <v>1910</v>
      </c>
      <c r="S1397" s="28">
        <v>55311</v>
      </c>
    </row>
    <row r="1398" spans="17:19">
      <c r="Q1398" s="28">
        <v>55312</v>
      </c>
      <c r="R1398" s="29" t="s">
        <v>1911</v>
      </c>
      <c r="S1398" s="28">
        <v>55312</v>
      </c>
    </row>
    <row r="1399" spans="17:19">
      <c r="Q1399" s="28">
        <v>55313</v>
      </c>
      <c r="R1399" s="29" t="s">
        <v>1912</v>
      </c>
      <c r="S1399" s="28">
        <v>55313</v>
      </c>
    </row>
    <row r="1400" spans="17:19">
      <c r="Q1400" s="28">
        <v>55314</v>
      </c>
      <c r="R1400" s="29" t="s">
        <v>1913</v>
      </c>
      <c r="S1400" s="28">
        <v>55314</v>
      </c>
    </row>
    <row r="1401" spans="17:19">
      <c r="Q1401" s="28">
        <v>55315</v>
      </c>
      <c r="R1401" s="29" t="s">
        <v>1914</v>
      </c>
      <c r="S1401" s="28">
        <v>55315</v>
      </c>
    </row>
    <row r="1402" spans="17:19">
      <c r="Q1402" s="28">
        <v>55316</v>
      </c>
      <c r="R1402" s="29" t="s">
        <v>1915</v>
      </c>
      <c r="S1402" s="28">
        <v>55316</v>
      </c>
    </row>
    <row r="1403" spans="17:19">
      <c r="Q1403" s="28">
        <v>55317</v>
      </c>
      <c r="R1403" s="29" t="s">
        <v>1916</v>
      </c>
      <c r="S1403" s="28">
        <v>55317</v>
      </c>
    </row>
    <row r="1404" spans="17:19">
      <c r="Q1404" s="28">
        <v>55318</v>
      </c>
      <c r="R1404" s="29" t="s">
        <v>1917</v>
      </c>
      <c r="S1404" s="28">
        <v>55318</v>
      </c>
    </row>
    <row r="1405" spans="17:19">
      <c r="Q1405" s="28">
        <v>55319</v>
      </c>
      <c r="R1405" s="29" t="s">
        <v>1918</v>
      </c>
      <c r="S1405" s="28">
        <v>55319</v>
      </c>
    </row>
    <row r="1406" spans="17:19">
      <c r="Q1406" s="28">
        <v>55320</v>
      </c>
      <c r="R1406" s="29" t="s">
        <v>1919</v>
      </c>
      <c r="S1406" s="28">
        <v>55320</v>
      </c>
    </row>
    <row r="1407" spans="17:19">
      <c r="Q1407" s="28">
        <v>55321</v>
      </c>
      <c r="R1407" s="29" t="s">
        <v>1920</v>
      </c>
      <c r="S1407" s="28">
        <v>55321</v>
      </c>
    </row>
    <row r="1408" spans="17:19">
      <c r="Q1408" s="28">
        <v>55322</v>
      </c>
      <c r="R1408" s="29" t="s">
        <v>1921</v>
      </c>
      <c r="S1408" s="28">
        <v>55322</v>
      </c>
    </row>
    <row r="1409" spans="17:19">
      <c r="Q1409" s="28">
        <v>55323</v>
      </c>
      <c r="R1409" s="29" t="s">
        <v>1922</v>
      </c>
      <c r="S1409" s="28">
        <v>55323</v>
      </c>
    </row>
    <row r="1410" spans="17:19">
      <c r="Q1410" s="28">
        <v>55324</v>
      </c>
      <c r="R1410" s="29" t="s">
        <v>1923</v>
      </c>
      <c r="S1410" s="28">
        <v>55324</v>
      </c>
    </row>
    <row r="1411" spans="17:19">
      <c r="Q1411" s="28">
        <v>55325</v>
      </c>
      <c r="R1411" s="29" t="s">
        <v>1924</v>
      </c>
      <c r="S1411" s="28">
        <v>55325</v>
      </c>
    </row>
    <row r="1412" spans="17:19">
      <c r="Q1412" s="28">
        <v>55326</v>
      </c>
      <c r="R1412" s="29" t="s">
        <v>1925</v>
      </c>
      <c r="S1412" s="28">
        <v>55326</v>
      </c>
    </row>
    <row r="1413" spans="17:19">
      <c r="Q1413" s="28">
        <v>55327</v>
      </c>
      <c r="R1413" s="29" t="s">
        <v>1926</v>
      </c>
      <c r="S1413" s="28">
        <v>55327</v>
      </c>
    </row>
    <row r="1414" spans="17:19">
      <c r="Q1414" s="28">
        <v>55328</v>
      </c>
      <c r="R1414" s="29" t="s">
        <v>1927</v>
      </c>
      <c r="S1414" s="28">
        <v>55328</v>
      </c>
    </row>
    <row r="1415" spans="17:19">
      <c r="Q1415" s="28">
        <v>55329</v>
      </c>
      <c r="R1415" s="29" t="s">
        <v>1928</v>
      </c>
      <c r="S1415" s="28">
        <v>55329</v>
      </c>
    </row>
    <row r="1416" spans="17:19">
      <c r="Q1416" s="28">
        <v>55330</v>
      </c>
      <c r="R1416" s="29" t="s">
        <v>1929</v>
      </c>
      <c r="S1416" s="28">
        <v>55330</v>
      </c>
    </row>
    <row r="1417" spans="17:19">
      <c r="Q1417" s="28">
        <v>55331</v>
      </c>
      <c r="R1417" s="29" t="s">
        <v>1930</v>
      </c>
      <c r="S1417" s="28">
        <v>55331</v>
      </c>
    </row>
    <row r="1418" spans="17:19">
      <c r="Q1418" s="28">
        <v>55332</v>
      </c>
      <c r="R1418" s="29" t="s">
        <v>1931</v>
      </c>
      <c r="S1418" s="28">
        <v>55332</v>
      </c>
    </row>
    <row r="1419" spans="17:19">
      <c r="Q1419" s="28">
        <v>55333</v>
      </c>
      <c r="R1419" s="29" t="s">
        <v>1932</v>
      </c>
      <c r="S1419" s="28">
        <v>55333</v>
      </c>
    </row>
    <row r="1420" spans="17:19">
      <c r="Q1420" s="28">
        <v>55334</v>
      </c>
      <c r="R1420" s="29" t="s">
        <v>1933</v>
      </c>
      <c r="S1420" s="28">
        <v>55334</v>
      </c>
    </row>
    <row r="1421" spans="17:19">
      <c r="Q1421" s="28">
        <v>55335</v>
      </c>
      <c r="R1421" s="29" t="s">
        <v>1934</v>
      </c>
      <c r="S1421" s="28">
        <v>55335</v>
      </c>
    </row>
    <row r="1422" spans="17:19">
      <c r="Q1422" s="28">
        <v>55336</v>
      </c>
      <c r="R1422" s="29" t="s">
        <v>1935</v>
      </c>
      <c r="S1422" s="28">
        <v>55336</v>
      </c>
    </row>
    <row r="1423" spans="17:19">
      <c r="Q1423" s="28">
        <v>55337</v>
      </c>
      <c r="R1423" s="29" t="s">
        <v>1936</v>
      </c>
      <c r="S1423" s="28">
        <v>55337</v>
      </c>
    </row>
    <row r="1424" spans="17:19">
      <c r="Q1424" s="28">
        <v>55338</v>
      </c>
      <c r="R1424" s="29" t="s">
        <v>1937</v>
      </c>
      <c r="S1424" s="28">
        <v>55338</v>
      </c>
    </row>
    <row r="1425" spans="17:19">
      <c r="Q1425" s="28">
        <v>55339</v>
      </c>
      <c r="R1425" s="29" t="s">
        <v>1938</v>
      </c>
      <c r="S1425" s="28">
        <v>55339</v>
      </c>
    </row>
    <row r="1426" spans="17:19">
      <c r="Q1426" s="28">
        <v>55340</v>
      </c>
      <c r="R1426" s="29" t="s">
        <v>1939</v>
      </c>
      <c r="S1426" s="28">
        <v>55340</v>
      </c>
    </row>
    <row r="1427" spans="17:19">
      <c r="Q1427" s="28">
        <v>55341</v>
      </c>
      <c r="R1427" s="29" t="s">
        <v>1940</v>
      </c>
      <c r="S1427" s="28">
        <v>55341</v>
      </c>
    </row>
    <row r="1428" spans="17:19">
      <c r="Q1428" s="28">
        <v>55342</v>
      </c>
      <c r="R1428" s="29" t="s">
        <v>1941</v>
      </c>
      <c r="S1428" s="28">
        <v>55342</v>
      </c>
    </row>
    <row r="1429" spans="17:19">
      <c r="Q1429" s="28">
        <v>55343</v>
      </c>
      <c r="R1429" s="29" t="s">
        <v>1942</v>
      </c>
      <c r="S1429" s="28">
        <v>55343</v>
      </c>
    </row>
    <row r="1430" spans="17:19">
      <c r="Q1430" s="28">
        <v>55344</v>
      </c>
      <c r="R1430" s="29" t="s">
        <v>1943</v>
      </c>
      <c r="S1430" s="28">
        <v>55344</v>
      </c>
    </row>
    <row r="1431" spans="17:19">
      <c r="Q1431" s="28">
        <v>55345</v>
      </c>
      <c r="R1431" s="29" t="s">
        <v>1944</v>
      </c>
      <c r="S1431" s="28">
        <v>55345</v>
      </c>
    </row>
    <row r="1432" spans="17:19">
      <c r="Q1432" s="28">
        <v>55346</v>
      </c>
      <c r="R1432" s="29" t="s">
        <v>1945</v>
      </c>
      <c r="S1432" s="28">
        <v>55346</v>
      </c>
    </row>
    <row r="1433" spans="17:19">
      <c r="Q1433" s="28">
        <v>55347</v>
      </c>
      <c r="R1433" s="29" t="s">
        <v>1946</v>
      </c>
      <c r="S1433" s="28">
        <v>55347</v>
      </c>
    </row>
    <row r="1434" spans="17:19">
      <c r="Q1434" s="28">
        <v>55348</v>
      </c>
      <c r="R1434" s="29" t="s">
        <v>1947</v>
      </c>
      <c r="S1434" s="28">
        <v>55348</v>
      </c>
    </row>
    <row r="1435" spans="17:19">
      <c r="Q1435" s="28">
        <v>55349</v>
      </c>
      <c r="R1435" s="29" t="s">
        <v>1948</v>
      </c>
      <c r="S1435" s="28">
        <v>55349</v>
      </c>
    </row>
    <row r="1436" spans="17:19">
      <c r="Q1436" s="28">
        <v>55350</v>
      </c>
      <c r="R1436" s="29" t="s">
        <v>1949</v>
      </c>
      <c r="S1436" s="28">
        <v>55350</v>
      </c>
    </row>
    <row r="1437" spans="17:19">
      <c r="Q1437" s="28">
        <v>55351</v>
      </c>
      <c r="R1437" s="29" t="s">
        <v>1950</v>
      </c>
      <c r="S1437" s="28">
        <v>55351</v>
      </c>
    </row>
    <row r="1438" spans="17:19">
      <c r="Q1438" s="28">
        <v>55352</v>
      </c>
      <c r="R1438" s="29" t="s">
        <v>1951</v>
      </c>
      <c r="S1438" s="28">
        <v>55352</v>
      </c>
    </row>
    <row r="1439" spans="17:19">
      <c r="Q1439" s="28">
        <v>55353</v>
      </c>
      <c r="R1439" s="29" t="s">
        <v>1952</v>
      </c>
      <c r="S1439" s="28">
        <v>55353</v>
      </c>
    </row>
    <row r="1440" spans="17:19">
      <c r="Q1440" s="28">
        <v>55354</v>
      </c>
      <c r="R1440" s="29" t="s">
        <v>1953</v>
      </c>
      <c r="S1440" s="28">
        <v>55354</v>
      </c>
    </row>
    <row r="1441" spans="17:19">
      <c r="Q1441" s="28">
        <v>55355</v>
      </c>
      <c r="R1441" s="29" t="s">
        <v>1954</v>
      </c>
      <c r="S1441" s="28">
        <v>55355</v>
      </c>
    </row>
    <row r="1442" spans="17:19">
      <c r="Q1442" s="28">
        <v>55356</v>
      </c>
      <c r="R1442" s="29" t="s">
        <v>1955</v>
      </c>
      <c r="S1442" s="28">
        <v>55356</v>
      </c>
    </row>
    <row r="1443" spans="17:19">
      <c r="Q1443" s="28">
        <v>55357</v>
      </c>
      <c r="R1443" s="29" t="s">
        <v>1956</v>
      </c>
      <c r="S1443" s="28">
        <v>55357</v>
      </c>
    </row>
    <row r="1444" spans="17:19">
      <c r="Q1444" s="28">
        <v>55358</v>
      </c>
      <c r="R1444" s="29" t="s">
        <v>1957</v>
      </c>
      <c r="S1444" s="28">
        <v>55358</v>
      </c>
    </row>
    <row r="1445" spans="17:19">
      <c r="Q1445" s="28">
        <v>55359</v>
      </c>
      <c r="R1445" s="29" t="s">
        <v>1958</v>
      </c>
      <c r="S1445" s="28">
        <v>55359</v>
      </c>
    </row>
    <row r="1446" spans="17:19">
      <c r="Q1446" s="28">
        <v>55360</v>
      </c>
      <c r="R1446" s="29" t="s">
        <v>1959</v>
      </c>
      <c r="S1446" s="28">
        <v>55360</v>
      </c>
    </row>
    <row r="1447" spans="17:19">
      <c r="Q1447" s="28">
        <v>55361</v>
      </c>
      <c r="R1447" s="29" t="s">
        <v>1960</v>
      </c>
      <c r="S1447" s="28">
        <v>55361</v>
      </c>
    </row>
    <row r="1448" spans="17:19">
      <c r="Q1448" s="28">
        <v>55362</v>
      </c>
      <c r="R1448" s="29" t="s">
        <v>1961</v>
      </c>
      <c r="S1448" s="28">
        <v>55362</v>
      </c>
    </row>
    <row r="1449" spans="17:19">
      <c r="Q1449" s="28">
        <v>55363</v>
      </c>
      <c r="R1449" s="29" t="s">
        <v>1962</v>
      </c>
      <c r="S1449" s="28">
        <v>55363</v>
      </c>
    </row>
    <row r="1450" spans="17:19">
      <c r="Q1450" s="28">
        <v>55364</v>
      </c>
      <c r="R1450" s="29" t="s">
        <v>1963</v>
      </c>
      <c r="S1450" s="28">
        <v>55364</v>
      </c>
    </row>
    <row r="1451" spans="17:19">
      <c r="Q1451" s="28">
        <v>55365</v>
      </c>
      <c r="R1451" s="29" t="s">
        <v>1964</v>
      </c>
      <c r="S1451" s="28">
        <v>55365</v>
      </c>
    </row>
    <row r="1452" spans="17:19">
      <c r="Q1452" s="28">
        <v>55366</v>
      </c>
      <c r="R1452" s="29" t="s">
        <v>1965</v>
      </c>
      <c r="S1452" s="28">
        <v>55366</v>
      </c>
    </row>
    <row r="1453" spans="17:19">
      <c r="Q1453" s="28">
        <v>55367</v>
      </c>
      <c r="R1453" s="29" t="s">
        <v>1966</v>
      </c>
      <c r="S1453" s="28">
        <v>55367</v>
      </c>
    </row>
    <row r="1454" spans="17:19">
      <c r="Q1454" s="28">
        <v>55368</v>
      </c>
      <c r="R1454" s="29" t="s">
        <v>1967</v>
      </c>
      <c r="S1454" s="28">
        <v>55368</v>
      </c>
    </row>
    <row r="1455" spans="17:19">
      <c r="Q1455" s="28">
        <v>55369</v>
      </c>
      <c r="R1455" s="29" t="s">
        <v>1968</v>
      </c>
      <c r="S1455" s="28">
        <v>55369</v>
      </c>
    </row>
    <row r="1456" spans="17:19">
      <c r="Q1456" s="28">
        <v>55370</v>
      </c>
      <c r="R1456" s="29" t="s">
        <v>1969</v>
      </c>
      <c r="S1456" s="28">
        <v>55370</v>
      </c>
    </row>
    <row r="1457" spans="17:19">
      <c r="Q1457" s="28">
        <v>55371</v>
      </c>
      <c r="R1457" s="29" t="s">
        <v>1970</v>
      </c>
      <c r="S1457" s="28">
        <v>55371</v>
      </c>
    </row>
    <row r="1458" spans="17:19">
      <c r="Q1458" s="28">
        <v>55372</v>
      </c>
      <c r="R1458" s="29" t="s">
        <v>1971</v>
      </c>
      <c r="S1458" s="28">
        <v>55372</v>
      </c>
    </row>
    <row r="1459" spans="17:19">
      <c r="Q1459" s="28">
        <v>55373</v>
      </c>
      <c r="R1459" s="29" t="s">
        <v>1972</v>
      </c>
      <c r="S1459" s="28">
        <v>55373</v>
      </c>
    </row>
    <row r="1460" spans="17:19">
      <c r="Q1460" s="28">
        <v>55374</v>
      </c>
      <c r="R1460" s="29" t="s">
        <v>1973</v>
      </c>
      <c r="S1460" s="28">
        <v>55374</v>
      </c>
    </row>
    <row r="1461" spans="17:19">
      <c r="Q1461" s="28">
        <v>55375</v>
      </c>
      <c r="R1461" s="29" t="s">
        <v>1974</v>
      </c>
      <c r="S1461" s="28">
        <v>55375</v>
      </c>
    </row>
    <row r="1462" spans="17:19">
      <c r="Q1462" s="28">
        <v>55376</v>
      </c>
      <c r="R1462" s="29" t="s">
        <v>1975</v>
      </c>
      <c r="S1462" s="28">
        <v>55376</v>
      </c>
    </row>
    <row r="1463" spans="17:19">
      <c r="Q1463" s="28">
        <v>55377</v>
      </c>
      <c r="R1463" s="29" t="s">
        <v>1976</v>
      </c>
      <c r="S1463" s="28">
        <v>55377</v>
      </c>
    </row>
    <row r="1464" spans="17:19">
      <c r="Q1464" s="28">
        <v>55378</v>
      </c>
      <c r="R1464" s="29" t="s">
        <v>1977</v>
      </c>
      <c r="S1464" s="28">
        <v>55378</v>
      </c>
    </row>
    <row r="1465" spans="17:19">
      <c r="Q1465" s="28">
        <v>55379</v>
      </c>
      <c r="R1465" s="29" t="s">
        <v>1978</v>
      </c>
      <c r="S1465" s="28">
        <v>55379</v>
      </c>
    </row>
    <row r="1466" spans="17:19">
      <c r="Q1466" s="28">
        <v>55380</v>
      </c>
      <c r="R1466" s="29" t="s">
        <v>1979</v>
      </c>
      <c r="S1466" s="28">
        <v>55380</v>
      </c>
    </row>
    <row r="1467" spans="17:19">
      <c r="Q1467" s="28">
        <v>55381</v>
      </c>
      <c r="R1467" s="29" t="s">
        <v>1980</v>
      </c>
      <c r="S1467" s="28">
        <v>55381</v>
      </c>
    </row>
    <row r="1468" spans="17:19">
      <c r="Q1468" s="28">
        <v>55382</v>
      </c>
      <c r="R1468" s="29" t="s">
        <v>1981</v>
      </c>
      <c r="S1468" s="28">
        <v>55382</v>
      </c>
    </row>
    <row r="1469" spans="17:19">
      <c r="Q1469" s="28">
        <v>55383</v>
      </c>
      <c r="R1469" s="29" t="s">
        <v>1982</v>
      </c>
      <c r="S1469" s="28">
        <v>55383</v>
      </c>
    </row>
    <row r="1470" spans="17:19">
      <c r="Q1470" s="28">
        <v>55384</v>
      </c>
      <c r="R1470" s="29" t="s">
        <v>1983</v>
      </c>
      <c r="S1470" s="28">
        <v>55384</v>
      </c>
    </row>
    <row r="1471" spans="17:19">
      <c r="Q1471" s="28">
        <v>55385</v>
      </c>
      <c r="R1471" s="29" t="s">
        <v>1984</v>
      </c>
      <c r="S1471" s="28">
        <v>55385</v>
      </c>
    </row>
    <row r="1472" spans="17:19">
      <c r="Q1472" s="28">
        <v>55386</v>
      </c>
      <c r="R1472" s="29" t="s">
        <v>1985</v>
      </c>
      <c r="S1472" s="28">
        <v>55386</v>
      </c>
    </row>
    <row r="1473" spans="17:19">
      <c r="Q1473" s="28">
        <v>55387</v>
      </c>
      <c r="R1473" s="29" t="s">
        <v>1986</v>
      </c>
      <c r="S1473" s="28">
        <v>55387</v>
      </c>
    </row>
    <row r="1474" spans="17:19">
      <c r="Q1474" s="28">
        <v>55388</v>
      </c>
      <c r="R1474" s="29" t="s">
        <v>1987</v>
      </c>
      <c r="S1474" s="28">
        <v>55388</v>
      </c>
    </row>
    <row r="1475" spans="17:19">
      <c r="Q1475" s="28">
        <v>55389</v>
      </c>
      <c r="R1475" s="29" t="s">
        <v>1988</v>
      </c>
      <c r="S1475" s="28">
        <v>55389</v>
      </c>
    </row>
    <row r="1476" spans="17:19">
      <c r="Q1476" s="28">
        <v>55390</v>
      </c>
      <c r="R1476" s="29" t="s">
        <v>1989</v>
      </c>
      <c r="S1476" s="28">
        <v>55390</v>
      </c>
    </row>
    <row r="1477" spans="17:19">
      <c r="Q1477" s="28">
        <v>55391</v>
      </c>
      <c r="R1477" s="29" t="s">
        <v>1990</v>
      </c>
      <c r="S1477" s="28">
        <v>55391</v>
      </c>
    </row>
    <row r="1478" spans="17:19">
      <c r="Q1478" s="28">
        <v>55392</v>
      </c>
      <c r="R1478" s="29" t="s">
        <v>1991</v>
      </c>
      <c r="S1478" s="28">
        <v>55392</v>
      </c>
    </row>
    <row r="1479" spans="17:19">
      <c r="Q1479" s="28">
        <v>55393</v>
      </c>
      <c r="R1479" s="29" t="s">
        <v>1992</v>
      </c>
      <c r="S1479" s="28">
        <v>55393</v>
      </c>
    </row>
    <row r="1480" spans="17:19">
      <c r="Q1480" s="28">
        <v>55394</v>
      </c>
      <c r="R1480" s="29" t="s">
        <v>1993</v>
      </c>
      <c r="S1480" s="28">
        <v>55394</v>
      </c>
    </row>
    <row r="1481" spans="17:19">
      <c r="Q1481" s="28">
        <v>55395</v>
      </c>
      <c r="R1481" s="29" t="s">
        <v>1994</v>
      </c>
      <c r="S1481" s="28">
        <v>55395</v>
      </c>
    </row>
    <row r="1482" spans="17:19">
      <c r="Q1482" s="28">
        <v>55396</v>
      </c>
      <c r="R1482" s="29" t="s">
        <v>1995</v>
      </c>
      <c r="S1482" s="28">
        <v>55396</v>
      </c>
    </row>
    <row r="1483" spans="17:19">
      <c r="Q1483" s="28">
        <v>55397</v>
      </c>
      <c r="R1483" s="29" t="s">
        <v>1996</v>
      </c>
      <c r="S1483" s="28">
        <v>55397</v>
      </c>
    </row>
    <row r="1484" spans="17:19">
      <c r="Q1484" s="28">
        <v>55398</v>
      </c>
      <c r="R1484" s="29" t="s">
        <v>1997</v>
      </c>
      <c r="S1484" s="28">
        <v>55398</v>
      </c>
    </row>
    <row r="1485" spans="17:19">
      <c r="Q1485" s="28">
        <v>55399</v>
      </c>
      <c r="R1485" s="29" t="s">
        <v>1998</v>
      </c>
      <c r="S1485" s="28">
        <v>55399</v>
      </c>
    </row>
    <row r="1486" spans="17:19">
      <c r="Q1486" s="28">
        <v>55400</v>
      </c>
      <c r="R1486" s="29" t="s">
        <v>1999</v>
      </c>
      <c r="S1486" s="28">
        <v>55400</v>
      </c>
    </row>
    <row r="1487" spans="17:19">
      <c r="Q1487" s="28">
        <v>55401</v>
      </c>
      <c r="R1487" s="29" t="s">
        <v>2000</v>
      </c>
      <c r="S1487" s="28">
        <v>55401</v>
      </c>
    </row>
    <row r="1488" spans="17:19">
      <c r="Q1488" s="28">
        <v>55402</v>
      </c>
      <c r="R1488" s="29" t="s">
        <v>2001</v>
      </c>
      <c r="S1488" s="28">
        <v>55402</v>
      </c>
    </row>
    <row r="1489" spans="17:19">
      <c r="Q1489" s="28">
        <v>55403</v>
      </c>
      <c r="R1489" s="29" t="s">
        <v>2002</v>
      </c>
      <c r="S1489" s="28">
        <v>55403</v>
      </c>
    </row>
    <row r="1490" spans="17:19">
      <c r="Q1490" s="28">
        <v>55404</v>
      </c>
      <c r="R1490" s="29" t="s">
        <v>2003</v>
      </c>
      <c r="S1490" s="28">
        <v>55404</v>
      </c>
    </row>
    <row r="1491" spans="17:19">
      <c r="Q1491" s="28">
        <v>55405</v>
      </c>
      <c r="R1491" s="29" t="s">
        <v>2004</v>
      </c>
      <c r="S1491" s="28">
        <v>55405</v>
      </c>
    </row>
    <row r="1492" spans="17:19">
      <c r="Q1492" s="28">
        <v>55406</v>
      </c>
      <c r="R1492" s="29" t="s">
        <v>2005</v>
      </c>
      <c r="S1492" s="28">
        <v>55406</v>
      </c>
    </row>
    <row r="1493" spans="17:19">
      <c r="Q1493" s="28">
        <v>55407</v>
      </c>
      <c r="R1493" s="29" t="s">
        <v>2006</v>
      </c>
      <c r="S1493" s="28">
        <v>55407</v>
      </c>
    </row>
    <row r="1494" spans="17:19">
      <c r="Q1494" s="28">
        <v>55408</v>
      </c>
      <c r="R1494" s="29" t="s">
        <v>2007</v>
      </c>
      <c r="S1494" s="28">
        <v>55408</v>
      </c>
    </row>
    <row r="1495" spans="17:19">
      <c r="Q1495" s="28">
        <v>55409</v>
      </c>
      <c r="R1495" s="29" t="s">
        <v>2008</v>
      </c>
      <c r="S1495" s="28">
        <v>55409</v>
      </c>
    </row>
    <row r="1496" spans="17:19">
      <c r="Q1496" s="28">
        <v>63001</v>
      </c>
      <c r="R1496" s="29" t="s">
        <v>1333</v>
      </c>
      <c r="S1496" s="28">
        <v>63001</v>
      </c>
    </row>
    <row r="1497" spans="17:19">
      <c r="Q1497" s="28">
        <v>63015</v>
      </c>
      <c r="R1497" s="29" t="s">
        <v>1347</v>
      </c>
      <c r="S1497" s="28">
        <v>63015</v>
      </c>
    </row>
    <row r="1498" spans="17:19">
      <c r="Q1498" s="28">
        <v>63029</v>
      </c>
      <c r="R1498" s="29" t="s">
        <v>1361</v>
      </c>
      <c r="S1498" s="28">
        <v>63029</v>
      </c>
    </row>
    <row r="1499" spans="17:19">
      <c r="Q1499" s="28">
        <v>63043</v>
      </c>
      <c r="R1499" s="29" t="s">
        <v>1347</v>
      </c>
      <c r="S1499" s="28">
        <v>63043</v>
      </c>
    </row>
    <row r="1500" spans="17:19">
      <c r="Q1500" s="28">
        <v>63057</v>
      </c>
      <c r="R1500" s="29" t="s">
        <v>1333</v>
      </c>
      <c r="S1500" s="28">
        <v>63057</v>
      </c>
    </row>
    <row r="1501" spans="17:19">
      <c r="Q1501" s="28">
        <v>63071</v>
      </c>
      <c r="R1501" s="29" t="s">
        <v>1399</v>
      </c>
      <c r="S1501" s="28">
        <v>63071</v>
      </c>
    </row>
    <row r="1502" spans="17:19">
      <c r="Q1502" s="28">
        <v>63076</v>
      </c>
      <c r="R1502" s="29" t="s">
        <v>1404</v>
      </c>
      <c r="S1502" s="28">
        <v>63076</v>
      </c>
    </row>
    <row r="1503" spans="17:19">
      <c r="Q1503" s="28">
        <v>63082</v>
      </c>
      <c r="R1503" s="29" t="s">
        <v>1410</v>
      </c>
      <c r="S1503" s="28">
        <v>63082</v>
      </c>
    </row>
    <row r="1504" spans="17:19">
      <c r="Q1504" s="28">
        <v>63093</v>
      </c>
      <c r="R1504" s="29" t="s">
        <v>1421</v>
      </c>
      <c r="S1504" s="28">
        <v>63093</v>
      </c>
    </row>
    <row r="1505" spans="17:19">
      <c r="Q1505" s="28">
        <v>63104</v>
      </c>
      <c r="R1505" s="29" t="s">
        <v>1432</v>
      </c>
      <c r="S1505" s="28">
        <v>63104</v>
      </c>
    </row>
    <row r="1506" spans="17:19">
      <c r="Q1506" s="28">
        <v>63115</v>
      </c>
      <c r="R1506" s="29" t="s">
        <v>1443</v>
      </c>
      <c r="S1506" s="28">
        <v>63115</v>
      </c>
    </row>
    <row r="1507" spans="17:19">
      <c r="Q1507" s="28">
        <v>64001</v>
      </c>
      <c r="R1507" s="29" t="s">
        <v>1454</v>
      </c>
      <c r="S1507" s="28">
        <v>64001</v>
      </c>
    </row>
    <row r="1508" spans="17:19">
      <c r="Q1508" s="28">
        <v>64015</v>
      </c>
      <c r="R1508" s="29" t="s">
        <v>1466</v>
      </c>
      <c r="S1508" s="28">
        <v>64015</v>
      </c>
    </row>
    <row r="1509" spans="17:19">
      <c r="Q1509" s="28">
        <v>64029</v>
      </c>
      <c r="R1509" s="29" t="s">
        <v>1478</v>
      </c>
      <c r="S1509" s="28">
        <v>64029</v>
      </c>
    </row>
    <row r="1510" spans="17:19">
      <c r="Q1510" s="28">
        <v>64043</v>
      </c>
      <c r="R1510" s="29" t="s">
        <v>1490</v>
      </c>
      <c r="S1510" s="28">
        <v>64043</v>
      </c>
    </row>
    <row r="1511" spans="17:19">
      <c r="Q1511" s="28">
        <v>64057</v>
      </c>
      <c r="R1511" s="29" t="s">
        <v>2009</v>
      </c>
      <c r="S1511" s="28">
        <v>64057</v>
      </c>
    </row>
    <row r="1512" spans="17:19">
      <c r="Q1512" s="28">
        <v>64071</v>
      </c>
      <c r="R1512" s="29" t="s">
        <v>1514</v>
      </c>
      <c r="S1512" s="28">
        <v>64071</v>
      </c>
    </row>
    <row r="1513" spans="17:19">
      <c r="Q1513" s="28">
        <v>64075</v>
      </c>
      <c r="R1513" s="29" t="s">
        <v>1518</v>
      </c>
      <c r="S1513" s="28">
        <v>64075</v>
      </c>
    </row>
    <row r="1514" spans="17:19">
      <c r="Q1514" s="28">
        <v>64080</v>
      </c>
      <c r="R1514" s="29" t="s">
        <v>1523</v>
      </c>
      <c r="S1514" s="28">
        <v>64080</v>
      </c>
    </row>
    <row r="1515" spans="17:19">
      <c r="Q1515" s="28">
        <v>64093</v>
      </c>
      <c r="R1515" s="29" t="s">
        <v>1534</v>
      </c>
      <c r="S1515" s="28">
        <v>64093</v>
      </c>
    </row>
    <row r="1516" spans="17:19">
      <c r="Q1516" s="28">
        <v>64104</v>
      </c>
      <c r="R1516" s="29" t="s">
        <v>1545</v>
      </c>
      <c r="S1516" s="28">
        <v>64104</v>
      </c>
    </row>
    <row r="1517" spans="17:19">
      <c r="Q1517" s="28">
        <v>64115</v>
      </c>
      <c r="R1517" s="29" t="s">
        <v>1555</v>
      </c>
      <c r="S1517" s="28">
        <v>64115</v>
      </c>
    </row>
    <row r="1518" spans="17:19">
      <c r="Q1518" s="28">
        <v>65001</v>
      </c>
      <c r="R1518" s="29" t="s">
        <v>1672</v>
      </c>
      <c r="S1518" s="28">
        <v>65001</v>
      </c>
    </row>
    <row r="1519" spans="17:19">
      <c r="Q1519" s="28">
        <v>65021</v>
      </c>
      <c r="R1519" s="29" t="s">
        <v>1688</v>
      </c>
      <c r="S1519" s="28">
        <v>65021</v>
      </c>
    </row>
    <row r="1520" spans="17:19">
      <c r="Q1520" s="28">
        <v>65041</v>
      </c>
      <c r="R1520" s="29" t="s">
        <v>1704</v>
      </c>
      <c r="S1520" s="28">
        <v>65041</v>
      </c>
    </row>
    <row r="1521" spans="17:19">
      <c r="Q1521" s="28">
        <v>65061</v>
      </c>
      <c r="R1521" s="29" t="s">
        <v>1720</v>
      </c>
      <c r="S1521" s="28">
        <v>65061</v>
      </c>
    </row>
    <row r="1522" spans="17:19">
      <c r="Q1522" s="28">
        <v>65081</v>
      </c>
      <c r="R1522" s="29" t="s">
        <v>1736</v>
      </c>
      <c r="S1522" s="28">
        <v>65081</v>
      </c>
    </row>
    <row r="1523" spans="17:19">
      <c r="Q1523" s="28">
        <v>65101</v>
      </c>
      <c r="R1523" s="29" t="s">
        <v>1751</v>
      </c>
      <c r="S1523" s="28">
        <v>65101</v>
      </c>
    </row>
    <row r="1524" spans="17:19">
      <c r="Q1524" s="28">
        <v>65106</v>
      </c>
      <c r="R1524" s="30" t="s">
        <v>1753</v>
      </c>
      <c r="S1524" s="28">
        <v>65106</v>
      </c>
    </row>
    <row r="1525" spans="17:19">
      <c r="Q1525" s="28">
        <v>65116</v>
      </c>
      <c r="R1525" s="29" t="s">
        <v>2010</v>
      </c>
      <c r="S1525" s="28">
        <v>65116</v>
      </c>
    </row>
    <row r="1526" spans="17:19">
      <c r="Q1526" s="28">
        <v>65131</v>
      </c>
      <c r="R1526" s="29" t="s">
        <v>2011</v>
      </c>
      <c r="S1526" s="28">
        <v>65131</v>
      </c>
    </row>
    <row r="1527" spans="17:19">
      <c r="Q1527" s="28">
        <v>65146</v>
      </c>
      <c r="R1527" s="29" t="s">
        <v>2012</v>
      </c>
      <c r="S1527" s="28">
        <v>65146</v>
      </c>
    </row>
    <row r="1528" spans="17:19">
      <c r="Q1528" s="28">
        <v>65161</v>
      </c>
      <c r="R1528" s="29" t="s">
        <v>2013</v>
      </c>
      <c r="S1528" s="28">
        <v>65161</v>
      </c>
    </row>
    <row r="1529" spans="17:19">
      <c r="Q1529" s="28">
        <v>60001</v>
      </c>
      <c r="R1529" s="29" t="s">
        <v>1857</v>
      </c>
      <c r="S1529" s="28">
        <v>60001</v>
      </c>
    </row>
    <row r="1530" spans="17:19">
      <c r="Q1530" s="28">
        <v>60002</v>
      </c>
      <c r="R1530" s="29" t="s">
        <v>1578</v>
      </c>
      <c r="S1530" s="28">
        <v>60002</v>
      </c>
    </row>
    <row r="1531" spans="17:19">
      <c r="Q1531" s="28">
        <v>60003</v>
      </c>
      <c r="R1531" s="29" t="s">
        <v>1568</v>
      </c>
      <c r="S1531" s="28">
        <v>60003</v>
      </c>
    </row>
    <row r="1532" spans="17:19">
      <c r="Q1532" s="28">
        <v>60004</v>
      </c>
      <c r="R1532" s="29" t="s">
        <v>1598</v>
      </c>
      <c r="S1532" s="28">
        <v>60004</v>
      </c>
    </row>
    <row r="1533" spans="17:19">
      <c r="Q1533" s="28">
        <v>60005</v>
      </c>
      <c r="R1533" s="29" t="s">
        <v>1608</v>
      </c>
      <c r="S1533" s="28">
        <v>60005</v>
      </c>
    </row>
    <row r="1534" spans="17:19">
      <c r="Q1534" s="28">
        <v>60006</v>
      </c>
      <c r="R1534" s="29" t="s">
        <v>1858</v>
      </c>
      <c r="S1534" s="28">
        <v>60006</v>
      </c>
    </row>
    <row r="1535" spans="17:19">
      <c r="Q1535" s="28">
        <v>60007</v>
      </c>
      <c r="R1535" s="29" t="s">
        <v>1579</v>
      </c>
      <c r="S1535" s="28">
        <v>60007</v>
      </c>
    </row>
    <row r="1536" spans="17:19">
      <c r="Q1536" s="28">
        <v>60008</v>
      </c>
      <c r="R1536" s="29" t="s">
        <v>1569</v>
      </c>
      <c r="S1536" s="28">
        <v>60008</v>
      </c>
    </row>
    <row r="1537" spans="17:19">
      <c r="Q1537" s="28">
        <v>60009</v>
      </c>
      <c r="R1537" s="29" t="s">
        <v>1599</v>
      </c>
      <c r="S1537" s="28">
        <v>60009</v>
      </c>
    </row>
    <row r="1538" spans="17:19">
      <c r="Q1538" s="28">
        <v>60010</v>
      </c>
      <c r="R1538" s="29" t="s">
        <v>1609</v>
      </c>
      <c r="S1538" s="28">
        <v>60010</v>
      </c>
    </row>
    <row r="1539" spans="17:19">
      <c r="Q1539" s="28">
        <v>60011</v>
      </c>
      <c r="R1539" s="29" t="s">
        <v>1859</v>
      </c>
      <c r="S1539" s="28">
        <v>60011</v>
      </c>
    </row>
    <row r="1540" spans="17:19">
      <c r="Q1540" s="28">
        <v>60012</v>
      </c>
      <c r="R1540" s="29" t="s">
        <v>1580</v>
      </c>
      <c r="S1540" s="28">
        <v>60012</v>
      </c>
    </row>
    <row r="1541" spans="17:19">
      <c r="Q1541" s="28">
        <v>60013</v>
      </c>
      <c r="R1541" s="29" t="s">
        <v>1570</v>
      </c>
      <c r="S1541" s="28">
        <v>60013</v>
      </c>
    </row>
    <row r="1542" spans="17:19">
      <c r="Q1542" s="28">
        <v>60014</v>
      </c>
      <c r="R1542" s="29" t="s">
        <v>1600</v>
      </c>
      <c r="S1542" s="28">
        <v>60014</v>
      </c>
    </row>
    <row r="1543" spans="17:19">
      <c r="Q1543" s="28">
        <v>60015</v>
      </c>
      <c r="R1543" s="29" t="s">
        <v>1610</v>
      </c>
      <c r="S1543" s="28">
        <v>60015</v>
      </c>
    </row>
    <row r="1544" spans="17:19">
      <c r="Q1544" s="28">
        <v>60016</v>
      </c>
      <c r="R1544" s="29" t="s">
        <v>1915</v>
      </c>
      <c r="S1544" s="28">
        <v>60016</v>
      </c>
    </row>
    <row r="1545" spans="17:19">
      <c r="Q1545" s="28">
        <v>60017</v>
      </c>
      <c r="R1545" s="29" t="s">
        <v>1916</v>
      </c>
      <c r="S1545" s="28">
        <v>60017</v>
      </c>
    </row>
    <row r="1546" spans="17:19">
      <c r="Q1546" s="28">
        <v>60018</v>
      </c>
      <c r="R1546" s="29" t="s">
        <v>1917</v>
      </c>
      <c r="S1546" s="28">
        <v>60018</v>
      </c>
    </row>
    <row r="1547" spans="17:19">
      <c r="Q1547" s="28">
        <v>60019</v>
      </c>
      <c r="R1547" s="29" t="s">
        <v>1915</v>
      </c>
      <c r="S1547" s="28">
        <v>60019</v>
      </c>
    </row>
    <row r="1548" spans="17:19">
      <c r="Q1548" s="28">
        <v>60020</v>
      </c>
      <c r="R1548" s="29" t="s">
        <v>1916</v>
      </c>
      <c r="S1548" s="28">
        <v>60020</v>
      </c>
    </row>
    <row r="1549" spans="17:19">
      <c r="Q1549" s="28">
        <v>60021</v>
      </c>
      <c r="R1549" s="29" t="s">
        <v>1917</v>
      </c>
      <c r="S1549" s="28">
        <v>60021</v>
      </c>
    </row>
    <row r="1550" spans="17:19">
      <c r="Q1550" s="28">
        <v>60022</v>
      </c>
      <c r="R1550" s="29" t="s">
        <v>1632</v>
      </c>
      <c r="S1550" s="28">
        <v>60022</v>
      </c>
    </row>
    <row r="1551" spans="17:19">
      <c r="Q1551" s="28">
        <v>60023</v>
      </c>
      <c r="R1551" s="29" t="s">
        <v>1633</v>
      </c>
      <c r="S1551" s="28">
        <v>60023</v>
      </c>
    </row>
    <row r="1552" spans="17:19">
      <c r="Q1552" s="28">
        <v>60024</v>
      </c>
      <c r="R1552" s="29" t="s">
        <v>1634</v>
      </c>
      <c r="S1552" s="28">
        <v>60024</v>
      </c>
    </row>
    <row r="1553" spans="17:19">
      <c r="Q1553" s="28">
        <v>60025</v>
      </c>
      <c r="R1553" s="29" t="s">
        <v>1643</v>
      </c>
      <c r="S1553" s="28">
        <v>60025</v>
      </c>
    </row>
    <row r="1554" spans="17:19">
      <c r="Q1554" s="28">
        <v>60026</v>
      </c>
      <c r="R1554" s="29" t="s">
        <v>1644</v>
      </c>
      <c r="S1554" s="28">
        <v>60026</v>
      </c>
    </row>
    <row r="1555" spans="17:19">
      <c r="Q1555" s="28">
        <v>60027</v>
      </c>
      <c r="R1555" s="29" t="s">
        <v>1645</v>
      </c>
      <c r="S1555" s="28">
        <v>60027</v>
      </c>
    </row>
    <row r="1556" spans="17:19">
      <c r="Q1556" s="28">
        <v>60028</v>
      </c>
      <c r="R1556" s="29" t="s">
        <v>1654</v>
      </c>
      <c r="S1556" s="28">
        <v>60028</v>
      </c>
    </row>
    <row r="1557" spans="17:19">
      <c r="Q1557" s="28">
        <v>60029</v>
      </c>
      <c r="R1557" s="29" t="s">
        <v>1655</v>
      </c>
      <c r="S1557" s="28">
        <v>60029</v>
      </c>
    </row>
    <row r="1558" spans="17:19">
      <c r="Q1558" s="28">
        <v>60030</v>
      </c>
      <c r="R1558" s="29" t="s">
        <v>1656</v>
      </c>
      <c r="S1558" s="28">
        <v>60030</v>
      </c>
    </row>
    <row r="1559" spans="17:19">
      <c r="Q1559" s="28">
        <v>60031</v>
      </c>
      <c r="R1559" s="29" t="s">
        <v>1665</v>
      </c>
      <c r="S1559" s="28">
        <v>60031</v>
      </c>
    </row>
    <row r="1560" spans="17:19">
      <c r="Q1560" s="28">
        <v>60032</v>
      </c>
      <c r="R1560" s="29" t="s">
        <v>1666</v>
      </c>
      <c r="S1560" s="28">
        <v>60032</v>
      </c>
    </row>
    <row r="1561" spans="17:19">
      <c r="Q1561" s="28">
        <v>60033</v>
      </c>
      <c r="R1561" s="29" t="s">
        <v>1667</v>
      </c>
      <c r="S1561" s="28">
        <v>60033</v>
      </c>
    </row>
    <row r="1562" spans="17:19">
      <c r="Q1562" s="28">
        <v>70001</v>
      </c>
      <c r="R1562" s="29" t="s">
        <v>1588</v>
      </c>
      <c r="S1562" s="28">
        <v>70001</v>
      </c>
    </row>
    <row r="1563" spans="17:19">
      <c r="Q1563" s="28">
        <v>70002</v>
      </c>
      <c r="R1563" s="29" t="s">
        <v>1839</v>
      </c>
      <c r="S1563" s="28">
        <v>70002</v>
      </c>
    </row>
    <row r="1564" spans="17:19">
      <c r="Q1564" s="28">
        <v>70003</v>
      </c>
      <c r="R1564" s="29" t="s">
        <v>1821</v>
      </c>
      <c r="S1564" s="28">
        <v>70003</v>
      </c>
    </row>
    <row r="1565" spans="17:19">
      <c r="Q1565" s="28">
        <v>70004</v>
      </c>
      <c r="R1565" s="29" t="s">
        <v>1875</v>
      </c>
      <c r="S1565" s="28">
        <v>70004</v>
      </c>
    </row>
    <row r="1566" spans="17:19">
      <c r="Q1566" s="28">
        <v>70005</v>
      </c>
      <c r="R1566" s="29" t="s">
        <v>1893</v>
      </c>
      <c r="S1566" s="28">
        <v>70005</v>
      </c>
    </row>
    <row r="1567" spans="17:19">
      <c r="Q1567" s="28">
        <v>70006</v>
      </c>
      <c r="R1567" s="29" t="s">
        <v>1589</v>
      </c>
      <c r="S1567" s="28">
        <v>70006</v>
      </c>
    </row>
    <row r="1568" spans="17:19">
      <c r="Q1568" s="28">
        <v>70007</v>
      </c>
      <c r="R1568" s="29" t="s">
        <v>1840</v>
      </c>
      <c r="S1568" s="28">
        <v>70007</v>
      </c>
    </row>
    <row r="1569" spans="17:19">
      <c r="Q1569" s="28">
        <v>70008</v>
      </c>
      <c r="R1569" s="29" t="s">
        <v>1822</v>
      </c>
      <c r="S1569" s="28">
        <v>70008</v>
      </c>
    </row>
    <row r="1570" spans="17:19">
      <c r="Q1570" s="28">
        <v>70009</v>
      </c>
      <c r="R1570" s="29" t="s">
        <v>1876</v>
      </c>
      <c r="S1570" s="28">
        <v>70009</v>
      </c>
    </row>
    <row r="1571" spans="17:19">
      <c r="Q1571" s="28">
        <v>70010</v>
      </c>
      <c r="R1571" s="29" t="s">
        <v>1894</v>
      </c>
      <c r="S1571" s="28">
        <v>70010</v>
      </c>
    </row>
    <row r="1572" spans="17:19">
      <c r="Q1572" s="28">
        <v>70011</v>
      </c>
      <c r="R1572" s="29" t="s">
        <v>1590</v>
      </c>
      <c r="S1572" s="28">
        <v>70011</v>
      </c>
    </row>
    <row r="1573" spans="17:19">
      <c r="Q1573" s="28">
        <v>70012</v>
      </c>
      <c r="R1573" s="29" t="s">
        <v>1841</v>
      </c>
      <c r="S1573" s="28">
        <v>70012</v>
      </c>
    </row>
    <row r="1574" spans="17:19">
      <c r="Q1574" s="28">
        <v>70013</v>
      </c>
      <c r="R1574" s="29" t="s">
        <v>1823</v>
      </c>
      <c r="S1574" s="28">
        <v>70013</v>
      </c>
    </row>
    <row r="1575" spans="17:19">
      <c r="Q1575" s="28">
        <v>70014</v>
      </c>
      <c r="R1575" s="29" t="s">
        <v>1877</v>
      </c>
      <c r="S1575" s="28">
        <v>70014</v>
      </c>
    </row>
    <row r="1576" spans="17:19">
      <c r="Q1576" s="28">
        <v>70015</v>
      </c>
      <c r="R1576" s="29" t="s">
        <v>1895</v>
      </c>
      <c r="S1576" s="28">
        <v>70015</v>
      </c>
    </row>
    <row r="1577" spans="17:19">
      <c r="Q1577" s="28">
        <v>70016</v>
      </c>
      <c r="R1577" s="29" t="s">
        <v>1915</v>
      </c>
      <c r="S1577" s="28">
        <v>70016</v>
      </c>
    </row>
    <row r="1578" spans="17:19">
      <c r="Q1578" s="28">
        <v>70017</v>
      </c>
      <c r="R1578" s="29" t="s">
        <v>1916</v>
      </c>
      <c r="S1578" s="28">
        <v>70017</v>
      </c>
    </row>
    <row r="1579" spans="17:19">
      <c r="Q1579" s="28">
        <v>70018</v>
      </c>
      <c r="R1579" s="29" t="s">
        <v>1917</v>
      </c>
      <c r="S1579" s="28">
        <v>70018</v>
      </c>
    </row>
    <row r="1580" spans="17:19">
      <c r="Q1580" s="28">
        <v>70019</v>
      </c>
      <c r="R1580" s="29" t="s">
        <v>1915</v>
      </c>
      <c r="S1580" s="28">
        <v>70019</v>
      </c>
    </row>
    <row r="1581" spans="17:19">
      <c r="Q1581" s="28">
        <v>70020</v>
      </c>
      <c r="R1581" s="29" t="s">
        <v>1916</v>
      </c>
      <c r="S1581" s="28">
        <v>70020</v>
      </c>
    </row>
    <row r="1582" spans="17:19">
      <c r="Q1582" s="28">
        <v>70021</v>
      </c>
      <c r="R1582" s="29" t="s">
        <v>1917</v>
      </c>
      <c r="S1582" s="28">
        <v>70021</v>
      </c>
    </row>
    <row r="1583" spans="17:19">
      <c r="Q1583" s="28">
        <v>70022</v>
      </c>
      <c r="R1583" s="29" t="s">
        <v>1938</v>
      </c>
      <c r="S1583" s="28">
        <v>70022</v>
      </c>
    </row>
    <row r="1584" spans="17:19">
      <c r="Q1584" s="28">
        <v>70023</v>
      </c>
      <c r="R1584" s="29" t="s">
        <v>1939</v>
      </c>
      <c r="S1584" s="28">
        <v>70023</v>
      </c>
    </row>
    <row r="1585" spans="17:19">
      <c r="Q1585" s="28">
        <v>70024</v>
      </c>
      <c r="R1585" s="29" t="s">
        <v>1940</v>
      </c>
      <c r="S1585" s="28">
        <v>70024</v>
      </c>
    </row>
    <row r="1586" spans="17:19">
      <c r="Q1586" s="28">
        <v>70025</v>
      </c>
      <c r="R1586" s="29" t="s">
        <v>1959</v>
      </c>
      <c r="S1586" s="28">
        <v>70025</v>
      </c>
    </row>
    <row r="1587" spans="17:19">
      <c r="Q1587" s="28">
        <v>70026</v>
      </c>
      <c r="R1587" s="29" t="s">
        <v>1960</v>
      </c>
      <c r="S1587" s="28">
        <v>70026</v>
      </c>
    </row>
    <row r="1588" spans="17:19">
      <c r="Q1588" s="28">
        <v>70027</v>
      </c>
      <c r="R1588" s="29" t="s">
        <v>1961</v>
      </c>
      <c r="S1588" s="28">
        <v>70027</v>
      </c>
    </row>
    <row r="1589" spans="17:19">
      <c r="Q1589" s="28">
        <v>70028</v>
      </c>
      <c r="R1589" s="29" t="s">
        <v>1980</v>
      </c>
      <c r="S1589" s="28">
        <v>70028</v>
      </c>
    </row>
    <row r="1590" spans="17:19">
      <c r="Q1590" s="28">
        <v>70029</v>
      </c>
      <c r="R1590" s="29" t="s">
        <v>1981</v>
      </c>
      <c r="S1590" s="28">
        <v>70029</v>
      </c>
    </row>
    <row r="1591" spans="17:19">
      <c r="Q1591" s="28">
        <v>70030</v>
      </c>
      <c r="R1591" s="29" t="s">
        <v>1982</v>
      </c>
      <c r="S1591" s="28">
        <v>70030</v>
      </c>
    </row>
    <row r="1592" spans="17:19">
      <c r="Q1592" s="28">
        <v>70031</v>
      </c>
      <c r="R1592" s="29" t="s">
        <v>2001</v>
      </c>
      <c r="S1592" s="28">
        <v>70031</v>
      </c>
    </row>
    <row r="1593" spans="17:19">
      <c r="Q1593" s="28">
        <v>70032</v>
      </c>
      <c r="R1593" s="29" t="s">
        <v>2002</v>
      </c>
      <c r="S1593" s="28">
        <v>70032</v>
      </c>
    </row>
    <row r="1594" spans="17:19">
      <c r="Q1594" s="28">
        <v>70033</v>
      </c>
      <c r="R1594" s="29" t="s">
        <v>2003</v>
      </c>
      <c r="S1594" s="28">
        <v>70033</v>
      </c>
    </row>
    <row r="1595" spans="17:19">
      <c r="Q1595" s="31">
        <v>70034</v>
      </c>
      <c r="R1595" s="32" t="s">
        <v>2014</v>
      </c>
      <c r="S1595" s="31">
        <v>70034</v>
      </c>
    </row>
    <row r="1596" spans="17:19">
      <c r="Q1596" s="31">
        <v>70035</v>
      </c>
      <c r="R1596" s="32" t="s">
        <v>2015</v>
      </c>
      <c r="S1596" s="31">
        <v>70035</v>
      </c>
    </row>
    <row r="1597" spans="17:19">
      <c r="Q1597" s="31">
        <v>70036</v>
      </c>
      <c r="R1597" s="32" t="s">
        <v>2016</v>
      </c>
      <c r="S1597" s="31">
        <v>70036</v>
      </c>
    </row>
    <row r="1598" spans="17:19">
      <c r="Q1598" s="1">
        <v>70101</v>
      </c>
      <c r="R1598" s="2" t="s">
        <v>2017</v>
      </c>
      <c r="S1598" s="1">
        <v>70101</v>
      </c>
    </row>
    <row r="1599" spans="17:19">
      <c r="Q1599" s="1">
        <v>70201</v>
      </c>
      <c r="R1599" s="2" t="s">
        <v>2018</v>
      </c>
      <c r="S1599" s="1">
        <v>70201</v>
      </c>
    </row>
    <row r="1600" spans="17:19">
      <c r="Q1600" s="1">
        <v>70301</v>
      </c>
      <c r="R1600" s="2" t="s">
        <v>2019</v>
      </c>
      <c r="S1600" s="1">
        <v>70301</v>
      </c>
    </row>
    <row r="1601" spans="17:19">
      <c r="Q1601" s="1">
        <v>70401</v>
      </c>
      <c r="R1601" s="2" t="s">
        <v>2020</v>
      </c>
      <c r="S1601" s="1">
        <v>70401</v>
      </c>
    </row>
    <row r="1602" spans="17:19">
      <c r="Q1602" s="1">
        <v>70501</v>
      </c>
      <c r="R1602" s="2" t="s">
        <v>2021</v>
      </c>
      <c r="S1602" s="1">
        <v>70501</v>
      </c>
    </row>
    <row r="1603" spans="17:19">
      <c r="Q1603" s="1">
        <v>70102</v>
      </c>
      <c r="R1603" s="2" t="s">
        <v>2022</v>
      </c>
      <c r="S1603" s="1">
        <v>70102</v>
      </c>
    </row>
    <row r="1604" spans="17:19">
      <c r="Q1604" s="1">
        <v>70202</v>
      </c>
      <c r="R1604" s="2" t="s">
        <v>2023</v>
      </c>
      <c r="S1604" s="1">
        <v>70202</v>
      </c>
    </row>
    <row r="1605" spans="17:19">
      <c r="Q1605" s="1">
        <v>70302</v>
      </c>
      <c r="R1605" s="2" t="s">
        <v>2024</v>
      </c>
      <c r="S1605" s="1">
        <v>70302</v>
      </c>
    </row>
    <row r="1606" spans="17:19">
      <c r="Q1606" s="1">
        <v>70402</v>
      </c>
      <c r="R1606" s="2" t="s">
        <v>2025</v>
      </c>
      <c r="S1606" s="1">
        <v>70402</v>
      </c>
    </row>
    <row r="1607" spans="17:19">
      <c r="Q1607" s="1">
        <v>70502</v>
      </c>
      <c r="R1607" s="2" t="s">
        <v>2026</v>
      </c>
      <c r="S1607" s="1">
        <v>70502</v>
      </c>
    </row>
    <row r="1608" spans="17:19">
      <c r="Q1608" s="1">
        <v>70103</v>
      </c>
      <c r="R1608" s="2" t="s">
        <v>2022</v>
      </c>
      <c r="S1608" s="1">
        <v>70103</v>
      </c>
    </row>
    <row r="1609" spans="17:19">
      <c r="Q1609" s="1">
        <v>70203</v>
      </c>
      <c r="R1609" s="2" t="s">
        <v>2023</v>
      </c>
      <c r="S1609" s="1">
        <v>70203</v>
      </c>
    </row>
    <row r="1610" spans="17:19">
      <c r="Q1610" s="1">
        <v>70303</v>
      </c>
      <c r="R1610" s="2" t="s">
        <v>2024</v>
      </c>
      <c r="S1610" s="1">
        <v>70303</v>
      </c>
    </row>
    <row r="1611" spans="17:19">
      <c r="Q1611" s="1">
        <v>70403</v>
      </c>
      <c r="R1611" s="2" t="s">
        <v>2025</v>
      </c>
      <c r="S1611" s="1">
        <v>70403</v>
      </c>
    </row>
    <row r="1612" spans="17:19">
      <c r="Q1612" s="1">
        <v>70503</v>
      </c>
      <c r="R1612" s="2" t="s">
        <v>2026</v>
      </c>
      <c r="S1612" s="1">
        <v>70503</v>
      </c>
    </row>
    <row r="1613" spans="17:19">
      <c r="Q1613" s="1">
        <v>70104</v>
      </c>
      <c r="R1613" s="2" t="s">
        <v>2022</v>
      </c>
      <c r="S1613" s="1">
        <v>70104</v>
      </c>
    </row>
    <row r="1614" spans="17:19">
      <c r="Q1614" s="1">
        <v>70204</v>
      </c>
      <c r="R1614" s="2" t="s">
        <v>2023</v>
      </c>
      <c r="S1614" s="1">
        <v>70204</v>
      </c>
    </row>
    <row r="1615" spans="17:19">
      <c r="Q1615" s="1">
        <v>70304</v>
      </c>
      <c r="R1615" s="2" t="s">
        <v>2024</v>
      </c>
      <c r="S1615" s="1">
        <v>70304</v>
      </c>
    </row>
    <row r="1616" spans="17:19">
      <c r="Q1616" s="1">
        <v>70404</v>
      </c>
      <c r="R1616" s="2" t="s">
        <v>2025</v>
      </c>
      <c r="S1616" s="1">
        <v>70404</v>
      </c>
    </row>
    <row r="1617" spans="17:19">
      <c r="Q1617" s="1">
        <v>70504</v>
      </c>
      <c r="R1617" s="2" t="s">
        <v>2026</v>
      </c>
      <c r="S1617" s="1">
        <v>70504</v>
      </c>
    </row>
    <row r="1618" spans="17:19">
      <c r="Q1618" s="1">
        <v>70105</v>
      </c>
      <c r="R1618" s="2" t="s">
        <v>2022</v>
      </c>
      <c r="S1618" s="1">
        <v>70105</v>
      </c>
    </row>
    <row r="1619" spans="17:19">
      <c r="Q1619" s="1">
        <v>70205</v>
      </c>
      <c r="R1619" s="2" t="s">
        <v>2023</v>
      </c>
      <c r="S1619" s="1">
        <v>70205</v>
      </c>
    </row>
    <row r="1620" spans="17:19">
      <c r="Q1620" s="1">
        <v>70305</v>
      </c>
      <c r="R1620" s="2" t="s">
        <v>2024</v>
      </c>
      <c r="S1620" s="1">
        <v>70305</v>
      </c>
    </row>
    <row r="1621" spans="17:19">
      <c r="Q1621" s="1">
        <v>70405</v>
      </c>
      <c r="R1621" s="2" t="s">
        <v>2025</v>
      </c>
      <c r="S1621" s="1">
        <v>70405</v>
      </c>
    </row>
    <row r="1622" spans="17:19">
      <c r="Q1622" s="1">
        <v>70505</v>
      </c>
      <c r="R1622" s="2" t="s">
        <v>2026</v>
      </c>
      <c r="S1622" s="1">
        <v>70505</v>
      </c>
    </row>
    <row r="1623" spans="17:19">
      <c r="Q1623" s="1">
        <v>70106</v>
      </c>
      <c r="R1623" s="2" t="s">
        <v>2027</v>
      </c>
      <c r="S1623" s="1">
        <v>70106</v>
      </c>
    </row>
    <row r="1624" spans="17:19">
      <c r="Q1624" s="1">
        <v>70206</v>
      </c>
      <c r="R1624" s="2" t="s">
        <v>2028</v>
      </c>
      <c r="S1624" s="1">
        <v>70206</v>
      </c>
    </row>
    <row r="1625" spans="17:19">
      <c r="Q1625" s="1">
        <v>70306</v>
      </c>
      <c r="R1625" s="2" t="s">
        <v>2029</v>
      </c>
      <c r="S1625" s="1">
        <v>70306</v>
      </c>
    </row>
    <row r="1626" spans="17:19">
      <c r="Q1626" s="1">
        <v>70406</v>
      </c>
      <c r="R1626" s="2" t="s">
        <v>2030</v>
      </c>
      <c r="S1626" s="1">
        <v>70406</v>
      </c>
    </row>
    <row r="1627" spans="17:19">
      <c r="Q1627" s="1">
        <v>70506</v>
      </c>
      <c r="R1627" s="2" t="s">
        <v>2031</v>
      </c>
      <c r="S1627" s="1">
        <v>70506</v>
      </c>
    </row>
    <row r="1628" spans="17:19">
      <c r="Q1628" s="1">
        <v>70107</v>
      </c>
      <c r="R1628" s="2" t="s">
        <v>2027</v>
      </c>
      <c r="S1628" s="1">
        <v>70107</v>
      </c>
    </row>
    <row r="1629" spans="17:19">
      <c r="Q1629" s="1">
        <v>70207</v>
      </c>
      <c r="R1629" s="2" t="s">
        <v>2028</v>
      </c>
      <c r="S1629" s="1">
        <v>70207</v>
      </c>
    </row>
    <row r="1630" spans="17:19">
      <c r="Q1630" s="1">
        <v>70307</v>
      </c>
      <c r="R1630" s="2" t="s">
        <v>2029</v>
      </c>
      <c r="S1630" s="1">
        <v>70307</v>
      </c>
    </row>
    <row r="1631" spans="17:19">
      <c r="Q1631" s="1">
        <v>70407</v>
      </c>
      <c r="R1631" s="2" t="s">
        <v>2030</v>
      </c>
      <c r="S1631" s="1">
        <v>70407</v>
      </c>
    </row>
    <row r="1632" spans="17:19">
      <c r="Q1632" s="1">
        <v>70507</v>
      </c>
      <c r="R1632" s="2" t="s">
        <v>2031</v>
      </c>
      <c r="S1632" s="1">
        <v>70507</v>
      </c>
    </row>
    <row r="1633" spans="17:19">
      <c r="Q1633" s="1">
        <v>70108</v>
      </c>
      <c r="R1633" s="2" t="s">
        <v>2027</v>
      </c>
      <c r="S1633" s="1">
        <v>70108</v>
      </c>
    </row>
    <row r="1634" spans="17:19">
      <c r="Q1634" s="1">
        <v>70208</v>
      </c>
      <c r="R1634" s="2" t="s">
        <v>2028</v>
      </c>
      <c r="S1634" s="1">
        <v>70208</v>
      </c>
    </row>
    <row r="1635" spans="17:19">
      <c r="Q1635" s="1">
        <v>70308</v>
      </c>
      <c r="R1635" s="2" t="s">
        <v>2029</v>
      </c>
      <c r="S1635" s="1">
        <v>70308</v>
      </c>
    </row>
    <row r="1636" spans="17:19">
      <c r="Q1636" s="1">
        <v>70408</v>
      </c>
      <c r="R1636" s="2" t="s">
        <v>2030</v>
      </c>
      <c r="S1636" s="1">
        <v>70408</v>
      </c>
    </row>
    <row r="1637" spans="17:19">
      <c r="Q1637" s="1">
        <v>70508</v>
      </c>
      <c r="R1637" s="2" t="s">
        <v>2031</v>
      </c>
      <c r="S1637" s="1">
        <v>70508</v>
      </c>
    </row>
    <row r="1638" spans="17:19">
      <c r="Q1638" s="1">
        <v>70109</v>
      </c>
      <c r="R1638" s="2" t="s">
        <v>2027</v>
      </c>
      <c r="S1638" s="1">
        <v>70109</v>
      </c>
    </row>
    <row r="1639" spans="17:19">
      <c r="Q1639" s="1">
        <v>70209</v>
      </c>
      <c r="R1639" s="2" t="s">
        <v>2028</v>
      </c>
      <c r="S1639" s="1">
        <v>70209</v>
      </c>
    </row>
    <row r="1640" spans="17:19">
      <c r="Q1640" s="1">
        <v>70309</v>
      </c>
      <c r="R1640" s="2" t="s">
        <v>2029</v>
      </c>
      <c r="S1640" s="1">
        <v>70309</v>
      </c>
    </row>
    <row r="1641" spans="17:19">
      <c r="Q1641" s="1">
        <v>70409</v>
      </c>
      <c r="R1641" s="2" t="s">
        <v>2030</v>
      </c>
      <c r="S1641" s="1">
        <v>70409</v>
      </c>
    </row>
    <row r="1642" spans="17:19">
      <c r="Q1642" s="1">
        <v>70509</v>
      </c>
      <c r="R1642" s="2" t="s">
        <v>2031</v>
      </c>
      <c r="S1642" s="1">
        <v>70509</v>
      </c>
    </row>
    <row r="1643" spans="17:19">
      <c r="Q1643" s="1">
        <v>70110</v>
      </c>
      <c r="R1643" s="2" t="s">
        <v>2027</v>
      </c>
      <c r="S1643" s="1">
        <v>70110</v>
      </c>
    </row>
    <row r="1644" spans="17:19">
      <c r="Q1644" s="1">
        <v>70210</v>
      </c>
      <c r="R1644" s="2" t="s">
        <v>2028</v>
      </c>
      <c r="S1644" s="1">
        <v>70210</v>
      </c>
    </row>
    <row r="1645" spans="17:19">
      <c r="Q1645" s="1">
        <v>70310</v>
      </c>
      <c r="R1645" s="2" t="s">
        <v>2029</v>
      </c>
      <c r="S1645" s="1">
        <v>70310</v>
      </c>
    </row>
    <row r="1646" spans="17:19">
      <c r="Q1646" s="1">
        <v>70410</v>
      </c>
      <c r="R1646" s="2" t="s">
        <v>2030</v>
      </c>
      <c r="S1646" s="1">
        <v>70410</v>
      </c>
    </row>
    <row r="1647" spans="17:19">
      <c r="Q1647" s="1">
        <v>70510</v>
      </c>
      <c r="R1647" s="2" t="s">
        <v>2031</v>
      </c>
      <c r="S1647" s="1">
        <v>70510</v>
      </c>
    </row>
    <row r="1648" spans="17:19">
      <c r="Q1648" s="4">
        <v>70111</v>
      </c>
      <c r="R1648" s="2" t="s">
        <v>2032</v>
      </c>
      <c r="S1648" s="4">
        <v>70111</v>
      </c>
    </row>
    <row r="1649" spans="17:19">
      <c r="Q1649" s="1">
        <v>70211</v>
      </c>
      <c r="R1649" s="2" t="s">
        <v>2033</v>
      </c>
      <c r="S1649" s="1">
        <v>70211</v>
      </c>
    </row>
    <row r="1650" spans="17:19">
      <c r="Q1650" s="1">
        <v>70311</v>
      </c>
      <c r="R1650" s="2" t="s">
        <v>2034</v>
      </c>
      <c r="S1650" s="1">
        <v>70311</v>
      </c>
    </row>
    <row r="1651" spans="17:19">
      <c r="Q1651" s="1">
        <v>70411</v>
      </c>
      <c r="R1651" s="2" t="s">
        <v>2035</v>
      </c>
      <c r="S1651" s="1">
        <v>70411</v>
      </c>
    </row>
    <row r="1652" spans="17:19">
      <c r="Q1652" s="1">
        <v>70511</v>
      </c>
      <c r="R1652" s="2" t="s">
        <v>2036</v>
      </c>
      <c r="S1652" s="1">
        <v>70511</v>
      </c>
    </row>
    <row r="1653" spans="17:19">
      <c r="Q1653" s="1">
        <v>70112</v>
      </c>
      <c r="R1653" s="2" t="s">
        <v>2032</v>
      </c>
      <c r="S1653" s="1">
        <v>70112</v>
      </c>
    </row>
    <row r="1654" spans="17:19">
      <c r="Q1654" s="1">
        <v>70212</v>
      </c>
      <c r="R1654" s="2" t="s">
        <v>2033</v>
      </c>
      <c r="S1654" s="1">
        <v>70212</v>
      </c>
    </row>
    <row r="1655" spans="17:19">
      <c r="Q1655" s="1">
        <v>70312</v>
      </c>
      <c r="R1655" s="2" t="s">
        <v>2034</v>
      </c>
      <c r="S1655" s="1">
        <v>70312</v>
      </c>
    </row>
    <row r="1656" spans="17:19">
      <c r="Q1656" s="1">
        <v>70412</v>
      </c>
      <c r="R1656" s="2" t="s">
        <v>2035</v>
      </c>
      <c r="S1656" s="1">
        <v>70412</v>
      </c>
    </row>
    <row r="1657" spans="17:19">
      <c r="Q1657" s="1">
        <v>70512</v>
      </c>
      <c r="R1657" s="2" t="s">
        <v>2036</v>
      </c>
      <c r="S1657" s="1">
        <v>70512</v>
      </c>
    </row>
    <row r="1658" spans="17:19">
      <c r="Q1658" s="1">
        <v>70113</v>
      </c>
      <c r="R1658" s="2" t="s">
        <v>2032</v>
      </c>
      <c r="S1658" s="1">
        <v>70113</v>
      </c>
    </row>
    <row r="1659" spans="17:19">
      <c r="Q1659" s="1">
        <v>70213</v>
      </c>
      <c r="R1659" s="2" t="s">
        <v>2033</v>
      </c>
      <c r="S1659" s="1">
        <v>70213</v>
      </c>
    </row>
    <row r="1660" spans="17:19">
      <c r="Q1660" s="1">
        <v>70313</v>
      </c>
      <c r="R1660" s="2" t="s">
        <v>2034</v>
      </c>
      <c r="S1660" s="1">
        <v>70313</v>
      </c>
    </row>
    <row r="1661" spans="17:19">
      <c r="Q1661" s="1">
        <v>70413</v>
      </c>
      <c r="R1661" s="2" t="s">
        <v>2035</v>
      </c>
      <c r="S1661" s="1">
        <v>70413</v>
      </c>
    </row>
    <row r="1662" spans="17:19">
      <c r="Q1662" s="1">
        <v>70513</v>
      </c>
      <c r="R1662" s="2" t="s">
        <v>2036</v>
      </c>
      <c r="S1662" s="1">
        <v>70513</v>
      </c>
    </row>
    <row r="1663" spans="17:19">
      <c r="Q1663" s="1">
        <v>70114</v>
      </c>
      <c r="R1663" s="2" t="s">
        <v>2032</v>
      </c>
      <c r="S1663" s="1">
        <v>70114</v>
      </c>
    </row>
    <row r="1664" spans="17:19">
      <c r="Q1664" s="1">
        <v>70214</v>
      </c>
      <c r="R1664" s="2" t="s">
        <v>2033</v>
      </c>
      <c r="S1664" s="1">
        <v>70214</v>
      </c>
    </row>
    <row r="1665" spans="17:19">
      <c r="Q1665" s="1">
        <v>70314</v>
      </c>
      <c r="R1665" s="2" t="s">
        <v>2034</v>
      </c>
      <c r="S1665" s="1">
        <v>70314</v>
      </c>
    </row>
    <row r="1666" spans="17:19">
      <c r="Q1666" s="1">
        <v>70414</v>
      </c>
      <c r="R1666" s="2" t="s">
        <v>2035</v>
      </c>
      <c r="S1666" s="1">
        <v>70414</v>
      </c>
    </row>
    <row r="1667" spans="17:19">
      <c r="Q1667" s="1">
        <v>70514</v>
      </c>
      <c r="R1667" s="2" t="s">
        <v>2036</v>
      </c>
      <c r="S1667" s="1">
        <v>70514</v>
      </c>
    </row>
    <row r="1668" spans="17:19">
      <c r="Q1668" s="1">
        <v>70115</v>
      </c>
      <c r="R1668" s="2" t="s">
        <v>2032</v>
      </c>
      <c r="S1668" s="1">
        <v>70115</v>
      </c>
    </row>
    <row r="1669" spans="17:19">
      <c r="Q1669" s="1">
        <v>70215</v>
      </c>
      <c r="R1669" s="2" t="s">
        <v>2033</v>
      </c>
      <c r="S1669" s="1">
        <v>70215</v>
      </c>
    </row>
    <row r="1670" spans="17:19">
      <c r="Q1670" s="1">
        <v>70315</v>
      </c>
      <c r="R1670" s="2" t="s">
        <v>2034</v>
      </c>
      <c r="S1670" s="1">
        <v>70315</v>
      </c>
    </row>
    <row r="1671" spans="17:19">
      <c r="Q1671" s="1">
        <v>70415</v>
      </c>
      <c r="R1671" s="2" t="s">
        <v>2035</v>
      </c>
      <c r="S1671" s="1">
        <v>70415</v>
      </c>
    </row>
    <row r="1672" spans="17:19">
      <c r="Q1672" s="1">
        <v>70515</v>
      </c>
      <c r="R1672" s="2" t="s">
        <v>2036</v>
      </c>
      <c r="S1672" s="1">
        <v>70515</v>
      </c>
    </row>
    <row r="1673" spans="17:19">
      <c r="Q1673" s="1">
        <v>70116</v>
      </c>
      <c r="R1673" s="2" t="s">
        <v>2032</v>
      </c>
      <c r="S1673" s="1">
        <v>70116</v>
      </c>
    </row>
    <row r="1674" spans="17:19">
      <c r="Q1674" s="1">
        <v>70216</v>
      </c>
      <c r="R1674" s="2" t="s">
        <v>2033</v>
      </c>
      <c r="S1674" s="1">
        <v>70216</v>
      </c>
    </row>
    <row r="1675" spans="17:19">
      <c r="Q1675" s="1">
        <v>70316</v>
      </c>
      <c r="R1675" s="2" t="s">
        <v>2034</v>
      </c>
      <c r="S1675" s="1">
        <v>70316</v>
      </c>
    </row>
    <row r="1676" spans="17:19">
      <c r="Q1676" s="1">
        <v>70416</v>
      </c>
      <c r="R1676" s="2" t="s">
        <v>2035</v>
      </c>
      <c r="S1676" s="1">
        <v>70416</v>
      </c>
    </row>
    <row r="1677" spans="17:19">
      <c r="Q1677" s="1">
        <v>70516</v>
      </c>
      <c r="R1677" s="2" t="s">
        <v>2036</v>
      </c>
      <c r="S1677" s="1">
        <v>70516</v>
      </c>
    </row>
    <row r="1678" spans="17:19">
      <c r="Q1678" s="1">
        <v>70117</v>
      </c>
      <c r="R1678" s="2" t="s">
        <v>2032</v>
      </c>
      <c r="S1678" s="1">
        <v>70117</v>
      </c>
    </row>
    <row r="1679" spans="17:19">
      <c r="Q1679" s="1">
        <v>70217</v>
      </c>
      <c r="R1679" s="2" t="s">
        <v>2033</v>
      </c>
      <c r="S1679" s="1">
        <v>70217</v>
      </c>
    </row>
    <row r="1680" spans="17:19">
      <c r="Q1680" s="1">
        <v>70317</v>
      </c>
      <c r="R1680" s="2" t="s">
        <v>2034</v>
      </c>
      <c r="S1680" s="1">
        <v>70317</v>
      </c>
    </row>
    <row r="1681" spans="17:19">
      <c r="Q1681" s="1">
        <v>70417</v>
      </c>
      <c r="R1681" s="2" t="s">
        <v>2035</v>
      </c>
      <c r="S1681" s="1">
        <v>70417</v>
      </c>
    </row>
    <row r="1682" spans="17:19">
      <c r="Q1682" s="1">
        <v>70517</v>
      </c>
      <c r="R1682" s="2" t="s">
        <v>2036</v>
      </c>
      <c r="S1682" s="1">
        <v>70517</v>
      </c>
    </row>
    <row r="1683" spans="17:19">
      <c r="Q1683" s="1">
        <v>70118</v>
      </c>
      <c r="R1683" s="2" t="s">
        <v>2037</v>
      </c>
      <c r="S1683" s="1">
        <v>70118</v>
      </c>
    </row>
    <row r="1684" spans="17:19">
      <c r="Q1684" s="1">
        <v>70218</v>
      </c>
      <c r="R1684" s="2" t="s">
        <v>2038</v>
      </c>
      <c r="S1684" s="1">
        <v>70218</v>
      </c>
    </row>
    <row r="1685" spans="17:19">
      <c r="Q1685" s="1">
        <v>70318</v>
      </c>
      <c r="R1685" s="2" t="s">
        <v>2039</v>
      </c>
      <c r="S1685" s="1">
        <v>70318</v>
      </c>
    </row>
    <row r="1686" spans="17:19">
      <c r="Q1686" s="1">
        <v>70418</v>
      </c>
      <c r="R1686" s="2" t="s">
        <v>2040</v>
      </c>
      <c r="S1686" s="1">
        <v>70418</v>
      </c>
    </row>
    <row r="1687" spans="17:19">
      <c r="Q1687" s="1">
        <v>70518</v>
      </c>
      <c r="R1687" s="2" t="s">
        <v>2041</v>
      </c>
      <c r="S1687" s="1">
        <v>70518</v>
      </c>
    </row>
    <row r="1688" spans="17:19">
      <c r="Q1688" s="1">
        <v>70119</v>
      </c>
      <c r="R1688" s="2" t="s">
        <v>2037</v>
      </c>
      <c r="S1688" s="1">
        <v>70119</v>
      </c>
    </row>
    <row r="1689" spans="17:19">
      <c r="Q1689" s="1">
        <v>70219</v>
      </c>
      <c r="R1689" s="2" t="s">
        <v>2038</v>
      </c>
      <c r="S1689" s="1">
        <v>70219</v>
      </c>
    </row>
    <row r="1690" spans="17:19">
      <c r="Q1690" s="1">
        <v>70319</v>
      </c>
      <c r="R1690" s="2" t="s">
        <v>2039</v>
      </c>
      <c r="S1690" s="1">
        <v>70319</v>
      </c>
    </row>
    <row r="1691" spans="17:19">
      <c r="Q1691" s="1">
        <v>70419</v>
      </c>
      <c r="R1691" s="2" t="s">
        <v>2040</v>
      </c>
      <c r="S1691" s="1">
        <v>70419</v>
      </c>
    </row>
    <row r="1692" spans="17:19">
      <c r="Q1692" s="1">
        <v>70519</v>
      </c>
      <c r="R1692" s="2" t="s">
        <v>2041</v>
      </c>
      <c r="S1692" s="1">
        <v>70519</v>
      </c>
    </row>
    <row r="1693" spans="17:19">
      <c r="Q1693" s="1">
        <v>70120</v>
      </c>
      <c r="R1693" s="2" t="s">
        <v>2037</v>
      </c>
      <c r="S1693" s="1">
        <v>70120</v>
      </c>
    </row>
    <row r="1694" spans="17:19">
      <c r="Q1694" s="1">
        <v>70220</v>
      </c>
      <c r="R1694" s="2" t="s">
        <v>2038</v>
      </c>
      <c r="S1694" s="1">
        <v>70220</v>
      </c>
    </row>
    <row r="1695" spans="17:19">
      <c r="Q1695" s="1">
        <v>70320</v>
      </c>
      <c r="R1695" s="2" t="s">
        <v>2039</v>
      </c>
      <c r="S1695" s="1">
        <v>70320</v>
      </c>
    </row>
    <row r="1696" spans="17:19">
      <c r="Q1696" s="1">
        <v>70420</v>
      </c>
      <c r="R1696" s="2" t="s">
        <v>2040</v>
      </c>
      <c r="S1696" s="1">
        <v>70420</v>
      </c>
    </row>
    <row r="1697" spans="17:19">
      <c r="Q1697" s="1">
        <v>70520</v>
      </c>
      <c r="R1697" s="2" t="s">
        <v>2041</v>
      </c>
      <c r="S1697" s="1">
        <v>70520</v>
      </c>
    </row>
    <row r="1698" spans="17:19">
      <c r="Q1698" s="1">
        <v>70121</v>
      </c>
      <c r="R1698" s="2" t="s">
        <v>2037</v>
      </c>
      <c r="S1698" s="1">
        <v>70121</v>
      </c>
    </row>
    <row r="1699" spans="17:19">
      <c r="Q1699" s="1">
        <v>70221</v>
      </c>
      <c r="R1699" s="2" t="s">
        <v>2038</v>
      </c>
      <c r="S1699" s="1">
        <v>70221</v>
      </c>
    </row>
    <row r="1700" spans="17:19">
      <c r="Q1700" s="1">
        <v>70321</v>
      </c>
      <c r="R1700" s="2" t="s">
        <v>2039</v>
      </c>
      <c r="S1700" s="1">
        <v>70321</v>
      </c>
    </row>
    <row r="1701" spans="17:19">
      <c r="Q1701" s="1">
        <v>70421</v>
      </c>
      <c r="R1701" s="2" t="s">
        <v>2040</v>
      </c>
      <c r="S1701" s="1">
        <v>70421</v>
      </c>
    </row>
    <row r="1702" spans="17:19">
      <c r="Q1702" s="1">
        <v>70521</v>
      </c>
      <c r="R1702" s="2" t="s">
        <v>2041</v>
      </c>
      <c r="S1702" s="1">
        <v>70521</v>
      </c>
    </row>
    <row r="1703" spans="17:19">
      <c r="Q1703" s="1">
        <v>70122</v>
      </c>
      <c r="R1703" s="2" t="s">
        <v>2037</v>
      </c>
      <c r="S1703" s="1">
        <v>70122</v>
      </c>
    </row>
    <row r="1704" spans="17:19">
      <c r="Q1704" s="1">
        <v>70222</v>
      </c>
      <c r="R1704" s="2" t="s">
        <v>2038</v>
      </c>
      <c r="S1704" s="1">
        <v>70222</v>
      </c>
    </row>
    <row r="1705" spans="17:19">
      <c r="Q1705" s="1">
        <v>70322</v>
      </c>
      <c r="R1705" s="2" t="s">
        <v>2039</v>
      </c>
      <c r="S1705" s="1">
        <v>70322</v>
      </c>
    </row>
    <row r="1706" spans="17:19">
      <c r="Q1706" s="1">
        <v>70422</v>
      </c>
      <c r="R1706" s="2" t="s">
        <v>2040</v>
      </c>
      <c r="S1706" s="1">
        <v>70422</v>
      </c>
    </row>
    <row r="1707" spans="17:19">
      <c r="Q1707" s="1">
        <v>70522</v>
      </c>
      <c r="R1707" s="2" t="s">
        <v>2041</v>
      </c>
      <c r="S1707" s="1">
        <v>70522</v>
      </c>
    </row>
    <row r="1708" spans="17:19">
      <c r="Q1708" s="1">
        <v>70123</v>
      </c>
      <c r="R1708" s="2" t="s">
        <v>2037</v>
      </c>
      <c r="S1708" s="1">
        <v>70123</v>
      </c>
    </row>
    <row r="1709" spans="17:19">
      <c r="Q1709" s="1">
        <v>70223</v>
      </c>
      <c r="R1709" s="2" t="s">
        <v>2038</v>
      </c>
      <c r="S1709" s="1">
        <v>70223</v>
      </c>
    </row>
    <row r="1710" spans="17:19">
      <c r="Q1710" s="1">
        <v>70323</v>
      </c>
      <c r="R1710" s="2" t="s">
        <v>2039</v>
      </c>
      <c r="S1710" s="1">
        <v>70323</v>
      </c>
    </row>
    <row r="1711" spans="17:19">
      <c r="Q1711" s="1">
        <v>70423</v>
      </c>
      <c r="R1711" s="2" t="s">
        <v>2040</v>
      </c>
      <c r="S1711" s="1">
        <v>70423</v>
      </c>
    </row>
    <row r="1712" spans="17:19">
      <c r="Q1712" s="1">
        <v>70523</v>
      </c>
      <c r="R1712" s="2" t="s">
        <v>2041</v>
      </c>
      <c r="S1712" s="1">
        <v>70523</v>
      </c>
    </row>
    <row r="1713" spans="17:19">
      <c r="Q1713" s="1">
        <v>70124</v>
      </c>
      <c r="R1713" s="2" t="s">
        <v>2037</v>
      </c>
      <c r="S1713" s="1">
        <v>70124</v>
      </c>
    </row>
    <row r="1714" spans="17:19">
      <c r="Q1714" s="1">
        <v>70224</v>
      </c>
      <c r="R1714" s="2" t="s">
        <v>2038</v>
      </c>
      <c r="S1714" s="1">
        <v>70224</v>
      </c>
    </row>
    <row r="1715" spans="17:19">
      <c r="Q1715" s="1">
        <v>70324</v>
      </c>
      <c r="R1715" s="2" t="s">
        <v>2039</v>
      </c>
      <c r="S1715" s="1">
        <v>70324</v>
      </c>
    </row>
    <row r="1716" spans="17:19">
      <c r="Q1716" s="1">
        <v>70424</v>
      </c>
      <c r="R1716" s="2" t="s">
        <v>2040</v>
      </c>
      <c r="S1716" s="1">
        <v>70424</v>
      </c>
    </row>
    <row r="1717" spans="17:19">
      <c r="Q1717" s="1">
        <v>70524</v>
      </c>
      <c r="R1717" s="2" t="s">
        <v>2041</v>
      </c>
      <c r="S1717" s="1">
        <v>70524</v>
      </c>
    </row>
    <row r="1718" spans="17:19">
      <c r="Q1718" s="1">
        <v>70125</v>
      </c>
      <c r="R1718" s="2" t="s">
        <v>2037</v>
      </c>
      <c r="S1718" s="1">
        <v>70125</v>
      </c>
    </row>
    <row r="1719" spans="17:19">
      <c r="Q1719" s="1">
        <v>70225</v>
      </c>
      <c r="R1719" s="2" t="s">
        <v>2038</v>
      </c>
      <c r="S1719" s="1">
        <v>70225</v>
      </c>
    </row>
    <row r="1720" spans="17:19">
      <c r="Q1720" s="1">
        <v>70325</v>
      </c>
      <c r="R1720" s="2" t="s">
        <v>2039</v>
      </c>
      <c r="S1720" s="1">
        <v>70325</v>
      </c>
    </row>
    <row r="1721" spans="17:19">
      <c r="Q1721" s="1">
        <v>70425</v>
      </c>
      <c r="R1721" s="2" t="s">
        <v>2040</v>
      </c>
      <c r="S1721" s="1">
        <v>70425</v>
      </c>
    </row>
    <row r="1722" spans="17:19">
      <c r="Q1722" s="1">
        <v>70525</v>
      </c>
      <c r="R1722" s="2" t="s">
        <v>2041</v>
      </c>
      <c r="S1722" s="1">
        <v>70525</v>
      </c>
    </row>
    <row r="1723" spans="17:19">
      <c r="Q1723" s="1">
        <v>70126</v>
      </c>
      <c r="R1723" s="2" t="s">
        <v>2037</v>
      </c>
      <c r="S1723" s="1">
        <v>70126</v>
      </c>
    </row>
    <row r="1724" spans="17:19">
      <c r="Q1724" s="1">
        <v>70226</v>
      </c>
      <c r="R1724" s="2" t="s">
        <v>2038</v>
      </c>
      <c r="S1724" s="1">
        <v>70226</v>
      </c>
    </row>
    <row r="1725" spans="17:19">
      <c r="Q1725" s="1">
        <v>70326</v>
      </c>
      <c r="R1725" s="2" t="s">
        <v>2039</v>
      </c>
      <c r="S1725" s="1">
        <v>70326</v>
      </c>
    </row>
    <row r="1726" spans="17:19">
      <c r="Q1726" s="1">
        <v>70426</v>
      </c>
      <c r="R1726" s="2" t="s">
        <v>2040</v>
      </c>
      <c r="S1726" s="1">
        <v>70426</v>
      </c>
    </row>
    <row r="1727" spans="17:19">
      <c r="Q1727" s="1">
        <v>70526</v>
      </c>
      <c r="R1727" s="2" t="s">
        <v>2041</v>
      </c>
      <c r="S1727" s="1">
        <v>70526</v>
      </c>
    </row>
    <row r="1728" spans="17:19">
      <c r="Q1728" s="1">
        <v>80000</v>
      </c>
      <c r="R1728" s="2" t="s">
        <v>2042</v>
      </c>
      <c r="S1728" s="1">
        <v>80000</v>
      </c>
    </row>
    <row r="1729" spans="17:19">
      <c r="Q1729" s="1">
        <v>80001</v>
      </c>
      <c r="R1729" s="33" t="s">
        <v>2043</v>
      </c>
      <c r="S1729" s="1">
        <v>80001</v>
      </c>
    </row>
    <row r="1730" spans="17:19">
      <c r="Q1730" s="1">
        <v>80002</v>
      </c>
      <c r="R1730" s="33" t="s">
        <v>2044</v>
      </c>
      <c r="S1730" s="1">
        <v>80002</v>
      </c>
    </row>
    <row r="1731" spans="17:19">
      <c r="Q1731" s="1">
        <v>80003</v>
      </c>
      <c r="R1731" s="2" t="s">
        <v>2045</v>
      </c>
      <c r="S1731" s="1">
        <v>80003</v>
      </c>
    </row>
    <row r="1732" spans="17:19">
      <c r="Q1732" s="1">
        <v>80004</v>
      </c>
      <c r="R1732" s="2" t="s">
        <v>2046</v>
      </c>
      <c r="S1732" s="1">
        <v>80004</v>
      </c>
    </row>
    <row r="1733" spans="17:19">
      <c r="Q1733" s="1">
        <v>80005</v>
      </c>
      <c r="R1733" s="2" t="s">
        <v>2047</v>
      </c>
      <c r="S1733" s="1">
        <v>80005</v>
      </c>
    </row>
    <row r="1734" spans="17:19">
      <c r="Q1734" s="1">
        <v>80006</v>
      </c>
      <c r="R1734" s="2" t="s">
        <v>2048</v>
      </c>
      <c r="S1734" s="1">
        <v>80006</v>
      </c>
    </row>
    <row r="1735" spans="17:19">
      <c r="Q1735" s="1">
        <v>81001</v>
      </c>
      <c r="R1735" s="2" t="s">
        <v>927</v>
      </c>
      <c r="S1735" s="1">
        <v>81001</v>
      </c>
    </row>
    <row r="1736" spans="17:19">
      <c r="Q1736" s="1">
        <v>81002</v>
      </c>
      <c r="R1736" s="2" t="s">
        <v>650</v>
      </c>
      <c r="S1736" s="1">
        <v>81002</v>
      </c>
    </row>
  </sheetData>
  <phoneticPr fontId="22" type="noConversion"/>
  <conditionalFormatting sqref="Q1">
    <cfRule type="duplicateValues" dxfId="149" priority="138"/>
  </conditionalFormatting>
  <conditionalFormatting sqref="S1">
    <cfRule type="duplicateValues" dxfId="148" priority="62"/>
  </conditionalFormatting>
  <conditionalFormatting sqref="Q113">
    <cfRule type="duplicateValues" dxfId="147" priority="108"/>
    <cfRule type="duplicateValues" dxfId="146" priority="109"/>
    <cfRule type="duplicateValues" dxfId="145" priority="110"/>
    <cfRule type="duplicateValues" dxfId="144" priority="111"/>
  </conditionalFormatting>
  <conditionalFormatting sqref="S113">
    <cfRule type="duplicateValues" dxfId="143" priority="34"/>
    <cfRule type="duplicateValues" dxfId="142" priority="35"/>
    <cfRule type="duplicateValues" dxfId="141" priority="36"/>
    <cfRule type="duplicateValues" dxfId="140" priority="37"/>
  </conditionalFormatting>
  <conditionalFormatting sqref="Q1524">
    <cfRule type="duplicateValues" dxfId="139" priority="85"/>
    <cfRule type="duplicateValues" dxfId="138" priority="86"/>
    <cfRule type="duplicateValues" dxfId="137" priority="87"/>
    <cfRule type="duplicateValues" dxfId="136" priority="88"/>
  </conditionalFormatting>
  <conditionalFormatting sqref="S1524">
    <cfRule type="duplicateValues" dxfId="135" priority="11"/>
    <cfRule type="duplicateValues" dxfId="134" priority="12"/>
    <cfRule type="duplicateValues" dxfId="133" priority="13"/>
    <cfRule type="duplicateValues" dxfId="132" priority="14"/>
  </conditionalFormatting>
  <conditionalFormatting sqref="Q27:Q52">
    <cfRule type="duplicateValues" dxfId="131" priority="140"/>
    <cfRule type="duplicateValues" dxfId="130" priority="141"/>
    <cfRule type="duplicateValues" dxfId="129" priority="142"/>
    <cfRule type="duplicateValues" dxfId="128" priority="143"/>
  </conditionalFormatting>
  <conditionalFormatting sqref="Q74:Q80">
    <cfRule type="duplicateValues" dxfId="127" priority="132"/>
    <cfRule type="duplicateValues" dxfId="126" priority="133"/>
    <cfRule type="duplicateValues" dxfId="125" priority="134"/>
    <cfRule type="duplicateValues" dxfId="124" priority="135"/>
  </conditionalFormatting>
  <conditionalFormatting sqref="Q92:Q94">
    <cfRule type="duplicateValues" dxfId="123" priority="128"/>
    <cfRule type="duplicateValues" dxfId="122" priority="129"/>
    <cfRule type="duplicateValues" dxfId="121" priority="130"/>
    <cfRule type="duplicateValues" dxfId="120" priority="131"/>
  </conditionalFormatting>
  <conditionalFormatting sqref="Q95:Q96">
    <cfRule type="duplicateValues" dxfId="119" priority="124"/>
    <cfRule type="duplicateValues" dxfId="118" priority="125"/>
    <cfRule type="duplicateValues" dxfId="117" priority="126"/>
    <cfRule type="duplicateValues" dxfId="116" priority="127"/>
  </conditionalFormatting>
  <conditionalFormatting sqref="Q97:Q98">
    <cfRule type="duplicateValues" dxfId="115" priority="120"/>
    <cfRule type="duplicateValues" dxfId="114" priority="121"/>
    <cfRule type="duplicateValues" dxfId="113" priority="122"/>
    <cfRule type="duplicateValues" dxfId="112" priority="123"/>
  </conditionalFormatting>
  <conditionalFormatting sqref="Q100:Q101">
    <cfRule type="duplicateValues" dxfId="111" priority="116"/>
    <cfRule type="duplicateValues" dxfId="110" priority="117"/>
    <cfRule type="duplicateValues" dxfId="109" priority="118"/>
    <cfRule type="duplicateValues" dxfId="108" priority="119"/>
  </conditionalFormatting>
  <conditionalFormatting sqref="Q107:Q112">
    <cfRule type="duplicateValues" dxfId="107" priority="112"/>
    <cfRule type="duplicateValues" dxfId="106" priority="113"/>
    <cfRule type="duplicateValues" dxfId="105" priority="114"/>
    <cfRule type="duplicateValues" dxfId="104" priority="115"/>
  </conditionalFormatting>
  <conditionalFormatting sqref="Q114:Q115">
    <cfRule type="duplicateValues" dxfId="103" priority="104"/>
    <cfRule type="duplicateValues" dxfId="102" priority="105"/>
    <cfRule type="duplicateValues" dxfId="101" priority="106"/>
    <cfRule type="duplicateValues" dxfId="100" priority="107"/>
  </conditionalFormatting>
  <conditionalFormatting sqref="Q116:Q121">
    <cfRule type="duplicateValues" dxfId="99" priority="80"/>
    <cfRule type="duplicateValues" dxfId="98" priority="81"/>
    <cfRule type="duplicateValues" dxfId="97" priority="82"/>
    <cfRule type="duplicateValues" dxfId="96" priority="83"/>
    <cfRule type="duplicateValues" dxfId="95" priority="84"/>
  </conditionalFormatting>
  <conditionalFormatting sqref="Q122:Q165">
    <cfRule type="duplicateValues" dxfId="94" priority="100"/>
    <cfRule type="duplicateValues" dxfId="93" priority="101"/>
    <cfRule type="duplicateValues" dxfId="92" priority="102"/>
    <cfRule type="duplicateValues" dxfId="91" priority="103"/>
  </conditionalFormatting>
  <conditionalFormatting sqref="Q166:Q189">
    <cfRule type="duplicateValues" dxfId="90" priority="75"/>
    <cfRule type="duplicateValues" dxfId="89" priority="76"/>
    <cfRule type="duplicateValues" dxfId="88" priority="77"/>
    <cfRule type="duplicateValues" dxfId="87" priority="78"/>
    <cfRule type="duplicateValues" dxfId="86" priority="79"/>
  </conditionalFormatting>
  <conditionalFormatting sqref="Q519:Q529">
    <cfRule type="duplicateValues" dxfId="85" priority="97"/>
    <cfRule type="duplicateValues" dxfId="84" priority="98"/>
    <cfRule type="duplicateValues" dxfId="83" priority="99"/>
  </conditionalFormatting>
  <conditionalFormatting sqref="Q530:Q562">
    <cfRule type="duplicateValues" dxfId="82" priority="94"/>
    <cfRule type="duplicateValues" dxfId="81" priority="95"/>
    <cfRule type="duplicateValues" dxfId="80" priority="96"/>
  </conditionalFormatting>
  <conditionalFormatting sqref="Q1528:Q1597">
    <cfRule type="duplicateValues" dxfId="79" priority="89"/>
    <cfRule type="duplicateValues" dxfId="78" priority="90"/>
    <cfRule type="duplicateValues" dxfId="77" priority="91"/>
    <cfRule type="duplicateValues" dxfId="76" priority="92"/>
  </conditionalFormatting>
  <conditionalFormatting sqref="R274:R277">
    <cfRule type="duplicateValues" dxfId="75" priority="136"/>
    <cfRule type="duplicateValues" dxfId="74" priority="137"/>
  </conditionalFormatting>
  <conditionalFormatting sqref="S27:S52">
    <cfRule type="duplicateValues" dxfId="73" priority="64"/>
    <cfRule type="duplicateValues" dxfId="72" priority="65"/>
    <cfRule type="duplicateValues" dxfId="71" priority="66"/>
    <cfRule type="duplicateValues" dxfId="70" priority="67"/>
  </conditionalFormatting>
  <conditionalFormatting sqref="S74:S80">
    <cfRule type="duplicateValues" dxfId="69" priority="58"/>
    <cfRule type="duplicateValues" dxfId="68" priority="59"/>
    <cfRule type="duplicateValues" dxfId="67" priority="60"/>
    <cfRule type="duplicateValues" dxfId="66" priority="61"/>
  </conditionalFormatting>
  <conditionalFormatting sqref="S92:S94">
    <cfRule type="duplicateValues" dxfId="65" priority="54"/>
    <cfRule type="duplicateValues" dxfId="64" priority="55"/>
    <cfRule type="duplicateValues" dxfId="63" priority="56"/>
    <cfRule type="duplicateValues" dxfId="62" priority="57"/>
  </conditionalFormatting>
  <conditionalFormatting sqref="S95:S96">
    <cfRule type="duplicateValues" dxfId="61" priority="50"/>
    <cfRule type="duplicateValues" dxfId="60" priority="51"/>
    <cfRule type="duplicateValues" dxfId="59" priority="52"/>
    <cfRule type="duplicateValues" dxfId="58" priority="53"/>
  </conditionalFormatting>
  <conditionalFormatting sqref="S97:S98">
    <cfRule type="duplicateValues" dxfId="57" priority="46"/>
    <cfRule type="duplicateValues" dxfId="56" priority="47"/>
    <cfRule type="duplicateValues" dxfId="55" priority="48"/>
    <cfRule type="duplicateValues" dxfId="54" priority="49"/>
  </conditionalFormatting>
  <conditionalFormatting sqref="S100:S101">
    <cfRule type="duplicateValues" dxfId="53" priority="42"/>
    <cfRule type="duplicateValues" dxfId="52" priority="43"/>
    <cfRule type="duplicateValues" dxfId="51" priority="44"/>
    <cfRule type="duplicateValues" dxfId="50" priority="45"/>
  </conditionalFormatting>
  <conditionalFormatting sqref="S107:S112">
    <cfRule type="duplicateValues" dxfId="49" priority="38"/>
    <cfRule type="duplicateValues" dxfId="48" priority="39"/>
    <cfRule type="duplicateValues" dxfId="47" priority="40"/>
    <cfRule type="duplicateValues" dxfId="46" priority="41"/>
  </conditionalFormatting>
  <conditionalFormatting sqref="S114:S115">
    <cfRule type="duplicateValues" dxfId="45" priority="30"/>
    <cfRule type="duplicateValues" dxfId="44" priority="31"/>
    <cfRule type="duplicateValues" dxfId="43" priority="32"/>
    <cfRule type="duplicateValues" dxfId="42" priority="33"/>
  </conditionalFormatting>
  <conditionalFormatting sqref="S116:S121">
    <cfRule type="duplicateValues" dxfId="41" priority="6"/>
    <cfRule type="duplicateValues" dxfId="40" priority="7"/>
    <cfRule type="duplicateValues" dxfId="39" priority="8"/>
    <cfRule type="duplicateValues" dxfId="38" priority="9"/>
    <cfRule type="duplicateValues" dxfId="37" priority="10"/>
  </conditionalFormatting>
  <conditionalFormatting sqref="S122:S165">
    <cfRule type="duplicateValues" dxfId="36" priority="26"/>
    <cfRule type="duplicateValues" dxfId="35" priority="27"/>
    <cfRule type="duplicateValues" dxfId="34" priority="28"/>
    <cfRule type="duplicateValues" dxfId="33" priority="29"/>
  </conditionalFormatting>
  <conditionalFormatting sqref="S166:S189">
    <cfRule type="duplicateValues" dxfId="32" priority="1"/>
    <cfRule type="duplicateValues" dxfId="31" priority="2"/>
    <cfRule type="duplicateValues" dxfId="30" priority="3"/>
    <cfRule type="duplicateValues" dxfId="29" priority="4"/>
    <cfRule type="duplicateValues" dxfId="28" priority="5"/>
  </conditionalFormatting>
  <conditionalFormatting sqref="S519:S529">
    <cfRule type="duplicateValues" dxfId="27" priority="23"/>
    <cfRule type="duplicateValues" dxfId="26" priority="24"/>
    <cfRule type="duplicateValues" dxfId="25" priority="25"/>
  </conditionalFormatting>
  <conditionalFormatting sqref="S530:S562">
    <cfRule type="duplicateValues" dxfId="24" priority="20"/>
    <cfRule type="duplicateValues" dxfId="23" priority="21"/>
    <cfRule type="duplicateValues" dxfId="22" priority="22"/>
  </conditionalFormatting>
  <conditionalFormatting sqref="S1528:S1597">
    <cfRule type="duplicateValues" dxfId="21" priority="15"/>
    <cfRule type="duplicateValues" dxfId="20" priority="16"/>
    <cfRule type="duplicateValues" dxfId="19" priority="17"/>
    <cfRule type="duplicateValues" dxfId="18" priority="18"/>
  </conditionalFormatting>
  <conditionalFormatting sqref="Q4:Q26 Q1:Q2 Q53:Q73 Q563:Q1523 Q190:Q277 Q287:Q518 Q1525:Q1527 Q81:Q91">
    <cfRule type="duplicateValues" dxfId="17" priority="148"/>
    <cfRule type="duplicateValues" dxfId="16" priority="149"/>
    <cfRule type="duplicateValues" dxfId="15" priority="150"/>
  </conditionalFormatting>
  <conditionalFormatting sqref="Q1:Q115 Q190:Q1523 Q122:Q165 Q1525:Q1527 Q1598:Q1048576">
    <cfRule type="duplicateValues" dxfId="14" priority="93"/>
  </conditionalFormatting>
  <conditionalFormatting sqref="S4:S26 S1:S2 S53:S73 S563:S1523 S190:S277 S287:S518 S1525:S1527 S81:S91">
    <cfRule type="duplicateValues" dxfId="13" priority="72"/>
    <cfRule type="duplicateValues" dxfId="12" priority="73"/>
    <cfRule type="duplicateValues" dxfId="11" priority="74"/>
  </conditionalFormatting>
  <conditionalFormatting sqref="S1:S115 S190:S1523 S122:S165 S1525:S1527 S1598:S1048576">
    <cfRule type="duplicateValues" dxfId="10" priority="19"/>
  </conditionalFormatting>
  <conditionalFormatting sqref="Q8:Q26 Q81:Q91 Q190:Q277 Q287:Q518 Q53:Q73">
    <cfRule type="duplicateValues" dxfId="9" priority="139"/>
  </conditionalFormatting>
  <conditionalFormatting sqref="S8:S26 S81:S91 S190:S277 S287:S518 S53:S73">
    <cfRule type="duplicateValues" dxfId="8" priority="63"/>
  </conditionalFormatting>
  <conditionalFormatting sqref="Q99 Q102:Q106">
    <cfRule type="duplicateValues" dxfId="7" priority="144"/>
    <cfRule type="duplicateValues" dxfId="6" priority="145"/>
    <cfRule type="duplicateValues" dxfId="5" priority="146"/>
    <cfRule type="duplicateValues" dxfId="4" priority="147"/>
  </conditionalFormatting>
  <conditionalFormatting sqref="S99 S102:S106">
    <cfRule type="duplicateValues" dxfId="3" priority="68"/>
    <cfRule type="duplicateValues" dxfId="2" priority="69"/>
    <cfRule type="duplicateValues" dxfId="1" priority="70"/>
    <cfRule type="duplicateValues" dxfId="0" priority="71"/>
  </conditionalFormatting>
  <pageMargins left="0.75" right="0.75" top="1" bottom="1" header="0.51180555555555596" footer="0.51180555555555596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F4:O21"/>
  <sheetViews>
    <sheetView topLeftCell="N1" workbookViewId="0">
      <selection activeCell="AD23" sqref="AD23"/>
    </sheetView>
  </sheetViews>
  <sheetFormatPr defaultColWidth="9" defaultRowHeight="14.25"/>
  <sheetData>
    <row r="4" spans="6:15">
      <c r="F4">
        <v>1</v>
      </c>
      <c r="G4">
        <v>10006</v>
      </c>
      <c r="H4">
        <v>10506</v>
      </c>
      <c r="I4" t="s">
        <v>2049</v>
      </c>
      <c r="K4">
        <f t="shared" ref="K4:K10" si="0">G4+1000</f>
        <v>11006</v>
      </c>
      <c r="M4" t="str">
        <f>K4&amp;"#40"</f>
        <v>11006#40</v>
      </c>
      <c r="N4" t="s">
        <v>2050</v>
      </c>
      <c r="O4" t="str">
        <f>I4&amp;N4</f>
        <v>风伯碎片</v>
      </c>
    </row>
    <row r="5" spans="6:15">
      <c r="F5">
        <v>2</v>
      </c>
      <c r="G5">
        <v>10016</v>
      </c>
      <c r="H5">
        <v>10516</v>
      </c>
      <c r="I5" t="s">
        <v>2051</v>
      </c>
      <c r="K5">
        <f t="shared" si="0"/>
        <v>11016</v>
      </c>
      <c r="M5" t="str">
        <f t="shared" ref="M5:M20" si="1">K5&amp;"#40"</f>
        <v>11016#40</v>
      </c>
      <c r="N5" t="s">
        <v>2050</v>
      </c>
      <c r="O5" t="str">
        <f t="shared" ref="O5:O21" si="2">I5&amp;N5</f>
        <v>李靖碎片</v>
      </c>
    </row>
    <row r="6" spans="6:15">
      <c r="F6">
        <v>2</v>
      </c>
      <c r="G6">
        <v>10020</v>
      </c>
      <c r="H6">
        <v>10520</v>
      </c>
      <c r="I6" t="s">
        <v>2052</v>
      </c>
      <c r="K6">
        <f t="shared" si="0"/>
        <v>11020</v>
      </c>
      <c r="M6" t="str">
        <f t="shared" si="1"/>
        <v>11020#40</v>
      </c>
      <c r="N6" t="s">
        <v>2050</v>
      </c>
      <c r="O6" t="str">
        <f t="shared" si="2"/>
        <v>女魃碎片</v>
      </c>
    </row>
    <row r="7" spans="6:15">
      <c r="F7">
        <v>3</v>
      </c>
      <c r="G7">
        <v>10002</v>
      </c>
      <c r="H7">
        <v>10502</v>
      </c>
      <c r="I7" t="s">
        <v>2053</v>
      </c>
      <c r="K7">
        <f t="shared" si="0"/>
        <v>11002</v>
      </c>
      <c r="M7" t="str">
        <f t="shared" si="1"/>
        <v>11002#40</v>
      </c>
      <c r="N7" t="s">
        <v>2050</v>
      </c>
      <c r="O7" t="str">
        <f t="shared" si="2"/>
        <v>雨师碎片</v>
      </c>
    </row>
    <row r="8" spans="6:15">
      <c r="F8">
        <v>3</v>
      </c>
      <c r="G8">
        <v>10008</v>
      </c>
      <c r="H8">
        <v>10508</v>
      </c>
      <c r="I8" t="s">
        <v>2054</v>
      </c>
      <c r="K8">
        <f t="shared" si="0"/>
        <v>11008</v>
      </c>
      <c r="M8" t="str">
        <f t="shared" si="1"/>
        <v>11008#40</v>
      </c>
      <c r="N8" t="s">
        <v>2050</v>
      </c>
      <c r="O8" t="str">
        <f t="shared" si="2"/>
        <v>摩昂太子碎片</v>
      </c>
    </row>
    <row r="9" spans="6:15">
      <c r="F9">
        <v>4</v>
      </c>
      <c r="G9">
        <v>10019</v>
      </c>
      <c r="H9">
        <v>10519</v>
      </c>
      <c r="I9" t="s">
        <v>2055</v>
      </c>
      <c r="K9">
        <f t="shared" si="0"/>
        <v>11019</v>
      </c>
      <c r="M9" t="str">
        <f t="shared" si="1"/>
        <v>11019#40</v>
      </c>
      <c r="N9" t="s">
        <v>2050</v>
      </c>
      <c r="O9" t="str">
        <f t="shared" si="2"/>
        <v>织女碎片</v>
      </c>
    </row>
    <row r="10" spans="6:15">
      <c r="F10">
        <v>4</v>
      </c>
      <c r="G10">
        <v>10022</v>
      </c>
      <c r="H10">
        <v>10522</v>
      </c>
      <c r="I10" t="s">
        <v>2056</v>
      </c>
      <c r="K10">
        <f t="shared" si="0"/>
        <v>11022</v>
      </c>
      <c r="M10" t="str">
        <f t="shared" si="1"/>
        <v>11022#40</v>
      </c>
      <c r="N10" t="s">
        <v>2050</v>
      </c>
      <c r="O10" t="str">
        <f t="shared" si="2"/>
        <v>邓婵玉碎片</v>
      </c>
    </row>
    <row r="11" spans="6:15">
      <c r="F11">
        <v>5</v>
      </c>
      <c r="G11">
        <v>10001</v>
      </c>
      <c r="H11">
        <v>10501</v>
      </c>
      <c r="I11" t="s">
        <v>2057</v>
      </c>
      <c r="K11">
        <f t="shared" ref="K11:K21" si="3">G11+1000</f>
        <v>11001</v>
      </c>
      <c r="M11" t="str">
        <f t="shared" si="1"/>
        <v>11001#40</v>
      </c>
      <c r="N11" t="s">
        <v>2050</v>
      </c>
      <c r="O11" t="str">
        <f t="shared" si="2"/>
        <v>吴刚碎片</v>
      </c>
    </row>
    <row r="12" spans="6:15">
      <c r="F12">
        <v>5</v>
      </c>
      <c r="G12">
        <v>10007</v>
      </c>
      <c r="H12">
        <v>10507</v>
      </c>
      <c r="I12" t="s">
        <v>480</v>
      </c>
      <c r="K12">
        <f t="shared" si="3"/>
        <v>11007</v>
      </c>
      <c r="M12" t="str">
        <f t="shared" si="1"/>
        <v>11007#40</v>
      </c>
      <c r="N12" t="s">
        <v>2050</v>
      </c>
      <c r="O12" t="str">
        <f t="shared" si="2"/>
        <v>姜子牙碎片</v>
      </c>
    </row>
    <row r="13" spans="6:15">
      <c r="F13">
        <v>5</v>
      </c>
      <c r="G13">
        <v>10009</v>
      </c>
      <c r="H13">
        <v>10509</v>
      </c>
      <c r="I13" t="s">
        <v>2058</v>
      </c>
      <c r="K13">
        <f t="shared" si="3"/>
        <v>11009</v>
      </c>
      <c r="M13" t="str">
        <f t="shared" si="1"/>
        <v>11009#40</v>
      </c>
      <c r="N13" t="s">
        <v>2050</v>
      </c>
      <c r="O13" t="str">
        <f t="shared" si="2"/>
        <v>夜叉碎片</v>
      </c>
    </row>
    <row r="14" spans="6:15">
      <c r="F14">
        <v>6</v>
      </c>
      <c r="G14">
        <v>10017</v>
      </c>
      <c r="H14">
        <v>10517</v>
      </c>
      <c r="I14" t="s">
        <v>2059</v>
      </c>
      <c r="K14">
        <f t="shared" si="3"/>
        <v>11017</v>
      </c>
      <c r="M14" t="str">
        <f t="shared" si="1"/>
        <v>11017#40</v>
      </c>
      <c r="N14" t="s">
        <v>2050</v>
      </c>
      <c r="O14" t="str">
        <f t="shared" si="2"/>
        <v>黑无常碎片</v>
      </c>
    </row>
    <row r="15" spans="6:15">
      <c r="F15">
        <v>6</v>
      </c>
      <c r="G15">
        <v>10023</v>
      </c>
      <c r="H15">
        <v>10523</v>
      </c>
      <c r="I15" t="s">
        <v>2060</v>
      </c>
      <c r="K15">
        <f t="shared" si="3"/>
        <v>11023</v>
      </c>
      <c r="M15" t="str">
        <f t="shared" si="1"/>
        <v>11023#40</v>
      </c>
      <c r="N15" t="s">
        <v>2050</v>
      </c>
      <c r="O15" t="str">
        <f t="shared" si="2"/>
        <v>敖丙碎片</v>
      </c>
    </row>
    <row r="16" spans="6:15">
      <c r="F16">
        <v>7</v>
      </c>
      <c r="G16">
        <v>10003</v>
      </c>
      <c r="H16">
        <v>10503</v>
      </c>
      <c r="I16" t="s">
        <v>2061</v>
      </c>
      <c r="K16">
        <f t="shared" si="3"/>
        <v>11003</v>
      </c>
      <c r="M16" t="str">
        <f t="shared" si="1"/>
        <v>11003#40</v>
      </c>
      <c r="N16" t="s">
        <v>2050</v>
      </c>
      <c r="O16" t="str">
        <f t="shared" si="2"/>
        <v>黄飞虎碎片</v>
      </c>
    </row>
    <row r="17" spans="6:15">
      <c r="F17">
        <v>7</v>
      </c>
      <c r="G17">
        <v>10005</v>
      </c>
      <c r="H17">
        <v>10505</v>
      </c>
      <c r="I17" t="s">
        <v>2062</v>
      </c>
      <c r="K17">
        <f t="shared" si="3"/>
        <v>11005</v>
      </c>
      <c r="M17" t="str">
        <f t="shared" si="1"/>
        <v>11005#40</v>
      </c>
      <c r="N17" t="s">
        <v>2050</v>
      </c>
      <c r="O17" t="str">
        <f t="shared" si="2"/>
        <v>石矶碎片</v>
      </c>
    </row>
    <row r="18" spans="6:15">
      <c r="F18">
        <v>7</v>
      </c>
      <c r="G18">
        <v>10013</v>
      </c>
      <c r="H18">
        <v>10532</v>
      </c>
      <c r="I18" t="s">
        <v>2063</v>
      </c>
      <c r="K18">
        <f t="shared" si="3"/>
        <v>11013</v>
      </c>
      <c r="M18" t="str">
        <f t="shared" si="1"/>
        <v>11013#40</v>
      </c>
      <c r="N18" t="s">
        <v>2050</v>
      </c>
      <c r="O18" t="str">
        <f t="shared" si="2"/>
        <v>黄天化碎片</v>
      </c>
    </row>
    <row r="19" spans="6:15">
      <c r="F19">
        <v>8</v>
      </c>
      <c r="G19">
        <v>10018</v>
      </c>
      <c r="H19">
        <v>10518</v>
      </c>
      <c r="I19" t="s">
        <v>2064</v>
      </c>
      <c r="K19">
        <f t="shared" si="3"/>
        <v>11018</v>
      </c>
      <c r="M19" t="str">
        <f t="shared" si="1"/>
        <v>11018#40</v>
      </c>
      <c r="N19" t="s">
        <v>2050</v>
      </c>
      <c r="O19" t="str">
        <f t="shared" si="2"/>
        <v>何仙姑碎片</v>
      </c>
    </row>
    <row r="20" spans="6:15">
      <c r="F20">
        <v>8</v>
      </c>
      <c r="G20">
        <v>10021</v>
      </c>
      <c r="H20">
        <v>10521</v>
      </c>
      <c r="I20" t="s">
        <v>2065</v>
      </c>
      <c r="K20">
        <f t="shared" si="3"/>
        <v>11021</v>
      </c>
      <c r="M20" t="str">
        <f t="shared" si="1"/>
        <v>11021#40</v>
      </c>
      <c r="N20" t="s">
        <v>2050</v>
      </c>
      <c r="O20" t="str">
        <f t="shared" si="2"/>
        <v>精卫碎片</v>
      </c>
    </row>
    <row r="21" spans="6:15">
      <c r="F21">
        <v>9</v>
      </c>
      <c r="G21">
        <v>10010</v>
      </c>
      <c r="H21">
        <v>10510</v>
      </c>
      <c r="I21" t="s">
        <v>481</v>
      </c>
      <c r="K21">
        <f t="shared" si="3"/>
        <v>11010</v>
      </c>
      <c r="M21" t="str">
        <f>K21&amp;"#50"</f>
        <v>11010#50</v>
      </c>
      <c r="N21" t="s">
        <v>2050</v>
      </c>
      <c r="O21" t="str">
        <f t="shared" si="2"/>
        <v>龙吉公主碎片</v>
      </c>
    </row>
  </sheetData>
  <phoneticPr fontId="22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R1639"/>
  <sheetViews>
    <sheetView workbookViewId="0">
      <selection activeCell="F9" sqref="F9"/>
    </sheetView>
  </sheetViews>
  <sheetFormatPr defaultRowHeight="14.25"/>
  <cols>
    <col min="2" max="2" width="11" bestFit="1" customWidth="1"/>
    <col min="3" max="3" width="13" bestFit="1" customWidth="1"/>
    <col min="4" max="4" width="9" style="91"/>
    <col min="5" max="5" width="13" style="91" bestFit="1" customWidth="1"/>
    <col min="6" max="6" width="19" style="91" customWidth="1"/>
    <col min="7" max="7" width="13" style="91" bestFit="1" customWidth="1"/>
    <col min="8" max="8" width="13.875" style="91" bestFit="1" customWidth="1"/>
    <col min="9" max="9" width="12.25" style="91" customWidth="1"/>
    <col min="10" max="10" width="9" style="91"/>
    <col min="11" max="11" width="13" bestFit="1" customWidth="1"/>
    <col min="12" max="12" width="17.25" bestFit="1" customWidth="1"/>
    <col min="13" max="13" width="7.25" customWidth="1"/>
    <col min="14" max="14" width="11" bestFit="1" customWidth="1"/>
    <col min="17" max="18" width="9" customWidth="1"/>
  </cols>
  <sheetData>
    <row r="1" spans="1:18">
      <c r="D1" s="99"/>
      <c r="E1" s="99"/>
      <c r="F1" s="100"/>
      <c r="G1" s="99"/>
    </row>
    <row r="2" spans="1:18" ht="27" customHeight="1">
      <c r="A2" s="103" t="s">
        <v>2558</v>
      </c>
      <c r="B2" s="102" t="s">
        <v>2170</v>
      </c>
      <c r="C2" s="108" t="str">
        <f>"商品数量"&amp;COUNTIF(StoreConfig!C:C,B2)</f>
        <v>商品数量4</v>
      </c>
      <c r="D2" s="104" t="s">
        <v>2543</v>
      </c>
      <c r="E2" s="104" t="s">
        <v>2561</v>
      </c>
      <c r="F2" s="105" t="s">
        <v>2563</v>
      </c>
      <c r="G2" s="104" t="s">
        <v>2557</v>
      </c>
      <c r="H2" s="101" t="s">
        <v>2562</v>
      </c>
      <c r="I2" s="106" t="s">
        <v>2559</v>
      </c>
      <c r="J2" s="107" t="s">
        <v>2560</v>
      </c>
      <c r="L2" s="90" t="s">
        <v>2566</v>
      </c>
      <c r="N2" s="90" t="s">
        <v>2567</v>
      </c>
    </row>
    <row r="3" spans="1:18">
      <c r="B3" s="89"/>
      <c r="D3" s="99" t="str">
        <f>IF($B$2=StoreConfig!C8,StoreConfig!O8,"")</f>
        <v>契魂商店</v>
      </c>
      <c r="E3" s="99">
        <f>IF($B$2=StoreConfig!C8,StoreConfig!E8,"")</f>
        <v>1</v>
      </c>
      <c r="F3" s="99" t="str">
        <f>IF($B$2=StoreConfig!C8,RIGHT(StoreConfig!J8,LEN(StoreConfig!J8)-FIND("|",StoreConfig!J8)),"")</f>
        <v>0#0#0#5000</v>
      </c>
      <c r="G3" s="99" t="str">
        <f>IFERROR(VLOOKUP(--IF($B$2=StoreConfig!C8,LEFT(StoreConfig!J8,FIND("|",StoreConfig!J8)-1),""),$Q$4:$R$20,2,FALSE),"")</f>
        <v>仙缘余尘</v>
      </c>
      <c r="H3" s="91" t="str">
        <f>IF($B$2=StoreConfig!C8,LEFT(StoreConfig!G8,FIND("#",StoreConfig!G8)-1),"")</f>
        <v>1</v>
      </c>
      <c r="I3" s="91" t="str">
        <f>IF($B$2=StoreConfig!C8,RIGHT(StoreConfig!G8,LEN(StoreConfig!G8)-FIND("#",StoreConfig!G8)),"")</f>
        <v>200</v>
      </c>
      <c r="J3" s="91" t="str">
        <f>IF($B$2=StoreConfig!C8,IF(StoreConfig!L8=0,"不限购",StoreConfig!L8&amp;"次"),"")</f>
        <v>1次</v>
      </c>
      <c r="L3" s="90" t="s">
        <v>38</v>
      </c>
      <c r="M3">
        <v>26</v>
      </c>
      <c r="N3" t="str">
        <f>VLOOKUP(M3,Q:R,2,FALSE)</f>
        <v>仙缘余尘</v>
      </c>
    </row>
    <row r="4" spans="1:18">
      <c r="B4" s="89"/>
      <c r="C4" s="89"/>
      <c r="D4" s="99" t="str">
        <f>IF($B$2=StoreConfig!C9,StoreConfig!O9,"")</f>
        <v/>
      </c>
      <c r="E4" s="99" t="str">
        <f>IF($B$2=StoreConfig!C9,StoreConfig!E9,"")</f>
        <v/>
      </c>
      <c r="F4" s="99" t="str">
        <f>IF($B$2=StoreConfig!C9,RIGHT(StoreConfig!J9,LEN(StoreConfig!J9)-FIND("|",StoreConfig!J9)),"")</f>
        <v/>
      </c>
      <c r="G4" s="99" t="str">
        <f>IFERROR(VLOOKUP(--IF($B$2=StoreConfig!C9,LEFT(StoreConfig!J9,FIND("|",StoreConfig!J9)-1),""),$Q$4:$R$20,2,FALSE),"")</f>
        <v/>
      </c>
      <c r="H4" s="91" t="str">
        <f>IF($B$2=StoreConfig!C9,LEFT(StoreConfig!G9,FIND("#",StoreConfig!G9)-1),"")</f>
        <v/>
      </c>
      <c r="I4" s="91" t="str">
        <f>IF($B$2=StoreConfig!C9,RIGHT(StoreConfig!G9,LEN(StoreConfig!G9)-FIND("#",StoreConfig!G9)),"")</f>
        <v/>
      </c>
      <c r="J4" s="91" t="str">
        <f>IF($B$2=StoreConfig!C9,IF(StoreConfig!L9=0,"不限购",StoreConfig!L9&amp;"次"),"")</f>
        <v/>
      </c>
      <c r="L4" t="s">
        <v>85</v>
      </c>
      <c r="M4">
        <v>25</v>
      </c>
      <c r="N4" t="str">
        <f t="shared" ref="N4:N35" si="0">VLOOKUP(M4,Q:R,2,FALSE)</f>
        <v>无此道具</v>
      </c>
      <c r="Q4" s="92" t="s">
        <v>2555</v>
      </c>
      <c r="R4" s="92" t="s">
        <v>2556</v>
      </c>
    </row>
    <row r="5" spans="1:18">
      <c r="B5" s="89"/>
      <c r="C5" s="89"/>
      <c r="D5" s="99" t="str">
        <f>IF($B$2=StoreConfig!C10,StoreConfig!O10,"")</f>
        <v/>
      </c>
      <c r="E5" s="99" t="str">
        <f>IF($B$2=StoreConfig!C10,StoreConfig!E10,"")</f>
        <v/>
      </c>
      <c r="F5" s="99" t="str">
        <f>IF($B$2=StoreConfig!C10,RIGHT(StoreConfig!J10,LEN(StoreConfig!J10)-FIND("|",StoreConfig!J10)),"")</f>
        <v/>
      </c>
      <c r="G5" s="99" t="str">
        <f>IFERROR(VLOOKUP(--IF($B$2=StoreConfig!C10,LEFT(StoreConfig!J10,FIND("|",StoreConfig!J10)-1),""),$Q$4:$R$20,2,FALSE),"")</f>
        <v/>
      </c>
      <c r="H5" s="91" t="str">
        <f>IF($B$2=StoreConfig!C10,LEFT(StoreConfig!G10,FIND("#",StoreConfig!G10)-1),"")</f>
        <v/>
      </c>
      <c r="I5" s="91" t="str">
        <f>IF($B$2=StoreConfig!C10,RIGHT(StoreConfig!G10,LEN(StoreConfig!G10)-FIND("#",StoreConfig!G10)),"")</f>
        <v/>
      </c>
      <c r="J5" s="91" t="str">
        <f>IF($B$2=StoreConfig!C10,IF(StoreConfig!L10=0,"不限购",StoreConfig!L10&amp;"次"),"")</f>
        <v/>
      </c>
      <c r="L5" t="s">
        <v>195</v>
      </c>
      <c r="M5">
        <v>24</v>
      </c>
      <c r="N5" t="str">
        <f t="shared" si="0"/>
        <v>逐胜徽章</v>
      </c>
      <c r="Q5" s="96">
        <v>26</v>
      </c>
      <c r="R5" s="95" t="s">
        <v>2545</v>
      </c>
    </row>
    <row r="6" spans="1:18">
      <c r="B6" s="89"/>
      <c r="C6" s="89"/>
      <c r="D6" s="99" t="str">
        <f>IF($B$2=StoreConfig!C11,StoreConfig!O11,"")</f>
        <v/>
      </c>
      <c r="E6" s="99" t="str">
        <f>IF($B$2=StoreConfig!C11,StoreConfig!E11,"")</f>
        <v/>
      </c>
      <c r="F6" s="99" t="str">
        <f>IF($B$2=StoreConfig!C11,RIGHT(StoreConfig!J11,LEN(StoreConfig!J11)-FIND("|",StoreConfig!J11)),"")</f>
        <v/>
      </c>
      <c r="G6" s="99" t="str">
        <f>IFERROR(VLOOKUP(--IF($B$2=StoreConfig!C11,LEFT(StoreConfig!J11,FIND("|",StoreConfig!J11)-1),""),$Q$4:$R$20,2,FALSE),"")</f>
        <v/>
      </c>
      <c r="H6" s="91" t="str">
        <f>IF($B$2=StoreConfig!C11,LEFT(StoreConfig!G11,FIND("#",StoreConfig!G11)-1),"")</f>
        <v/>
      </c>
      <c r="I6" s="91" t="str">
        <f>IF($B$2=StoreConfig!C11,RIGHT(StoreConfig!G11,LEN(StoreConfig!G11)-FIND("#",StoreConfig!G11)),"")</f>
        <v/>
      </c>
      <c r="J6" s="91" t="str">
        <f>IF($B$2=StoreConfig!C11,IF(StoreConfig!L11=0,"不限购",StoreConfig!L11&amp;"次"),"")</f>
        <v/>
      </c>
      <c r="L6" t="s">
        <v>260</v>
      </c>
      <c r="M6">
        <v>22</v>
      </c>
      <c r="N6" t="str">
        <f t="shared" si="0"/>
        <v>妖灵玉</v>
      </c>
      <c r="Q6" s="93">
        <v>25</v>
      </c>
      <c r="R6" s="95" t="s">
        <v>2553</v>
      </c>
    </row>
    <row r="7" spans="1:18">
      <c r="B7" s="89"/>
      <c r="C7" s="89"/>
      <c r="D7" s="99" t="str">
        <f>IF($B$2=StoreConfig!C12,StoreConfig!O12,"")</f>
        <v/>
      </c>
      <c r="E7" s="99" t="str">
        <f>IF($B$2=StoreConfig!C12,StoreConfig!E12,"")</f>
        <v/>
      </c>
      <c r="F7" s="99" t="str">
        <f>IF($B$2=StoreConfig!C12,RIGHT(StoreConfig!J12,LEN(StoreConfig!J12)-FIND("|",StoreConfig!J12)),"")</f>
        <v/>
      </c>
      <c r="G7" s="99" t="str">
        <f>IFERROR(VLOOKUP(--IF($B$2=StoreConfig!C12,LEFT(StoreConfig!J12,FIND("|",StoreConfig!J12)-1),""),$Q$4:$R$20,2,FALSE),"")</f>
        <v/>
      </c>
      <c r="H7" s="91" t="str">
        <f>IF($B$2=StoreConfig!C12,LEFT(StoreConfig!G12,FIND("#",StoreConfig!G12)-1),"")</f>
        <v/>
      </c>
      <c r="I7" s="91" t="str">
        <f>IF($B$2=StoreConfig!C12,RIGHT(StoreConfig!G12,LEN(StoreConfig!G12)-FIND("#",StoreConfig!G12)),"")</f>
        <v/>
      </c>
      <c r="J7" s="91" t="str">
        <f>IF($B$2=StoreConfig!C12,IF(StoreConfig!L12=0,"不限购",StoreConfig!L12&amp;"次"),"")</f>
        <v/>
      </c>
      <c r="L7" t="s">
        <v>322</v>
      </c>
      <c r="M7">
        <v>16</v>
      </c>
      <c r="N7" t="str">
        <f t="shared" si="0"/>
        <v>妖晶</v>
      </c>
      <c r="Q7" s="98">
        <v>24</v>
      </c>
      <c r="R7" s="95" t="s">
        <v>2544</v>
      </c>
    </row>
    <row r="8" spans="1:18">
      <c r="B8" s="89"/>
      <c r="C8" s="89"/>
      <c r="D8" s="99" t="str">
        <f>IF($B$2=StoreConfig!C13,StoreConfig!O13,"")</f>
        <v/>
      </c>
      <c r="E8" s="99" t="str">
        <f>IF($B$2=StoreConfig!C13,StoreConfig!E13,"")</f>
        <v/>
      </c>
      <c r="F8" s="99" t="str">
        <f>IF($B$2=StoreConfig!C13,RIGHT(StoreConfig!J13,LEN(StoreConfig!J13)-FIND("|",StoreConfig!J13)),"")</f>
        <v/>
      </c>
      <c r="G8" s="99" t="str">
        <f>IFERROR(VLOOKUP(--IF($B$2=StoreConfig!C13,LEFT(StoreConfig!J13,FIND("|",StoreConfig!J13)-1),""),$Q$4:$R$20,2,FALSE),"")</f>
        <v/>
      </c>
      <c r="H8" s="91" t="str">
        <f>IF($B$2=StoreConfig!C13,LEFT(StoreConfig!G13,FIND("#",StoreConfig!G13)-1),"")</f>
        <v/>
      </c>
      <c r="I8" s="91" t="str">
        <f>IF($B$2=StoreConfig!C13,RIGHT(StoreConfig!G13,LEN(StoreConfig!G13)-FIND("#",StoreConfig!G13)),"")</f>
        <v/>
      </c>
      <c r="J8" s="91" t="str">
        <f>IF($B$2=StoreConfig!C13,IF(StoreConfig!L13=0,"不限购",StoreConfig!L13&amp;"次"),"")</f>
        <v/>
      </c>
      <c r="L8" t="s">
        <v>2564</v>
      </c>
      <c r="M8">
        <v>16</v>
      </c>
      <c r="N8" t="str">
        <f t="shared" si="0"/>
        <v>妖晶</v>
      </c>
      <c r="Q8" s="94">
        <v>22</v>
      </c>
      <c r="R8" s="95" t="s">
        <v>824</v>
      </c>
    </row>
    <row r="9" spans="1:18">
      <c r="B9" s="89"/>
      <c r="C9" s="89"/>
      <c r="D9" s="99" t="str">
        <f>IF($B$2=StoreConfig!C14,StoreConfig!O14,"")</f>
        <v/>
      </c>
      <c r="E9" s="99" t="str">
        <f>IF($B$2=StoreConfig!C14,StoreConfig!E14,"")</f>
        <v/>
      </c>
      <c r="F9" s="99" t="str">
        <f>IF($B$2=StoreConfig!C14,RIGHT(StoreConfig!J14,LEN(StoreConfig!J14)-FIND("|",StoreConfig!J14)),"")</f>
        <v/>
      </c>
      <c r="G9" s="99" t="str">
        <f>IFERROR(VLOOKUP(--IF($B$2=StoreConfig!C14,LEFT(StoreConfig!J14,FIND("|",StoreConfig!J14)-1),""),$Q$4:$R$20,2,FALSE),"")</f>
        <v/>
      </c>
      <c r="H9" s="91" t="str">
        <f>IF($B$2=StoreConfig!C14,LEFT(StoreConfig!G14,FIND("#",StoreConfig!G14)-1),"")</f>
        <v/>
      </c>
      <c r="I9" s="91" t="str">
        <f>IF($B$2=StoreConfig!C14,RIGHT(StoreConfig!G14,LEN(StoreConfig!G14)-FIND("#",StoreConfig!G14)),"")</f>
        <v/>
      </c>
      <c r="J9" s="91" t="str">
        <f>IF($B$2=StoreConfig!C14,IF(StoreConfig!L14=0,"不限购",StoreConfig!L14&amp;"次"),"")</f>
        <v/>
      </c>
      <c r="L9" t="s">
        <v>322</v>
      </c>
      <c r="M9">
        <v>47</v>
      </c>
      <c r="N9" t="str">
        <f t="shared" si="0"/>
        <v>时光沙漏</v>
      </c>
      <c r="Q9" s="93">
        <v>16</v>
      </c>
      <c r="R9" s="95" t="s">
        <v>649</v>
      </c>
    </row>
    <row r="10" spans="1:18">
      <c r="B10" s="89"/>
      <c r="C10" s="89"/>
      <c r="D10" s="99" t="str">
        <f>IF($B$2=StoreConfig!C15,StoreConfig!O15,"")</f>
        <v/>
      </c>
      <c r="E10" s="99" t="str">
        <f>IF($B$2=StoreConfig!C15,StoreConfig!E15,"")</f>
        <v/>
      </c>
      <c r="F10" s="99" t="str">
        <f>IF($B$2=StoreConfig!C15,RIGHT(StoreConfig!J15,LEN(StoreConfig!J15)-FIND("|",StoreConfig!J15)),"")</f>
        <v/>
      </c>
      <c r="G10" s="99" t="str">
        <f>IFERROR(VLOOKUP(--IF($B$2=StoreConfig!C15,LEFT(StoreConfig!J15,FIND("|",StoreConfig!J15)-1),""),$Q$4:$R$20,2,FALSE),"")</f>
        <v/>
      </c>
      <c r="H10" s="91" t="str">
        <f>IF($B$2=StoreConfig!C15,LEFT(StoreConfig!G15,FIND("#",StoreConfig!G15)-1),"")</f>
        <v/>
      </c>
      <c r="I10" s="91" t="str">
        <f>IF($B$2=StoreConfig!C15,RIGHT(StoreConfig!G15,LEN(StoreConfig!G15)-FIND("#",StoreConfig!G15)),"")</f>
        <v/>
      </c>
      <c r="J10" s="91" t="str">
        <f>IF($B$2=StoreConfig!C15,IF(StoreConfig!L15=0,"不限购",StoreConfig!L15&amp;"次"),"")</f>
        <v/>
      </c>
      <c r="L10" t="s">
        <v>322</v>
      </c>
      <c r="M10">
        <v>15</v>
      </c>
      <c r="N10" t="str">
        <f t="shared" si="0"/>
        <v>魂晶</v>
      </c>
      <c r="Q10" s="93">
        <v>47</v>
      </c>
      <c r="R10" s="95" t="s">
        <v>859</v>
      </c>
    </row>
    <row r="11" spans="1:18">
      <c r="D11" s="99" t="str">
        <f>IF($B$2=StoreConfig!C16,StoreConfig!O16,"")</f>
        <v/>
      </c>
      <c r="E11" s="99" t="str">
        <f>IF($B$2=StoreConfig!C16,StoreConfig!E16,"")</f>
        <v/>
      </c>
      <c r="F11" s="99" t="str">
        <f>IF($B$2=StoreConfig!C16,RIGHT(StoreConfig!J16,LEN(StoreConfig!J16)-FIND("|",StoreConfig!J16)),"")</f>
        <v/>
      </c>
      <c r="G11" s="99" t="str">
        <f>IFERROR(VLOOKUP(--IF($B$2=StoreConfig!C16,LEFT(StoreConfig!J16,FIND("|",StoreConfig!J16)-1),""),$Q$4:$R$20,2,FALSE),"")</f>
        <v/>
      </c>
      <c r="H11" s="91" t="str">
        <f>IF($B$2=StoreConfig!C16,LEFT(StoreConfig!G16,FIND("#",StoreConfig!G16)-1),"")</f>
        <v/>
      </c>
      <c r="I11" s="91" t="str">
        <f>IF($B$2=StoreConfig!C16,RIGHT(StoreConfig!G16,LEN(StoreConfig!G16)-FIND("#",StoreConfig!G16)),"")</f>
        <v/>
      </c>
      <c r="J11" s="91" t="str">
        <f>IF($B$2=StoreConfig!C16,IF(StoreConfig!L16=0,"不限购",StoreConfig!L16&amp;"次"),"")</f>
        <v/>
      </c>
      <c r="L11" t="s">
        <v>2405</v>
      </c>
      <c r="M11">
        <v>16</v>
      </c>
      <c r="N11" t="str">
        <f t="shared" si="0"/>
        <v>妖晶</v>
      </c>
      <c r="Q11" s="93">
        <v>15</v>
      </c>
      <c r="R11" s="95" t="s">
        <v>814</v>
      </c>
    </row>
    <row r="12" spans="1:18">
      <c r="D12" s="99" t="str">
        <f>IF($B$2=StoreConfig!C17,StoreConfig!O17,"")</f>
        <v/>
      </c>
      <c r="E12" s="99" t="str">
        <f>IF($B$2=StoreConfig!C17,StoreConfig!E17,"")</f>
        <v/>
      </c>
      <c r="F12" s="99" t="str">
        <f>IF($B$2=StoreConfig!C17,RIGHT(StoreConfig!J17,LEN(StoreConfig!J17)-FIND("|",StoreConfig!J17)),"")</f>
        <v/>
      </c>
      <c r="G12" s="99" t="str">
        <f>IFERROR(VLOOKUP(--IF($B$2=StoreConfig!C17,LEFT(StoreConfig!J17,FIND("|",StoreConfig!J17)-1),""),$Q$4:$R$20,2,FALSE),"")</f>
        <v/>
      </c>
      <c r="H12" s="91" t="str">
        <f>IF($B$2=StoreConfig!C17,LEFT(StoreConfig!G17,FIND("#",StoreConfig!G17)-1),"")</f>
        <v/>
      </c>
      <c r="I12" s="91" t="str">
        <f>IF($B$2=StoreConfig!C17,RIGHT(StoreConfig!G17,LEN(StoreConfig!G17)-FIND("#",StoreConfig!G17)),"")</f>
        <v/>
      </c>
      <c r="J12" s="91" t="str">
        <f>IF($B$2=StoreConfig!C17,IF(StoreConfig!L17=0,"不限购",StoreConfig!L17&amp;"次"),"")</f>
        <v/>
      </c>
      <c r="L12" t="s">
        <v>2433</v>
      </c>
      <c r="M12">
        <v>14</v>
      </c>
      <c r="N12" t="str">
        <f t="shared" si="0"/>
        <v>金币</v>
      </c>
      <c r="Q12" s="97">
        <v>14</v>
      </c>
      <c r="R12" s="95" t="s">
        <v>643</v>
      </c>
    </row>
    <row r="13" spans="1:18">
      <c r="D13" s="99" t="str">
        <f>IF($B$2=StoreConfig!C18,StoreConfig!O18,"")</f>
        <v/>
      </c>
      <c r="E13" s="99" t="str">
        <f>IF($B$2=StoreConfig!C18,StoreConfig!E18,"")</f>
        <v/>
      </c>
      <c r="F13" s="99" t="str">
        <f>IF($B$2=StoreConfig!C18,RIGHT(StoreConfig!J18,LEN(StoreConfig!J18)-FIND("|",StoreConfig!J18)),"")</f>
        <v/>
      </c>
      <c r="G13" s="99" t="str">
        <f>IFERROR(VLOOKUP(--IF($B$2=StoreConfig!C18,LEFT(StoreConfig!J18,FIND("|",StoreConfig!J18)-1),""),$Q$4:$R$20,2,FALSE),"")</f>
        <v/>
      </c>
      <c r="H13" s="91" t="str">
        <f>IF($B$2=StoreConfig!C18,LEFT(StoreConfig!G18,FIND("#",StoreConfig!G18)-1),"")</f>
        <v/>
      </c>
      <c r="I13" s="91" t="str">
        <f>IF($B$2=StoreConfig!C18,RIGHT(StoreConfig!G18,LEN(StoreConfig!G18)-FIND("#",StoreConfig!G18)),"")</f>
        <v/>
      </c>
      <c r="J13" s="91" t="str">
        <f>IF($B$2=StoreConfig!C18,IF(StoreConfig!L18=0,"不限购",StoreConfig!L18&amp;"次"),"")</f>
        <v/>
      </c>
      <c r="L13" t="s">
        <v>464</v>
      </c>
      <c r="M13">
        <v>24</v>
      </c>
      <c r="N13" t="str">
        <f t="shared" si="0"/>
        <v>逐胜徽章</v>
      </c>
      <c r="Q13" s="94">
        <v>86</v>
      </c>
      <c r="R13" s="95" t="s">
        <v>2550</v>
      </c>
    </row>
    <row r="14" spans="1:18">
      <c r="D14" s="99" t="str">
        <f>IF($B$2=StoreConfig!C19,StoreConfig!O19,"")</f>
        <v/>
      </c>
      <c r="E14" s="99" t="str">
        <f>IF($B$2=StoreConfig!C19,StoreConfig!E19,"")</f>
        <v/>
      </c>
      <c r="F14" s="99" t="str">
        <f>IF($B$2=StoreConfig!C19,RIGHT(StoreConfig!J19,LEN(StoreConfig!J19)-FIND("|",StoreConfig!J19)),"")</f>
        <v/>
      </c>
      <c r="G14" s="99" t="str">
        <f>IFERROR(VLOOKUP(--IF($B$2=StoreConfig!C19,LEFT(StoreConfig!J19,FIND("|",StoreConfig!J19)-1),""),$Q$4:$R$20,2,FALSE),"")</f>
        <v/>
      </c>
      <c r="H14" s="91" t="str">
        <f>IF($B$2=StoreConfig!C19,LEFT(StoreConfig!G19,FIND("#",StoreConfig!G19)-1),"")</f>
        <v/>
      </c>
      <c r="I14" s="91" t="str">
        <f>IF($B$2=StoreConfig!C19,RIGHT(StoreConfig!G19,LEN(StoreConfig!G19)-FIND("#",StoreConfig!G19)),"")</f>
        <v/>
      </c>
      <c r="J14" s="91" t="str">
        <f>IF($B$2=StoreConfig!C19,IF(StoreConfig!L19=0,"不限购",StoreConfig!L19&amp;"次"),"")</f>
        <v/>
      </c>
      <c r="L14" t="s">
        <v>492</v>
      </c>
      <c r="M14">
        <v>86</v>
      </c>
      <c r="N14" t="str">
        <f t="shared" si="0"/>
        <v>巅峰之证</v>
      </c>
      <c r="Q14" s="94">
        <v>67</v>
      </c>
      <c r="R14" s="95" t="s">
        <v>2548</v>
      </c>
    </row>
    <row r="15" spans="1:18">
      <c r="D15" s="99" t="str">
        <f>IF($B$2=StoreConfig!C20,StoreConfig!O20,"")</f>
        <v/>
      </c>
      <c r="E15" s="99" t="str">
        <f>IF($B$2=StoreConfig!C20,StoreConfig!E20,"")</f>
        <v/>
      </c>
      <c r="F15" s="99" t="str">
        <f>IF($B$2=StoreConfig!C20,RIGHT(StoreConfig!J20,LEN(StoreConfig!J20)-FIND("|",StoreConfig!J20)),"")</f>
        <v/>
      </c>
      <c r="G15" s="99" t="str">
        <f>IFERROR(VLOOKUP(--IF($B$2=StoreConfig!C20,LEFT(StoreConfig!J20,FIND("|",StoreConfig!J20)-1),""),$Q$4:$R$20,2,FALSE),"")</f>
        <v/>
      </c>
      <c r="H15" s="91" t="str">
        <f>IF($B$2=StoreConfig!C20,LEFT(StoreConfig!G20,FIND("#",StoreConfig!G20)-1),"")</f>
        <v/>
      </c>
      <c r="I15" s="91" t="str">
        <f>IF($B$2=StoreConfig!C20,RIGHT(StoreConfig!G20,LEN(StoreConfig!G20)-FIND("#",StoreConfig!G20)),"")</f>
        <v/>
      </c>
      <c r="J15" s="91" t="str">
        <f>IF($B$2=StoreConfig!C20,IF(StoreConfig!L20=0,"不限购",StoreConfig!L20&amp;"次"),"")</f>
        <v/>
      </c>
      <c r="L15" t="s">
        <v>602</v>
      </c>
      <c r="M15">
        <v>15</v>
      </c>
      <c r="N15" t="str">
        <f t="shared" si="0"/>
        <v>魂晶</v>
      </c>
      <c r="Q15" s="94">
        <v>65</v>
      </c>
      <c r="R15" s="95" t="s">
        <v>2546</v>
      </c>
    </row>
    <row r="16" spans="1:18">
      <c r="D16" s="99" t="str">
        <f>IF($B$2=StoreConfig!C21,StoreConfig!O21,"")</f>
        <v/>
      </c>
      <c r="E16" s="99" t="str">
        <f>IF($B$2=StoreConfig!C21,StoreConfig!E21,"")</f>
        <v/>
      </c>
      <c r="F16" s="99" t="str">
        <f>IF($B$2=StoreConfig!C21,RIGHT(StoreConfig!J21,LEN(StoreConfig!J21)-FIND("|",StoreConfig!J21)),"")</f>
        <v/>
      </c>
      <c r="G16" s="99" t="str">
        <f>IFERROR(VLOOKUP(--IF($B$2=StoreConfig!C21,LEFT(StoreConfig!J21,FIND("|",StoreConfig!J21)-1),""),$Q$4:$R$20,2,FALSE),"")</f>
        <v/>
      </c>
      <c r="H16" s="91" t="str">
        <f>IF($B$2=StoreConfig!C21,LEFT(StoreConfig!G21,FIND("#",StoreConfig!G21)-1),"")</f>
        <v/>
      </c>
      <c r="I16" s="91" t="str">
        <f>IF($B$2=StoreConfig!C21,RIGHT(StoreConfig!G21,LEN(StoreConfig!G21)-FIND("#",StoreConfig!G21)),"")</f>
        <v/>
      </c>
      <c r="J16" s="91" t="str">
        <f>IF($B$2=StoreConfig!C21,IF(StoreConfig!L21=0,"不限购",StoreConfig!L21&amp;"次"),"")</f>
        <v/>
      </c>
      <c r="L16" t="s">
        <v>602</v>
      </c>
      <c r="M16">
        <v>16</v>
      </c>
      <c r="N16" t="str">
        <f t="shared" si="0"/>
        <v>妖晶</v>
      </c>
      <c r="Q16" s="93">
        <v>1201</v>
      </c>
      <c r="R16" s="95" t="s">
        <v>2552</v>
      </c>
    </row>
    <row r="17" spans="4:18">
      <c r="D17" s="99" t="str">
        <f>IF($B$2=StoreConfig!C22,StoreConfig!O22,"")</f>
        <v/>
      </c>
      <c r="E17" s="99" t="str">
        <f>IF($B$2=StoreConfig!C22,StoreConfig!E22,"")</f>
        <v/>
      </c>
      <c r="F17" s="99" t="str">
        <f>IF($B$2=StoreConfig!C22,RIGHT(StoreConfig!J22,LEN(StoreConfig!J22)-FIND("|",StoreConfig!J22)),"")</f>
        <v/>
      </c>
      <c r="G17" s="99" t="str">
        <f>IFERROR(VLOOKUP(--IF($B$2=StoreConfig!C22,LEFT(StoreConfig!J22,FIND("|",StoreConfig!J22)-1),""),$Q$4:$R$20,2,FALSE),"")</f>
        <v/>
      </c>
      <c r="H17" s="91" t="str">
        <f>IF($B$2=StoreConfig!C22,LEFT(StoreConfig!G22,FIND("#",StoreConfig!G22)-1),"")</f>
        <v/>
      </c>
      <c r="I17" s="91" t="str">
        <f>IF($B$2=StoreConfig!C22,RIGHT(StoreConfig!G22,LEN(StoreConfig!G22)-FIND("#",StoreConfig!G22)),"")</f>
        <v/>
      </c>
      <c r="J17" s="91" t="str">
        <f>IF($B$2=StoreConfig!C22,IF(StoreConfig!L22=0,"不限购",StoreConfig!L22&amp;"次"),"")</f>
        <v/>
      </c>
      <c r="L17" t="s">
        <v>622</v>
      </c>
      <c r="M17">
        <v>15</v>
      </c>
      <c r="N17" t="str">
        <f t="shared" si="0"/>
        <v>魂晶</v>
      </c>
      <c r="Q17" s="93">
        <v>93</v>
      </c>
      <c r="R17" s="95" t="s">
        <v>2551</v>
      </c>
    </row>
    <row r="18" spans="4:18">
      <c r="D18" s="99" t="str">
        <f>IF($B$2=StoreConfig!C23,StoreConfig!O23,"")</f>
        <v/>
      </c>
      <c r="E18" s="99" t="str">
        <f>IF($B$2=StoreConfig!C23,StoreConfig!E23,"")</f>
        <v/>
      </c>
      <c r="F18" s="99" t="str">
        <f>IF($B$2=StoreConfig!C23,RIGHT(StoreConfig!J23,LEN(StoreConfig!J23)-FIND("|",StoreConfig!J23)),"")</f>
        <v/>
      </c>
      <c r="G18" s="99" t="str">
        <f>IFERROR(VLOOKUP(--IF($B$2=StoreConfig!C23,LEFT(StoreConfig!J23,FIND("|",StoreConfig!J23)-1),""),$Q$4:$R$20,2,FALSE),"")</f>
        <v/>
      </c>
      <c r="H18" s="91" t="str">
        <f>IF($B$2=StoreConfig!C23,LEFT(StoreConfig!G23,FIND("#",StoreConfig!G23)-1),"")</f>
        <v/>
      </c>
      <c r="I18" s="91" t="str">
        <f>IF($B$2=StoreConfig!C23,RIGHT(StoreConfig!G23,LEN(StoreConfig!G23)-FIND("#",StoreConfig!G23)),"")</f>
        <v/>
      </c>
      <c r="J18" s="91" t="str">
        <f>IF($B$2=StoreConfig!C23,IF(StoreConfig!L23=0,"不限购",StoreConfig!L23&amp;"次"),"")</f>
        <v/>
      </c>
      <c r="L18" t="s">
        <v>624</v>
      </c>
      <c r="M18">
        <v>16</v>
      </c>
      <c r="N18" t="str">
        <f t="shared" si="0"/>
        <v>妖晶</v>
      </c>
      <c r="Q18" s="94">
        <v>66</v>
      </c>
      <c r="R18" s="95" t="s">
        <v>2547</v>
      </c>
    </row>
    <row r="19" spans="4:18">
      <c r="D19" s="99" t="str">
        <f>IF($B$2=StoreConfig!C24,StoreConfig!O24,"")</f>
        <v/>
      </c>
      <c r="E19" s="99" t="str">
        <f>IF($B$2=StoreConfig!C24,StoreConfig!E24,"")</f>
        <v/>
      </c>
      <c r="F19" s="99" t="str">
        <f>IF($B$2=StoreConfig!C24,RIGHT(StoreConfig!J24,LEN(StoreConfig!J24)-FIND("|",StoreConfig!J24)),"")</f>
        <v/>
      </c>
      <c r="G19" s="99" t="str">
        <f>IFERROR(VLOOKUP(--IF($B$2=StoreConfig!C24,LEFT(StoreConfig!J24,FIND("|",StoreConfig!J24)-1),""),$Q$4:$R$20,2,FALSE),"")</f>
        <v/>
      </c>
      <c r="H19" s="91" t="str">
        <f>IF($B$2=StoreConfig!C24,LEFT(StoreConfig!G24,FIND("#",StoreConfig!G24)-1),"")</f>
        <v/>
      </c>
      <c r="I19" s="91" t="str">
        <f>IF($B$2=StoreConfig!C24,RIGHT(StoreConfig!G24,LEN(StoreConfig!G24)-FIND("#",StoreConfig!G24)),"")</f>
        <v/>
      </c>
      <c r="J19" s="91" t="str">
        <f>IF($B$2=StoreConfig!C24,IF(StoreConfig!L24=0,"不限购",StoreConfig!L24&amp;"次"),"")</f>
        <v/>
      </c>
      <c r="L19" t="s">
        <v>627</v>
      </c>
      <c r="M19">
        <v>16</v>
      </c>
      <c r="N19" t="str">
        <f t="shared" si="0"/>
        <v>妖晶</v>
      </c>
      <c r="Q19" s="94">
        <v>74</v>
      </c>
      <c r="R19" s="95" t="s">
        <v>2549</v>
      </c>
    </row>
    <row r="20" spans="4:18">
      <c r="D20" s="99" t="str">
        <f>IF($B$2=StoreConfig!C25,StoreConfig!O25,"")</f>
        <v/>
      </c>
      <c r="E20" s="99" t="str">
        <f>IF($B$2=StoreConfig!C25,StoreConfig!E25,"")</f>
        <v/>
      </c>
      <c r="F20" s="99" t="str">
        <f>IF($B$2=StoreConfig!C25,RIGHT(StoreConfig!J25,LEN(StoreConfig!J25)-FIND("|",StoreConfig!J25)),"")</f>
        <v/>
      </c>
      <c r="G20" s="99" t="str">
        <f>IFERROR(VLOOKUP(--IF($B$2=StoreConfig!C25,LEFT(StoreConfig!J25,FIND("|",StoreConfig!J25)-1),""),$Q$4:$R$20,2,FALSE),"")</f>
        <v/>
      </c>
      <c r="H20" s="91" t="str">
        <f>IF($B$2=StoreConfig!C25,LEFT(StoreConfig!G25,FIND("#",StoreConfig!G25)-1),"")</f>
        <v/>
      </c>
      <c r="I20" s="91" t="str">
        <f>IF($B$2=StoreConfig!C25,RIGHT(StoreConfig!G25,LEN(StoreConfig!G25)-FIND("#",StoreConfig!G25)),"")</f>
        <v/>
      </c>
      <c r="J20" s="91" t="str">
        <f>IF($B$2=StoreConfig!C25,IF(StoreConfig!L25=0,"不限购",StoreConfig!L25&amp;"次"),"")</f>
        <v/>
      </c>
      <c r="L20" t="s">
        <v>645</v>
      </c>
      <c r="M20">
        <v>67</v>
      </c>
      <c r="N20" t="str">
        <f t="shared" si="0"/>
        <v>神州令</v>
      </c>
      <c r="Q20" s="94">
        <v>1003</v>
      </c>
      <c r="R20" s="95" t="s">
        <v>2554</v>
      </c>
    </row>
    <row r="21" spans="4:18">
      <c r="D21" s="99" t="str">
        <f>IF($B$2=StoreConfig!C26,StoreConfig!O26,"")</f>
        <v/>
      </c>
      <c r="E21" s="99" t="str">
        <f>IF($B$2=StoreConfig!C26,StoreConfig!E26,"")</f>
        <v/>
      </c>
      <c r="F21" s="99" t="str">
        <f>IF($B$2=StoreConfig!C26,RIGHT(StoreConfig!J26,LEN(StoreConfig!J26)-FIND("|",StoreConfig!J26)),"")</f>
        <v/>
      </c>
      <c r="G21" s="99" t="str">
        <f>IFERROR(VLOOKUP(--IF($B$2=StoreConfig!C26,LEFT(StoreConfig!J26,FIND("|",StoreConfig!J26)-1),""),$Q$4:$R$20,2,FALSE),"")</f>
        <v/>
      </c>
      <c r="H21" s="91" t="str">
        <f>IF($B$2=StoreConfig!C26,LEFT(StoreConfig!G26,FIND("#",StoreConfig!G26)-1),"")</f>
        <v/>
      </c>
      <c r="I21" s="91" t="str">
        <f>IF($B$2=StoreConfig!C26,RIGHT(StoreConfig!G26,LEN(StoreConfig!G26)-FIND("#",StoreConfig!G26)),"")</f>
        <v/>
      </c>
      <c r="J21" s="91" t="str">
        <f>IF($B$2=StoreConfig!C26,IF(StoreConfig!L26=0,"不限购",StoreConfig!L26&amp;"次"),"")</f>
        <v/>
      </c>
      <c r="L21" t="s">
        <v>646</v>
      </c>
      <c r="M21">
        <v>67</v>
      </c>
      <c r="N21" t="str">
        <f t="shared" si="0"/>
        <v>神州令</v>
      </c>
    </row>
    <row r="22" spans="4:18">
      <c r="D22" s="99" t="str">
        <f>IF($B$2=StoreConfig!C27,StoreConfig!O27,"")</f>
        <v/>
      </c>
      <c r="E22" s="99" t="str">
        <f>IF($B$2=StoreConfig!C27,StoreConfig!E27,"")</f>
        <v/>
      </c>
      <c r="F22" s="99" t="str">
        <f>IF($B$2=StoreConfig!C27,RIGHT(StoreConfig!J27,LEN(StoreConfig!J27)-FIND("|",StoreConfig!J27)),"")</f>
        <v/>
      </c>
      <c r="G22" s="99" t="str">
        <f>IFERROR(VLOOKUP(--IF($B$2=StoreConfig!C27,LEFT(StoreConfig!J27,FIND("|",StoreConfig!J27)-1),""),$Q$4:$R$20,2,FALSE),"")</f>
        <v/>
      </c>
      <c r="H22" s="91" t="str">
        <f>IF($B$2=StoreConfig!C27,LEFT(StoreConfig!G27,FIND("#",StoreConfig!G27)-1),"")</f>
        <v/>
      </c>
      <c r="I22" s="91" t="str">
        <f>IF($B$2=StoreConfig!C27,RIGHT(StoreConfig!G27,LEN(StoreConfig!G27)-FIND("#",StoreConfig!G27)),"")</f>
        <v/>
      </c>
      <c r="J22" s="91" t="str">
        <f>IF($B$2=StoreConfig!C27,IF(StoreConfig!L27=0,"不限购",StoreConfig!L27&amp;"次"),"")</f>
        <v/>
      </c>
      <c r="L22" t="s">
        <v>647</v>
      </c>
      <c r="M22">
        <v>67</v>
      </c>
      <c r="N22" t="str">
        <f t="shared" si="0"/>
        <v>神州令</v>
      </c>
    </row>
    <row r="23" spans="4:18">
      <c r="D23" s="99" t="str">
        <f>IF($B$2=StoreConfig!C28,StoreConfig!O28,"")</f>
        <v/>
      </c>
      <c r="E23" s="99" t="str">
        <f>IF($B$2=StoreConfig!C28,StoreConfig!E28,"")</f>
        <v/>
      </c>
      <c r="F23" s="99" t="str">
        <f>IF($B$2=StoreConfig!C28,RIGHT(StoreConfig!J28,LEN(StoreConfig!J28)-FIND("|",StoreConfig!J28)),"")</f>
        <v/>
      </c>
      <c r="G23" s="99" t="str">
        <f>IFERROR(VLOOKUP(--IF($B$2=StoreConfig!C28,LEFT(StoreConfig!J28,FIND("|",StoreConfig!J28)-1),""),$Q$4:$R$20,2,FALSE),"")</f>
        <v/>
      </c>
      <c r="H23" s="91" t="str">
        <f>IF($B$2=StoreConfig!C28,LEFT(StoreConfig!G28,FIND("#",StoreConfig!G28)-1),"")</f>
        <v/>
      </c>
      <c r="I23" s="91" t="str">
        <f>IF($B$2=StoreConfig!C28,RIGHT(StoreConfig!G28,LEN(StoreConfig!G28)-FIND("#",StoreConfig!G28)),"")</f>
        <v/>
      </c>
      <c r="J23" s="91" t="str">
        <f>IF($B$2=StoreConfig!C28,IF(StoreConfig!L28=0,"不限购",StoreConfig!L28&amp;"次"),"")</f>
        <v/>
      </c>
      <c r="L23" t="s">
        <v>648</v>
      </c>
      <c r="M23">
        <v>65</v>
      </c>
      <c r="N23" t="str">
        <f t="shared" si="0"/>
        <v>公会御令</v>
      </c>
    </row>
    <row r="24" spans="4:18">
      <c r="D24" s="99" t="str">
        <f>IF($B$2=StoreConfig!C29,StoreConfig!O29,"")</f>
        <v/>
      </c>
      <c r="E24" s="99" t="str">
        <f>IF($B$2=StoreConfig!C29,StoreConfig!E29,"")</f>
        <v/>
      </c>
      <c r="F24" s="99" t="str">
        <f>IF($B$2=StoreConfig!C29,RIGHT(StoreConfig!J29,LEN(StoreConfig!J29)-FIND("|",StoreConfig!J29)),"")</f>
        <v/>
      </c>
      <c r="G24" s="99" t="str">
        <f>IFERROR(VLOOKUP(--IF($B$2=StoreConfig!C29,LEFT(StoreConfig!J29,FIND("|",StoreConfig!J29)-1),""),$Q$4:$R$20,2,FALSE),"")</f>
        <v/>
      </c>
      <c r="H24" s="91" t="str">
        <f>IF($B$2=StoreConfig!C29,LEFT(StoreConfig!G29,FIND("#",StoreConfig!G29)-1),"")</f>
        <v/>
      </c>
      <c r="I24" s="91" t="str">
        <f>IF($B$2=StoreConfig!C29,RIGHT(StoreConfig!G29,LEN(StoreConfig!G29)-FIND("#",StoreConfig!G29)),"")</f>
        <v/>
      </c>
      <c r="J24" s="91" t="str">
        <f>IF($B$2=StoreConfig!C29,IF(StoreConfig!L29=0,"不限购",StoreConfig!L29&amp;"次"),"")</f>
        <v/>
      </c>
      <c r="L24" t="s">
        <v>654</v>
      </c>
      <c r="M24">
        <v>1201</v>
      </c>
      <c r="N24" t="str">
        <f t="shared" si="0"/>
        <v>上古钱币</v>
      </c>
    </row>
    <row r="25" spans="4:18">
      <c r="D25" s="99" t="str">
        <f>IF($B$2=StoreConfig!C30,StoreConfig!O30,"")</f>
        <v/>
      </c>
      <c r="E25" s="99" t="str">
        <f>IF($B$2=StoreConfig!C30,StoreConfig!E30,"")</f>
        <v/>
      </c>
      <c r="F25" s="99" t="str">
        <f>IF($B$2=StoreConfig!C30,RIGHT(StoreConfig!J30,LEN(StoreConfig!J30)-FIND("|",StoreConfig!J30)),"")</f>
        <v/>
      </c>
      <c r="G25" s="99" t="str">
        <f>IFERROR(VLOOKUP(--IF($B$2=StoreConfig!C30,LEFT(StoreConfig!J30,FIND("|",StoreConfig!J30)-1),""),$Q$4:$R$20,2,FALSE),"")</f>
        <v/>
      </c>
      <c r="H25" s="91" t="str">
        <f>IF($B$2=StoreConfig!C30,LEFT(StoreConfig!G30,FIND("#",StoreConfig!G30)-1),"")</f>
        <v/>
      </c>
      <c r="I25" s="91" t="str">
        <f>IF($B$2=StoreConfig!C30,RIGHT(StoreConfig!G30,LEN(StoreConfig!G30)-FIND("#",StoreConfig!G30)),"")</f>
        <v/>
      </c>
      <c r="J25" s="91" t="str">
        <f>IF($B$2=StoreConfig!C30,IF(StoreConfig!L30=0,"不限购",StoreConfig!L30&amp;"次"),"")</f>
        <v/>
      </c>
      <c r="L25" t="s">
        <v>668</v>
      </c>
      <c r="M25">
        <v>1201</v>
      </c>
      <c r="N25" t="str">
        <f t="shared" si="0"/>
        <v>上古钱币</v>
      </c>
    </row>
    <row r="26" spans="4:18">
      <c r="D26" s="99" t="str">
        <f>IF($B$2=StoreConfig!C31,StoreConfig!O31,"")</f>
        <v/>
      </c>
      <c r="E26" s="99" t="str">
        <f>IF($B$2=StoreConfig!C31,StoreConfig!E31,"")</f>
        <v/>
      </c>
      <c r="F26" s="99" t="str">
        <f>IF($B$2=StoreConfig!C31,RIGHT(StoreConfig!J31,LEN(StoreConfig!J31)-FIND("|",StoreConfig!J31)),"")</f>
        <v/>
      </c>
      <c r="G26" s="99" t="str">
        <f>IFERROR(VLOOKUP(--IF($B$2=StoreConfig!C31,LEFT(StoreConfig!J31,FIND("|",StoreConfig!J31)-1),""),$Q$4:$R$20,2,FALSE),"")</f>
        <v/>
      </c>
      <c r="H26" s="91" t="str">
        <f>IF($B$2=StoreConfig!C31,LEFT(StoreConfig!G31,FIND("#",StoreConfig!G31)-1),"")</f>
        <v/>
      </c>
      <c r="I26" s="91" t="str">
        <f>IF($B$2=StoreConfig!C31,RIGHT(StoreConfig!G31,LEN(StoreConfig!G31)-FIND("#",StoreConfig!G31)),"")</f>
        <v/>
      </c>
      <c r="J26" s="91" t="str">
        <f>IF($B$2=StoreConfig!C31,IF(StoreConfig!L31=0,"不限购",StoreConfig!L31&amp;"次"),"")</f>
        <v/>
      </c>
      <c r="L26" t="s">
        <v>2325</v>
      </c>
      <c r="M26">
        <v>93</v>
      </c>
      <c r="N26" t="str">
        <f t="shared" si="0"/>
        <v>战功</v>
      </c>
    </row>
    <row r="27" spans="4:18">
      <c r="D27" s="99" t="str">
        <f>IF($B$2=StoreConfig!C32,StoreConfig!O32,"")</f>
        <v/>
      </c>
      <c r="E27" s="99" t="str">
        <f>IF($B$2=StoreConfig!C32,StoreConfig!E32,"")</f>
        <v/>
      </c>
      <c r="F27" s="99" t="str">
        <f>IF($B$2=StoreConfig!C32,RIGHT(StoreConfig!J32,LEN(StoreConfig!J32)-FIND("|",StoreConfig!J32)),"")</f>
        <v/>
      </c>
      <c r="G27" s="99" t="str">
        <f>IFERROR(VLOOKUP(--IF($B$2=StoreConfig!C32,LEFT(StoreConfig!J32,FIND("|",StoreConfig!J32)-1),""),$Q$4:$R$20,2,FALSE),"")</f>
        <v/>
      </c>
      <c r="H27" s="91" t="str">
        <f>IF($B$2=StoreConfig!C32,LEFT(StoreConfig!G32,FIND("#",StoreConfig!G32)-1),"")</f>
        <v/>
      </c>
      <c r="I27" s="91" t="str">
        <f>IF($B$2=StoreConfig!C32,RIGHT(StoreConfig!G32,LEN(StoreConfig!G32)-FIND("#",StoreConfig!G32)),"")</f>
        <v/>
      </c>
      <c r="J27" s="91" t="str">
        <f>IF($B$2=StoreConfig!C32,IF(StoreConfig!L32=0,"不限购",StoreConfig!L32&amp;"次"),"")</f>
        <v/>
      </c>
      <c r="L27" t="s">
        <v>714</v>
      </c>
      <c r="M27">
        <v>15</v>
      </c>
      <c r="N27" t="str">
        <f t="shared" si="0"/>
        <v>魂晶</v>
      </c>
    </row>
    <row r="28" spans="4:18">
      <c r="D28" s="99" t="str">
        <f>IF($B$2=StoreConfig!C33,StoreConfig!O33,"")</f>
        <v/>
      </c>
      <c r="E28" s="99" t="str">
        <f>IF($B$2=StoreConfig!C33,StoreConfig!E33,"")</f>
        <v/>
      </c>
      <c r="F28" s="99" t="str">
        <f>IF($B$2=StoreConfig!C33,RIGHT(StoreConfig!J33,LEN(StoreConfig!J33)-FIND("|",StoreConfig!J33)),"")</f>
        <v/>
      </c>
      <c r="G28" s="99" t="str">
        <f>IFERROR(VLOOKUP(--IF($B$2=StoreConfig!C33,LEFT(StoreConfig!J33,FIND("|",StoreConfig!J33)-1),""),$Q$4:$R$20,2,FALSE),"")</f>
        <v/>
      </c>
      <c r="H28" s="91" t="str">
        <f>IF($B$2=StoreConfig!C33,LEFT(StoreConfig!G33,FIND("#",StoreConfig!G33)-1),"")</f>
        <v/>
      </c>
      <c r="I28" s="91" t="str">
        <f>IF($B$2=StoreConfig!C33,RIGHT(StoreConfig!G33,LEN(StoreConfig!G33)-FIND("#",StoreConfig!G33)),"")</f>
        <v/>
      </c>
      <c r="J28" s="91" t="str">
        <f>IF($B$2=StoreConfig!C33,IF(StoreConfig!L33=0,"不限购",StoreConfig!L33&amp;"次"),"")</f>
        <v/>
      </c>
      <c r="L28" t="s">
        <v>717</v>
      </c>
      <c r="M28">
        <v>16</v>
      </c>
      <c r="N28" t="str">
        <f t="shared" si="0"/>
        <v>妖晶</v>
      </c>
    </row>
    <row r="29" spans="4:18">
      <c r="D29" s="99" t="str">
        <f>IF($B$2=StoreConfig!C34,StoreConfig!O34,"")</f>
        <v/>
      </c>
      <c r="E29" s="99" t="str">
        <f>IF($B$2=StoreConfig!C34,StoreConfig!E34,"")</f>
        <v/>
      </c>
      <c r="F29" s="99" t="str">
        <f>IF($B$2=StoreConfig!C34,RIGHT(StoreConfig!J34,LEN(StoreConfig!J34)-FIND("|",StoreConfig!J34)),"")</f>
        <v/>
      </c>
      <c r="G29" s="99" t="str">
        <f>IFERROR(VLOOKUP(--IF($B$2=StoreConfig!C34,LEFT(StoreConfig!J34,FIND("|",StoreConfig!J34)-1),""),$Q$4:$R$20,2,FALSE),"")</f>
        <v/>
      </c>
      <c r="H29" s="91" t="str">
        <f>IF($B$2=StoreConfig!C34,LEFT(StoreConfig!G34,FIND("#",StoreConfig!G34)-1),"")</f>
        <v/>
      </c>
      <c r="I29" s="91" t="str">
        <f>IF($B$2=StoreConfig!C34,RIGHT(StoreConfig!G34,LEN(StoreConfig!G34)-FIND("#",StoreConfig!G34)),"")</f>
        <v/>
      </c>
      <c r="J29" s="91" t="str">
        <f>IF($B$2=StoreConfig!C34,IF(StoreConfig!L34=0,"不限购",StoreConfig!L34&amp;"次"),"")</f>
        <v/>
      </c>
      <c r="L29" t="s">
        <v>374</v>
      </c>
      <c r="M29">
        <v>16</v>
      </c>
      <c r="N29" t="str">
        <f t="shared" si="0"/>
        <v>妖晶</v>
      </c>
    </row>
    <row r="30" spans="4:18">
      <c r="D30" s="99" t="str">
        <f>IF($B$2=StoreConfig!C35,StoreConfig!O35,"")</f>
        <v/>
      </c>
      <c r="E30" s="99" t="str">
        <f>IF($B$2=StoreConfig!C35,StoreConfig!E35,"")</f>
        <v/>
      </c>
      <c r="F30" s="99" t="str">
        <f>IF($B$2=StoreConfig!C35,RIGHT(StoreConfig!J35,LEN(StoreConfig!J35)-FIND("|",StoreConfig!J35)),"")</f>
        <v/>
      </c>
      <c r="G30" s="99" t="str">
        <f>IFERROR(VLOOKUP(--IF($B$2=StoreConfig!C35,LEFT(StoreConfig!J35,FIND("|",StoreConfig!J35)-1),""),$Q$4:$R$20,2,FALSE),"")</f>
        <v/>
      </c>
      <c r="H30" s="91" t="str">
        <f>IF($B$2=StoreConfig!C35,LEFT(StoreConfig!G35,FIND("#",StoreConfig!G35)-1),"")</f>
        <v/>
      </c>
      <c r="I30" s="91" t="str">
        <f>IF($B$2=StoreConfig!C35,RIGHT(StoreConfig!G35,LEN(StoreConfig!G35)-FIND("#",StoreConfig!G35)),"")</f>
        <v/>
      </c>
      <c r="J30" s="91" t="str">
        <f>IF($B$2=StoreConfig!C35,IF(StoreConfig!L35=0,"不限购",StoreConfig!L35&amp;"次"),"")</f>
        <v/>
      </c>
      <c r="L30" t="s">
        <v>374</v>
      </c>
      <c r="M30">
        <v>14</v>
      </c>
      <c r="N30" t="str">
        <f t="shared" si="0"/>
        <v>金币</v>
      </c>
    </row>
    <row r="31" spans="4:18">
      <c r="D31" s="99" t="str">
        <f>IF($B$2=StoreConfig!C36,StoreConfig!O36,"")</f>
        <v/>
      </c>
      <c r="E31" s="99" t="str">
        <f>IF($B$2=StoreConfig!C36,StoreConfig!E36,"")</f>
        <v/>
      </c>
      <c r="F31" s="99" t="str">
        <f>IF($B$2=StoreConfig!C36,RIGHT(StoreConfig!J36,LEN(StoreConfig!J36)-FIND("|",StoreConfig!J36)),"")</f>
        <v/>
      </c>
      <c r="G31" s="99" t="str">
        <f>IFERROR(VLOOKUP(--IF($B$2=StoreConfig!C36,LEFT(StoreConfig!J36,FIND("|",StoreConfig!J36)-1),""),$Q$4:$R$20,2,FALSE),"")</f>
        <v/>
      </c>
      <c r="H31" s="91" t="str">
        <f>IF($B$2=StoreConfig!C36,LEFT(StoreConfig!G36,FIND("#",StoreConfig!G36)-1),"")</f>
        <v/>
      </c>
      <c r="I31" s="91" t="str">
        <f>IF($B$2=StoreConfig!C36,RIGHT(StoreConfig!G36,LEN(StoreConfig!G36)-FIND("#",StoreConfig!G36)),"")</f>
        <v/>
      </c>
      <c r="J31" s="91" t="str">
        <f>IF($B$2=StoreConfig!C36,IF(StoreConfig!L36=0,"不限购",StoreConfig!L36&amp;"次"),"")</f>
        <v/>
      </c>
      <c r="L31" t="s">
        <v>706</v>
      </c>
      <c r="M31">
        <v>66</v>
      </c>
      <c r="N31" t="str">
        <f t="shared" si="0"/>
        <v>星魂</v>
      </c>
    </row>
    <row r="32" spans="4:18">
      <c r="D32" s="99" t="str">
        <f>IF($B$2=StoreConfig!C37,StoreConfig!O37,"")</f>
        <v/>
      </c>
      <c r="E32" s="99" t="str">
        <f>IF($B$2=StoreConfig!C37,StoreConfig!E37,"")</f>
        <v/>
      </c>
      <c r="F32" s="99" t="str">
        <f>IF($B$2=StoreConfig!C37,RIGHT(StoreConfig!J37,LEN(StoreConfig!J37)-FIND("|",StoreConfig!J37)),"")</f>
        <v/>
      </c>
      <c r="G32" s="99" t="str">
        <f>IFERROR(VLOOKUP(--IF($B$2=StoreConfig!C37,LEFT(StoreConfig!J37,FIND("|",StoreConfig!J37)-1),""),$Q$4:$R$20,2,FALSE),"")</f>
        <v/>
      </c>
      <c r="H32" s="91" t="str">
        <f>IF($B$2=StoreConfig!C37,LEFT(StoreConfig!G37,FIND("#",StoreConfig!G37)-1),"")</f>
        <v/>
      </c>
      <c r="I32" s="91" t="str">
        <f>IF($B$2=StoreConfig!C37,RIGHT(StoreConfig!G37,LEN(StoreConfig!G37)-FIND("#",StoreConfig!G37)),"")</f>
        <v/>
      </c>
      <c r="J32" s="91" t="str">
        <f>IF($B$2=StoreConfig!C37,IF(StoreConfig!L37=0,"不限购",StoreConfig!L37&amp;"次"),"")</f>
        <v/>
      </c>
      <c r="L32" t="s">
        <v>706</v>
      </c>
      <c r="M32">
        <v>16</v>
      </c>
      <c r="N32" t="str">
        <f t="shared" si="0"/>
        <v>妖晶</v>
      </c>
    </row>
    <row r="33" spans="4:14">
      <c r="D33" s="99" t="str">
        <f>IF($B$2=StoreConfig!C38,StoreConfig!O38,"")</f>
        <v/>
      </c>
      <c r="E33" s="99" t="str">
        <f>IF($B$2=StoreConfig!C38,StoreConfig!E38,"")</f>
        <v/>
      </c>
      <c r="F33" s="99" t="str">
        <f>IF($B$2=StoreConfig!C38,RIGHT(StoreConfig!J38,LEN(StoreConfig!J38)-FIND("|",StoreConfig!J38)),"")</f>
        <v/>
      </c>
      <c r="G33" s="99" t="str">
        <f>IFERROR(VLOOKUP(--IF($B$2=StoreConfig!C38,LEFT(StoreConfig!J38,FIND("|",StoreConfig!J38)-1),""),$Q$4:$R$20,2,FALSE),"")</f>
        <v/>
      </c>
      <c r="H33" s="91" t="str">
        <f>IF($B$2=StoreConfig!C38,LEFT(StoreConfig!G38,FIND("#",StoreConfig!G38)-1),"")</f>
        <v/>
      </c>
      <c r="I33" s="91" t="str">
        <f>IF($B$2=StoreConfig!C38,RIGHT(StoreConfig!G38,LEN(StoreConfig!G38)-FIND("#",StoreConfig!G38)),"")</f>
        <v/>
      </c>
      <c r="J33" s="91" t="str">
        <f>IF($B$2=StoreConfig!C38,IF(StoreConfig!L38=0,"不限购",StoreConfig!L38&amp;"次"),"")</f>
        <v/>
      </c>
      <c r="L33" t="s">
        <v>731</v>
      </c>
      <c r="M33">
        <v>74</v>
      </c>
      <c r="N33" t="str">
        <f t="shared" si="0"/>
        <v>元神玉</v>
      </c>
    </row>
    <row r="34" spans="4:14">
      <c r="D34" s="99" t="str">
        <f>IF($B$2=StoreConfig!C39,StoreConfig!O39,"")</f>
        <v/>
      </c>
      <c r="E34" s="99" t="str">
        <f>IF($B$2=StoreConfig!C39,StoreConfig!E39,"")</f>
        <v/>
      </c>
      <c r="F34" s="99" t="str">
        <f>IF($B$2=StoreConfig!C39,RIGHT(StoreConfig!J39,LEN(StoreConfig!J39)-FIND("|",StoreConfig!J39)),"")</f>
        <v/>
      </c>
      <c r="G34" s="99" t="str">
        <f>IFERROR(VLOOKUP(--IF($B$2=StoreConfig!C39,LEFT(StoreConfig!J39,FIND("|",StoreConfig!J39)-1),""),$Q$4:$R$20,2,FALSE),"")</f>
        <v/>
      </c>
      <c r="H34" s="91" t="str">
        <f>IF($B$2=StoreConfig!C39,LEFT(StoreConfig!G39,FIND("#",StoreConfig!G39)-1),"")</f>
        <v/>
      </c>
      <c r="I34" s="91" t="str">
        <f>IF($B$2=StoreConfig!C39,RIGHT(StoreConfig!G39,LEN(StoreConfig!G39)-FIND("#",StoreConfig!G39)),"")</f>
        <v/>
      </c>
      <c r="J34" s="91" t="str">
        <f>IF($B$2=StoreConfig!C39,IF(StoreConfig!L39=0,"不限购",StoreConfig!L39&amp;"次"),"")</f>
        <v/>
      </c>
      <c r="L34" t="s">
        <v>2565</v>
      </c>
      <c r="M34">
        <v>16</v>
      </c>
      <c r="N34" t="str">
        <f t="shared" si="0"/>
        <v>妖晶</v>
      </c>
    </row>
    <row r="35" spans="4:14">
      <c r="D35" s="99" t="str">
        <f>IF($B$2=StoreConfig!C40,StoreConfig!O40,"")</f>
        <v/>
      </c>
      <c r="E35" s="99" t="str">
        <f>IF($B$2=StoreConfig!C40,StoreConfig!E40,"")</f>
        <v/>
      </c>
      <c r="F35" s="99" t="str">
        <f>IF($B$2=StoreConfig!C40,RIGHT(StoreConfig!J40,LEN(StoreConfig!J40)-FIND("|",StoreConfig!J40)),"")</f>
        <v/>
      </c>
      <c r="G35" s="99" t="str">
        <f>IFERROR(VLOOKUP(--IF($B$2=StoreConfig!C40,LEFT(StoreConfig!J40,FIND("|",StoreConfig!J40)-1),""),$Q$4:$R$20,2,FALSE),"")</f>
        <v/>
      </c>
      <c r="H35" s="91" t="str">
        <f>IF($B$2=StoreConfig!C40,LEFT(StoreConfig!G40,FIND("#",StoreConfig!G40)-1),"")</f>
        <v/>
      </c>
      <c r="I35" s="91" t="str">
        <f>IF($B$2=StoreConfig!C40,RIGHT(StoreConfig!G40,LEN(StoreConfig!G40)-FIND("#",StoreConfig!G40)),"")</f>
        <v/>
      </c>
      <c r="J35" s="91" t="str">
        <f>IF($B$2=StoreConfig!C40,IF(StoreConfig!L40=0,"不限购",StoreConfig!L40&amp;"次"),"")</f>
        <v/>
      </c>
      <c r="L35" t="s">
        <v>2521</v>
      </c>
      <c r="M35">
        <v>1003</v>
      </c>
      <c r="N35" t="str">
        <f t="shared" si="0"/>
        <v>乾坤令</v>
      </c>
    </row>
    <row r="36" spans="4:14">
      <c r="D36" s="99" t="str">
        <f>IF($B$2=StoreConfig!C41,StoreConfig!O41,"")</f>
        <v/>
      </c>
      <c r="E36" s="99" t="str">
        <f>IF($B$2=StoreConfig!C41,StoreConfig!E41,"")</f>
        <v/>
      </c>
      <c r="F36" s="99" t="str">
        <f>IF($B$2=StoreConfig!C41,RIGHT(StoreConfig!J41,LEN(StoreConfig!J41)-FIND("|",StoreConfig!J41)),"")</f>
        <v/>
      </c>
      <c r="G36" s="99" t="str">
        <f>IFERROR(VLOOKUP(--IF($B$2=StoreConfig!C41,LEFT(StoreConfig!J41,FIND("|",StoreConfig!J41)-1),""),$Q$4:$R$20,2,FALSE),"")</f>
        <v/>
      </c>
      <c r="H36" s="91" t="str">
        <f>IF($B$2=StoreConfig!C41,LEFT(StoreConfig!G41,FIND("#",StoreConfig!G41)-1),"")</f>
        <v/>
      </c>
      <c r="I36" s="91" t="str">
        <f>IF($B$2=StoreConfig!C41,RIGHT(StoreConfig!G41,LEN(StoreConfig!G41)-FIND("#",StoreConfig!G41)),"")</f>
        <v/>
      </c>
      <c r="J36" s="91" t="str">
        <f>IF($B$2=StoreConfig!C41,IF(StoreConfig!L41=0,"不限购",StoreConfig!L41&amp;"次"),"")</f>
        <v/>
      </c>
    </row>
    <row r="37" spans="4:14">
      <c r="D37" s="99" t="str">
        <f>IF($B$2=StoreConfig!C42,StoreConfig!O42,"")</f>
        <v/>
      </c>
      <c r="E37" s="99" t="str">
        <f>IF($B$2=StoreConfig!C42,StoreConfig!E42,"")</f>
        <v/>
      </c>
      <c r="F37" s="99" t="str">
        <f>IF($B$2=StoreConfig!C42,RIGHT(StoreConfig!J42,LEN(StoreConfig!J42)-FIND("|",StoreConfig!J42)),"")</f>
        <v/>
      </c>
      <c r="G37" s="99" t="str">
        <f>IFERROR(VLOOKUP(--IF($B$2=StoreConfig!C42,LEFT(StoreConfig!J42,FIND("|",StoreConfig!J42)-1),""),$Q$4:$R$20,2,FALSE),"")</f>
        <v/>
      </c>
      <c r="H37" s="91" t="str">
        <f>IF($B$2=StoreConfig!C42,LEFT(StoreConfig!G42,FIND("#",StoreConfig!G42)-1),"")</f>
        <v/>
      </c>
      <c r="I37" s="91" t="str">
        <f>IF($B$2=StoreConfig!C42,RIGHT(StoreConfig!G42,LEN(StoreConfig!G42)-FIND("#",StoreConfig!G42)),"")</f>
        <v/>
      </c>
      <c r="J37" s="91" t="str">
        <f>IF($B$2=StoreConfig!C42,IF(StoreConfig!L42=0,"不限购",StoreConfig!L42&amp;"次"),"")</f>
        <v/>
      </c>
    </row>
    <row r="38" spans="4:14">
      <c r="D38" s="99" t="str">
        <f>IF($B$2=StoreConfig!C43,StoreConfig!O43,"")</f>
        <v/>
      </c>
      <c r="E38" s="99" t="str">
        <f>IF($B$2=StoreConfig!C43,StoreConfig!E43,"")</f>
        <v/>
      </c>
      <c r="F38" s="99" t="str">
        <f>IF($B$2=StoreConfig!C43,RIGHT(StoreConfig!J43,LEN(StoreConfig!J43)-FIND("|",StoreConfig!J43)),"")</f>
        <v/>
      </c>
      <c r="G38" s="99" t="str">
        <f>IFERROR(VLOOKUP(--IF($B$2=StoreConfig!C43,LEFT(StoreConfig!J43,FIND("|",StoreConfig!J43)-1),""),$Q$4:$R$20,2,FALSE),"")</f>
        <v/>
      </c>
      <c r="H38" s="91" t="str">
        <f>IF($B$2=StoreConfig!C43,LEFT(StoreConfig!G43,FIND("#",StoreConfig!G43)-1),"")</f>
        <v/>
      </c>
      <c r="I38" s="91" t="str">
        <f>IF($B$2=StoreConfig!C43,RIGHT(StoreConfig!G43,LEN(StoreConfig!G43)-FIND("#",StoreConfig!G43)),"")</f>
        <v/>
      </c>
      <c r="J38" s="91" t="str">
        <f>IF($B$2=StoreConfig!C43,IF(StoreConfig!L43=0,"不限购",StoreConfig!L43&amp;"次"),"")</f>
        <v/>
      </c>
    </row>
    <row r="39" spans="4:14">
      <c r="D39" s="99" t="str">
        <f>IF($B$2=StoreConfig!C44,StoreConfig!O44,"")</f>
        <v/>
      </c>
      <c r="E39" s="99" t="str">
        <f>IF($B$2=StoreConfig!C44,StoreConfig!E44,"")</f>
        <v/>
      </c>
      <c r="F39" s="99" t="str">
        <f>IF($B$2=StoreConfig!C44,RIGHT(StoreConfig!J44,LEN(StoreConfig!J44)-FIND("|",StoreConfig!J44)),"")</f>
        <v/>
      </c>
      <c r="G39" s="99" t="str">
        <f>IFERROR(VLOOKUP(--IF($B$2=StoreConfig!C44,LEFT(StoreConfig!J44,FIND("|",StoreConfig!J44)-1),""),$Q$4:$R$20,2,FALSE),"")</f>
        <v/>
      </c>
      <c r="H39" s="91" t="str">
        <f>IF($B$2=StoreConfig!C44,LEFT(StoreConfig!G44,FIND("#",StoreConfig!G44)-1),"")</f>
        <v/>
      </c>
      <c r="I39" s="91" t="str">
        <f>IF($B$2=StoreConfig!C44,RIGHT(StoreConfig!G44,LEN(StoreConfig!G44)-FIND("#",StoreConfig!G44)),"")</f>
        <v/>
      </c>
      <c r="J39" s="91" t="str">
        <f>IF($B$2=StoreConfig!C44,IF(StoreConfig!L44=0,"不限购",StoreConfig!L44&amp;"次"),"")</f>
        <v/>
      </c>
    </row>
    <row r="40" spans="4:14">
      <c r="D40" s="99" t="str">
        <f>IF($B$2=StoreConfig!C45,StoreConfig!O45,"")</f>
        <v/>
      </c>
      <c r="E40" s="99" t="str">
        <f>IF($B$2=StoreConfig!C45,StoreConfig!E45,"")</f>
        <v/>
      </c>
      <c r="F40" s="99" t="str">
        <f>IF($B$2=StoreConfig!C45,RIGHT(StoreConfig!J45,LEN(StoreConfig!J45)-FIND("|",StoreConfig!J45)),"")</f>
        <v/>
      </c>
      <c r="G40" s="99" t="str">
        <f>IFERROR(VLOOKUP(--IF($B$2=StoreConfig!C45,LEFT(StoreConfig!J45,FIND("|",StoreConfig!J45)-1),""),$Q$4:$R$20,2,FALSE),"")</f>
        <v/>
      </c>
      <c r="H40" s="91" t="str">
        <f>IF($B$2=StoreConfig!C45,LEFT(StoreConfig!G45,FIND("#",StoreConfig!G45)-1),"")</f>
        <v/>
      </c>
      <c r="I40" s="91" t="str">
        <f>IF($B$2=StoreConfig!C45,RIGHT(StoreConfig!G45,LEN(StoreConfig!G45)-FIND("#",StoreConfig!G45)),"")</f>
        <v/>
      </c>
      <c r="J40" s="91" t="str">
        <f>IF($B$2=StoreConfig!C45,IF(StoreConfig!L45=0,"不限购",StoreConfig!L45&amp;"次"),"")</f>
        <v/>
      </c>
    </row>
    <row r="41" spans="4:14">
      <c r="D41" s="99" t="str">
        <f>IF($B$2=StoreConfig!C46,StoreConfig!O46,"")</f>
        <v/>
      </c>
      <c r="E41" s="99" t="str">
        <f>IF($B$2=StoreConfig!C46,StoreConfig!E46,"")</f>
        <v/>
      </c>
      <c r="F41" s="99" t="str">
        <f>IF($B$2=StoreConfig!C46,RIGHT(StoreConfig!J46,LEN(StoreConfig!J46)-FIND("|",StoreConfig!J46)),"")</f>
        <v/>
      </c>
      <c r="G41" s="99" t="str">
        <f>IFERROR(VLOOKUP(--IF($B$2=StoreConfig!C46,LEFT(StoreConfig!J46,FIND("|",StoreConfig!J46)-1),""),$Q$4:$R$20,2,FALSE),"")</f>
        <v/>
      </c>
      <c r="H41" s="91" t="str">
        <f>IF($B$2=StoreConfig!C46,LEFT(StoreConfig!G46,FIND("#",StoreConfig!G46)-1),"")</f>
        <v/>
      </c>
      <c r="I41" s="91" t="str">
        <f>IF($B$2=StoreConfig!C46,RIGHT(StoreConfig!G46,LEN(StoreConfig!G46)-FIND("#",StoreConfig!G46)),"")</f>
        <v/>
      </c>
      <c r="J41" s="91" t="str">
        <f>IF($B$2=StoreConfig!C46,IF(StoreConfig!L46=0,"不限购",StoreConfig!L46&amp;"次"),"")</f>
        <v/>
      </c>
    </row>
    <row r="42" spans="4:14">
      <c r="D42" s="99" t="str">
        <f>IF($B$2=StoreConfig!C47,StoreConfig!O47,"")</f>
        <v/>
      </c>
      <c r="E42" s="99" t="str">
        <f>IF($B$2=StoreConfig!C47,StoreConfig!E47,"")</f>
        <v/>
      </c>
      <c r="F42" s="99" t="str">
        <f>IF($B$2=StoreConfig!C47,RIGHT(StoreConfig!J47,LEN(StoreConfig!J47)-FIND("|",StoreConfig!J47)),"")</f>
        <v/>
      </c>
      <c r="G42" s="99" t="str">
        <f>IFERROR(VLOOKUP(--IF($B$2=StoreConfig!C47,LEFT(StoreConfig!J47,FIND("|",StoreConfig!J47)-1),""),$Q$4:$R$20,2,FALSE),"")</f>
        <v/>
      </c>
      <c r="H42" s="91" t="str">
        <f>IF($B$2=StoreConfig!C47,LEFT(StoreConfig!G47,FIND("#",StoreConfig!G47)-1),"")</f>
        <v/>
      </c>
      <c r="I42" s="91" t="str">
        <f>IF($B$2=StoreConfig!C47,RIGHT(StoreConfig!G47,LEN(StoreConfig!G47)-FIND("#",StoreConfig!G47)),"")</f>
        <v/>
      </c>
      <c r="J42" s="91" t="str">
        <f>IF($B$2=StoreConfig!C47,IF(StoreConfig!L47=0,"不限购",StoreConfig!L47&amp;"次"),"")</f>
        <v/>
      </c>
    </row>
    <row r="43" spans="4:14">
      <c r="D43" s="99" t="str">
        <f>IF($B$2=StoreConfig!C48,StoreConfig!O48,"")</f>
        <v/>
      </c>
      <c r="E43" s="99" t="str">
        <f>IF($B$2=StoreConfig!C48,StoreConfig!E48,"")</f>
        <v/>
      </c>
      <c r="F43" s="99" t="str">
        <f>IF($B$2=StoreConfig!C48,RIGHT(StoreConfig!J48,LEN(StoreConfig!J48)-FIND("|",StoreConfig!J48)),"")</f>
        <v/>
      </c>
      <c r="G43" s="99" t="str">
        <f>IFERROR(VLOOKUP(--IF($B$2=StoreConfig!C48,LEFT(StoreConfig!J48,FIND("|",StoreConfig!J48)-1),""),$Q$4:$R$20,2,FALSE),"")</f>
        <v/>
      </c>
      <c r="H43" s="91" t="str">
        <f>IF($B$2=StoreConfig!C48,LEFT(StoreConfig!G48,FIND("#",StoreConfig!G48)-1),"")</f>
        <v/>
      </c>
      <c r="I43" s="91" t="str">
        <f>IF($B$2=StoreConfig!C48,RIGHT(StoreConfig!G48,LEN(StoreConfig!G48)-FIND("#",StoreConfig!G48)),"")</f>
        <v/>
      </c>
      <c r="J43" s="91" t="str">
        <f>IF($B$2=StoreConfig!C48,IF(StoreConfig!L48=0,"不限购",StoreConfig!L48&amp;"次"),"")</f>
        <v/>
      </c>
    </row>
    <row r="44" spans="4:14">
      <c r="D44" s="99" t="str">
        <f>IF($B$2=StoreConfig!C49,StoreConfig!O49,"")</f>
        <v/>
      </c>
      <c r="E44" s="99" t="str">
        <f>IF($B$2=StoreConfig!C49,StoreConfig!E49,"")</f>
        <v/>
      </c>
      <c r="F44" s="99" t="str">
        <f>IF($B$2=StoreConfig!C49,RIGHT(StoreConfig!J49,LEN(StoreConfig!J49)-FIND("|",StoreConfig!J49)),"")</f>
        <v/>
      </c>
      <c r="G44" s="99" t="str">
        <f>IFERROR(VLOOKUP(--IF($B$2=StoreConfig!C49,LEFT(StoreConfig!J49,FIND("|",StoreConfig!J49)-1),""),$Q$4:$R$20,2,FALSE),"")</f>
        <v/>
      </c>
      <c r="H44" s="91" t="str">
        <f>IF($B$2=StoreConfig!C49,LEFT(StoreConfig!G49,FIND("#",StoreConfig!G49)-1),"")</f>
        <v/>
      </c>
      <c r="I44" s="91" t="str">
        <f>IF($B$2=StoreConfig!C49,RIGHT(StoreConfig!G49,LEN(StoreConfig!G49)-FIND("#",StoreConfig!G49)),"")</f>
        <v/>
      </c>
      <c r="J44" s="91" t="str">
        <f>IF($B$2=StoreConfig!C49,IF(StoreConfig!L49=0,"不限购",StoreConfig!L49&amp;"次"),"")</f>
        <v/>
      </c>
    </row>
    <row r="45" spans="4:14">
      <c r="D45" s="99" t="str">
        <f>IF($B$2=StoreConfig!C50,StoreConfig!O50,"")</f>
        <v/>
      </c>
      <c r="E45" s="99" t="str">
        <f>IF($B$2=StoreConfig!C50,StoreConfig!E50,"")</f>
        <v/>
      </c>
      <c r="F45" s="99" t="str">
        <f>IF($B$2=StoreConfig!C50,RIGHT(StoreConfig!J50,LEN(StoreConfig!J50)-FIND("|",StoreConfig!J50)),"")</f>
        <v/>
      </c>
      <c r="G45" s="99" t="str">
        <f>IFERROR(VLOOKUP(--IF($B$2=StoreConfig!C50,LEFT(StoreConfig!J50,FIND("|",StoreConfig!J50)-1),""),$Q$4:$R$20,2,FALSE),"")</f>
        <v/>
      </c>
      <c r="H45" s="91" t="str">
        <f>IF($B$2=StoreConfig!C50,LEFT(StoreConfig!G50,FIND("#",StoreConfig!G50)-1),"")</f>
        <v/>
      </c>
      <c r="I45" s="91" t="str">
        <f>IF($B$2=StoreConfig!C50,RIGHT(StoreConfig!G50,LEN(StoreConfig!G50)-FIND("#",StoreConfig!G50)),"")</f>
        <v/>
      </c>
      <c r="J45" s="91" t="str">
        <f>IF($B$2=StoreConfig!C50,IF(StoreConfig!L50=0,"不限购",StoreConfig!L50&amp;"次"),"")</f>
        <v/>
      </c>
    </row>
    <row r="46" spans="4:14">
      <c r="D46" s="99" t="str">
        <f>IF($B$2=StoreConfig!C51,StoreConfig!O51,"")</f>
        <v/>
      </c>
      <c r="E46" s="99" t="str">
        <f>IF($B$2=StoreConfig!C51,StoreConfig!E51,"")</f>
        <v/>
      </c>
      <c r="F46" s="99" t="str">
        <f>IF($B$2=StoreConfig!C51,RIGHT(StoreConfig!J51,LEN(StoreConfig!J51)-FIND("|",StoreConfig!J51)),"")</f>
        <v/>
      </c>
      <c r="G46" s="99" t="str">
        <f>IFERROR(VLOOKUP(--IF($B$2=StoreConfig!C51,LEFT(StoreConfig!J51,FIND("|",StoreConfig!J51)-1),""),$Q$4:$R$20,2,FALSE),"")</f>
        <v/>
      </c>
      <c r="H46" s="91" t="str">
        <f>IF($B$2=StoreConfig!C51,LEFT(StoreConfig!G51,FIND("#",StoreConfig!G51)-1),"")</f>
        <v/>
      </c>
      <c r="I46" s="91" t="str">
        <f>IF($B$2=StoreConfig!C51,RIGHT(StoreConfig!G51,LEN(StoreConfig!G51)-FIND("#",StoreConfig!G51)),"")</f>
        <v/>
      </c>
      <c r="J46" s="91" t="str">
        <f>IF($B$2=StoreConfig!C51,IF(StoreConfig!L51=0,"不限购",StoreConfig!L51&amp;"次"),"")</f>
        <v/>
      </c>
    </row>
    <row r="47" spans="4:14">
      <c r="D47" s="99" t="str">
        <f>IF($B$2=StoreConfig!C52,StoreConfig!O52,"")</f>
        <v/>
      </c>
      <c r="E47" s="99" t="str">
        <f>IF($B$2=StoreConfig!C52,StoreConfig!E52,"")</f>
        <v/>
      </c>
      <c r="F47" s="99" t="str">
        <f>IF($B$2=StoreConfig!C52,RIGHT(StoreConfig!J52,LEN(StoreConfig!J52)-FIND("|",StoreConfig!J52)),"")</f>
        <v/>
      </c>
      <c r="G47" s="99" t="str">
        <f>IFERROR(VLOOKUP(--IF($B$2=StoreConfig!C52,LEFT(StoreConfig!J52,FIND("|",StoreConfig!J52)-1),""),$Q$4:$R$20,2,FALSE),"")</f>
        <v/>
      </c>
      <c r="H47" s="91" t="str">
        <f>IF($B$2=StoreConfig!C52,LEFT(StoreConfig!G52,FIND("#",StoreConfig!G52)-1),"")</f>
        <v/>
      </c>
      <c r="I47" s="91" t="str">
        <f>IF($B$2=StoreConfig!C52,RIGHT(StoreConfig!G52,LEN(StoreConfig!G52)-FIND("#",StoreConfig!G52)),"")</f>
        <v/>
      </c>
      <c r="J47" s="91" t="str">
        <f>IF($B$2=StoreConfig!C52,IF(StoreConfig!L52=0,"不限购",StoreConfig!L52&amp;"次"),"")</f>
        <v/>
      </c>
    </row>
    <row r="48" spans="4:14">
      <c r="D48" s="99" t="str">
        <f>IF($B$2=StoreConfig!C53,StoreConfig!O53,"")</f>
        <v/>
      </c>
      <c r="E48" s="99" t="str">
        <f>IF($B$2=StoreConfig!C53,StoreConfig!E53,"")</f>
        <v/>
      </c>
      <c r="F48" s="99" t="str">
        <f>IF($B$2=StoreConfig!C53,RIGHT(StoreConfig!J53,LEN(StoreConfig!J53)-FIND("|",StoreConfig!J53)),"")</f>
        <v/>
      </c>
      <c r="G48" s="99" t="str">
        <f>IFERROR(VLOOKUP(--IF($B$2=StoreConfig!C53,LEFT(StoreConfig!J53,FIND("|",StoreConfig!J53)-1),""),$Q$4:$R$20,2,FALSE),"")</f>
        <v/>
      </c>
      <c r="H48" s="91" t="str">
        <f>IF($B$2=StoreConfig!C53,LEFT(StoreConfig!G53,FIND("#",StoreConfig!G53)-1),"")</f>
        <v/>
      </c>
      <c r="I48" s="91" t="str">
        <f>IF($B$2=StoreConfig!C53,RIGHT(StoreConfig!G53,LEN(StoreConfig!G53)-FIND("#",StoreConfig!G53)),"")</f>
        <v/>
      </c>
      <c r="J48" s="91" t="str">
        <f>IF($B$2=StoreConfig!C53,IF(StoreConfig!L53=0,"不限购",StoreConfig!L53&amp;"次"),"")</f>
        <v/>
      </c>
    </row>
    <row r="49" spans="4:10">
      <c r="D49" s="99" t="str">
        <f>IF($B$2=StoreConfig!C54,StoreConfig!O54,"")</f>
        <v/>
      </c>
      <c r="E49" s="99" t="str">
        <f>IF($B$2=StoreConfig!C54,StoreConfig!E54,"")</f>
        <v/>
      </c>
      <c r="F49" s="99" t="str">
        <f>IF($B$2=StoreConfig!C54,RIGHT(StoreConfig!J54,LEN(StoreConfig!J54)-FIND("|",StoreConfig!J54)),"")</f>
        <v/>
      </c>
      <c r="G49" s="99" t="str">
        <f>IFERROR(VLOOKUP(--IF($B$2=StoreConfig!C54,LEFT(StoreConfig!J54,FIND("|",StoreConfig!J54)-1),""),$Q$4:$R$20,2,FALSE),"")</f>
        <v/>
      </c>
      <c r="H49" s="91" t="str">
        <f>IF($B$2=StoreConfig!C54,LEFT(StoreConfig!G54,FIND("#",StoreConfig!G54)-1),"")</f>
        <v/>
      </c>
      <c r="I49" s="91" t="str">
        <f>IF($B$2=StoreConfig!C54,RIGHT(StoreConfig!G54,LEN(StoreConfig!G54)-FIND("#",StoreConfig!G54)),"")</f>
        <v/>
      </c>
      <c r="J49" s="91" t="str">
        <f>IF($B$2=StoreConfig!C54,IF(StoreConfig!L54=0,"不限购",StoreConfig!L54&amp;"次"),"")</f>
        <v/>
      </c>
    </row>
    <row r="50" spans="4:10">
      <c r="D50" s="99" t="str">
        <f>IF($B$2=StoreConfig!C55,StoreConfig!O55,"")</f>
        <v/>
      </c>
      <c r="E50" s="99" t="str">
        <f>IF($B$2=StoreConfig!C55,StoreConfig!E55,"")</f>
        <v/>
      </c>
      <c r="F50" s="99" t="str">
        <f>IF($B$2=StoreConfig!C55,RIGHT(StoreConfig!J55,LEN(StoreConfig!J55)-FIND("|",StoreConfig!J55)),"")</f>
        <v/>
      </c>
      <c r="G50" s="99" t="str">
        <f>IFERROR(VLOOKUP(--IF($B$2=StoreConfig!C55,LEFT(StoreConfig!J55,FIND("|",StoreConfig!J55)-1),""),$Q$4:$R$20,2,FALSE),"")</f>
        <v/>
      </c>
      <c r="H50" s="91" t="str">
        <f>IF($B$2=StoreConfig!C55,LEFT(StoreConfig!G55,FIND("#",StoreConfig!G55)-1),"")</f>
        <v/>
      </c>
      <c r="I50" s="91" t="str">
        <f>IF($B$2=StoreConfig!C55,RIGHT(StoreConfig!G55,LEN(StoreConfig!G55)-FIND("#",StoreConfig!G55)),"")</f>
        <v/>
      </c>
      <c r="J50" s="91" t="str">
        <f>IF($B$2=StoreConfig!C55,IF(StoreConfig!L55=0,"不限购",StoreConfig!L55&amp;"次"),"")</f>
        <v/>
      </c>
    </row>
    <row r="51" spans="4:10">
      <c r="D51" s="99" t="str">
        <f>IF($B$2=StoreConfig!C56,StoreConfig!O56,"")</f>
        <v/>
      </c>
      <c r="E51" s="99" t="str">
        <f>IF($B$2=StoreConfig!C56,StoreConfig!E56,"")</f>
        <v/>
      </c>
      <c r="F51" s="99" t="str">
        <f>IF($B$2=StoreConfig!C56,RIGHT(StoreConfig!J56,LEN(StoreConfig!J56)-FIND("|",StoreConfig!J56)),"")</f>
        <v/>
      </c>
      <c r="G51" s="99" t="str">
        <f>IFERROR(VLOOKUP(--IF($B$2=StoreConfig!C56,LEFT(StoreConfig!J56,FIND("|",StoreConfig!J56)-1),""),$Q$4:$R$20,2,FALSE),"")</f>
        <v/>
      </c>
      <c r="H51" s="91" t="str">
        <f>IF($B$2=StoreConfig!C56,LEFT(StoreConfig!G56,FIND("#",StoreConfig!G56)-1),"")</f>
        <v/>
      </c>
      <c r="I51" s="91" t="str">
        <f>IF($B$2=StoreConfig!C56,RIGHT(StoreConfig!G56,LEN(StoreConfig!G56)-FIND("#",StoreConfig!G56)),"")</f>
        <v/>
      </c>
      <c r="J51" s="91" t="str">
        <f>IF($B$2=StoreConfig!C56,IF(StoreConfig!L56=0,"不限购",StoreConfig!L56&amp;"次"),"")</f>
        <v/>
      </c>
    </row>
    <row r="52" spans="4:10">
      <c r="D52" s="99" t="str">
        <f>IF($B$2=StoreConfig!C57,StoreConfig!O57,"")</f>
        <v/>
      </c>
      <c r="E52" s="99" t="str">
        <f>IF($B$2=StoreConfig!C57,StoreConfig!E57,"")</f>
        <v/>
      </c>
      <c r="F52" s="99" t="str">
        <f>IF($B$2=StoreConfig!C57,RIGHT(StoreConfig!J57,LEN(StoreConfig!J57)-FIND("|",StoreConfig!J57)),"")</f>
        <v/>
      </c>
      <c r="G52" s="99" t="str">
        <f>IFERROR(VLOOKUP(--IF($B$2=StoreConfig!C57,LEFT(StoreConfig!J57,FIND("|",StoreConfig!J57)-1),""),$Q$4:$R$20,2,FALSE),"")</f>
        <v/>
      </c>
      <c r="H52" s="91" t="str">
        <f>IF($B$2=StoreConfig!C57,LEFT(StoreConfig!G57,FIND("#",StoreConfig!G57)-1),"")</f>
        <v/>
      </c>
      <c r="I52" s="91" t="str">
        <f>IF($B$2=StoreConfig!C57,RIGHT(StoreConfig!G57,LEN(StoreConfig!G57)-FIND("#",StoreConfig!G57)),"")</f>
        <v/>
      </c>
      <c r="J52" s="91" t="str">
        <f>IF($B$2=StoreConfig!C57,IF(StoreConfig!L57=0,"不限购",StoreConfig!L57&amp;"次"),"")</f>
        <v/>
      </c>
    </row>
    <row r="53" spans="4:10">
      <c r="D53" s="99" t="str">
        <f>IF($B$2=StoreConfig!C58,StoreConfig!O58,"")</f>
        <v/>
      </c>
      <c r="E53" s="99" t="str">
        <f>IF($B$2=StoreConfig!C58,StoreConfig!E58,"")</f>
        <v/>
      </c>
      <c r="F53" s="99" t="str">
        <f>IF($B$2=StoreConfig!C58,RIGHT(StoreConfig!J58,LEN(StoreConfig!J58)-FIND("|",StoreConfig!J58)),"")</f>
        <v/>
      </c>
      <c r="G53" s="99" t="str">
        <f>IFERROR(VLOOKUP(--IF($B$2=StoreConfig!C58,LEFT(StoreConfig!J58,FIND("|",StoreConfig!J58)-1),""),$Q$4:$R$20,2,FALSE),"")</f>
        <v/>
      </c>
      <c r="H53" s="91" t="str">
        <f>IF($B$2=StoreConfig!C58,LEFT(StoreConfig!G58,FIND("#",StoreConfig!G58)-1),"")</f>
        <v/>
      </c>
      <c r="I53" s="91" t="str">
        <f>IF($B$2=StoreConfig!C58,RIGHT(StoreConfig!G58,LEN(StoreConfig!G58)-FIND("#",StoreConfig!G58)),"")</f>
        <v/>
      </c>
      <c r="J53" s="91" t="str">
        <f>IF($B$2=StoreConfig!C58,IF(StoreConfig!L58=0,"不限购",StoreConfig!L58&amp;"次"),"")</f>
        <v/>
      </c>
    </row>
    <row r="54" spans="4:10">
      <c r="D54" s="99" t="str">
        <f>IF($B$2=StoreConfig!C59,StoreConfig!O59,"")</f>
        <v/>
      </c>
      <c r="E54" s="99" t="str">
        <f>IF($B$2=StoreConfig!C59,StoreConfig!E59,"")</f>
        <v/>
      </c>
      <c r="F54" s="99" t="str">
        <f>IF($B$2=StoreConfig!C59,RIGHT(StoreConfig!J59,LEN(StoreConfig!J59)-FIND("|",StoreConfig!J59)),"")</f>
        <v/>
      </c>
      <c r="G54" s="99" t="str">
        <f>IFERROR(VLOOKUP(--IF($B$2=StoreConfig!C59,LEFT(StoreConfig!J59,FIND("|",StoreConfig!J59)-1),""),$Q$4:$R$20,2,FALSE),"")</f>
        <v/>
      </c>
      <c r="H54" s="91" t="str">
        <f>IF($B$2=StoreConfig!C59,LEFT(StoreConfig!G59,FIND("#",StoreConfig!G59)-1),"")</f>
        <v/>
      </c>
      <c r="I54" s="91" t="str">
        <f>IF($B$2=StoreConfig!C59,RIGHT(StoreConfig!G59,LEN(StoreConfig!G59)-FIND("#",StoreConfig!G59)),"")</f>
        <v/>
      </c>
      <c r="J54" s="91" t="str">
        <f>IF($B$2=StoreConfig!C59,IF(StoreConfig!L59=0,"不限购",StoreConfig!L59&amp;"次"),"")</f>
        <v/>
      </c>
    </row>
    <row r="55" spans="4:10">
      <c r="D55" s="99" t="str">
        <f>IF($B$2=StoreConfig!C60,StoreConfig!O60,"")</f>
        <v/>
      </c>
      <c r="E55" s="99" t="str">
        <f>IF($B$2=StoreConfig!C60,StoreConfig!E60,"")</f>
        <v/>
      </c>
      <c r="F55" s="99" t="str">
        <f>IF($B$2=StoreConfig!C60,RIGHT(StoreConfig!J60,LEN(StoreConfig!J60)-FIND("|",StoreConfig!J60)),"")</f>
        <v/>
      </c>
      <c r="G55" s="99" t="str">
        <f>IFERROR(VLOOKUP(--IF($B$2=StoreConfig!C60,LEFT(StoreConfig!J60,FIND("|",StoreConfig!J60)-1),""),$Q$4:$R$20,2,FALSE),"")</f>
        <v/>
      </c>
      <c r="H55" s="91" t="str">
        <f>IF($B$2=StoreConfig!C60,LEFT(StoreConfig!G60,FIND("#",StoreConfig!G60)-1),"")</f>
        <v/>
      </c>
      <c r="I55" s="91" t="str">
        <f>IF($B$2=StoreConfig!C60,RIGHT(StoreConfig!G60,LEN(StoreConfig!G60)-FIND("#",StoreConfig!G60)),"")</f>
        <v/>
      </c>
      <c r="J55" s="91" t="str">
        <f>IF($B$2=StoreConfig!C60,IF(StoreConfig!L60=0,"不限购",StoreConfig!L60&amp;"次"),"")</f>
        <v/>
      </c>
    </row>
    <row r="56" spans="4:10">
      <c r="D56" s="99" t="str">
        <f>IF($B$2=StoreConfig!C61,StoreConfig!O61,"")</f>
        <v/>
      </c>
      <c r="E56" s="99" t="str">
        <f>IF($B$2=StoreConfig!C61,StoreConfig!E61,"")</f>
        <v/>
      </c>
      <c r="F56" s="99" t="str">
        <f>IF($B$2=StoreConfig!C61,RIGHT(StoreConfig!J61,LEN(StoreConfig!J61)-FIND("|",StoreConfig!J61)),"")</f>
        <v/>
      </c>
      <c r="G56" s="99" t="str">
        <f>IFERROR(VLOOKUP(--IF($B$2=StoreConfig!C61,LEFT(StoreConfig!J61,FIND("|",StoreConfig!J61)-1),""),$Q$4:$R$20,2,FALSE),"")</f>
        <v/>
      </c>
      <c r="H56" s="91" t="str">
        <f>IF($B$2=StoreConfig!C61,LEFT(StoreConfig!G61,FIND("#",StoreConfig!G61)-1),"")</f>
        <v/>
      </c>
      <c r="I56" s="91" t="str">
        <f>IF($B$2=StoreConfig!C61,RIGHT(StoreConfig!G61,LEN(StoreConfig!G61)-FIND("#",StoreConfig!G61)),"")</f>
        <v/>
      </c>
      <c r="J56" s="91" t="str">
        <f>IF($B$2=StoreConfig!C61,IF(StoreConfig!L61=0,"不限购",StoreConfig!L61&amp;"次"),"")</f>
        <v/>
      </c>
    </row>
    <row r="57" spans="4:10">
      <c r="D57" s="99" t="str">
        <f>IF($B$2=StoreConfig!C62,StoreConfig!O62,"")</f>
        <v/>
      </c>
      <c r="E57" s="99" t="str">
        <f>IF($B$2=StoreConfig!C62,StoreConfig!E62,"")</f>
        <v/>
      </c>
      <c r="F57" s="99" t="str">
        <f>IF($B$2=StoreConfig!C62,RIGHT(StoreConfig!J62,LEN(StoreConfig!J62)-FIND("|",StoreConfig!J62)),"")</f>
        <v/>
      </c>
      <c r="G57" s="99" t="str">
        <f>IFERROR(VLOOKUP(--IF($B$2=StoreConfig!C62,LEFT(StoreConfig!J62,FIND("|",StoreConfig!J62)-1),""),$Q$4:$R$20,2,FALSE),"")</f>
        <v/>
      </c>
      <c r="H57" s="91" t="str">
        <f>IF($B$2=StoreConfig!C62,LEFT(StoreConfig!G62,FIND("#",StoreConfig!G62)-1),"")</f>
        <v/>
      </c>
      <c r="I57" s="91" t="str">
        <f>IF($B$2=StoreConfig!C62,RIGHT(StoreConfig!G62,LEN(StoreConfig!G62)-FIND("#",StoreConfig!G62)),"")</f>
        <v/>
      </c>
      <c r="J57" s="91" t="str">
        <f>IF($B$2=StoreConfig!C62,IF(StoreConfig!L62=0,"不限购",StoreConfig!L62&amp;"次"),"")</f>
        <v/>
      </c>
    </row>
    <row r="58" spans="4:10">
      <c r="D58" s="99" t="str">
        <f>IF($B$2=StoreConfig!C63,StoreConfig!O63,"")</f>
        <v/>
      </c>
      <c r="E58" s="99" t="str">
        <f>IF($B$2=StoreConfig!C63,StoreConfig!E63,"")</f>
        <v/>
      </c>
      <c r="F58" s="99" t="str">
        <f>IF($B$2=StoreConfig!C63,RIGHT(StoreConfig!J63,LEN(StoreConfig!J63)-FIND("|",StoreConfig!J63)),"")</f>
        <v/>
      </c>
      <c r="G58" s="99" t="str">
        <f>IFERROR(VLOOKUP(--IF($B$2=StoreConfig!C63,LEFT(StoreConfig!J63,FIND("|",StoreConfig!J63)-1),""),$Q$4:$R$20,2,FALSE),"")</f>
        <v/>
      </c>
      <c r="H58" s="91" t="str">
        <f>IF($B$2=StoreConfig!C63,LEFT(StoreConfig!G63,FIND("#",StoreConfig!G63)-1),"")</f>
        <v/>
      </c>
      <c r="I58" s="91" t="str">
        <f>IF($B$2=StoreConfig!C63,RIGHT(StoreConfig!G63,LEN(StoreConfig!G63)-FIND("#",StoreConfig!G63)),"")</f>
        <v/>
      </c>
      <c r="J58" s="91" t="str">
        <f>IF($B$2=StoreConfig!C63,IF(StoreConfig!L63=0,"不限购",StoreConfig!L63&amp;"次"),"")</f>
        <v/>
      </c>
    </row>
    <row r="59" spans="4:10">
      <c r="D59" s="99" t="str">
        <f>IF($B$2=StoreConfig!C64,StoreConfig!O64,"")</f>
        <v/>
      </c>
      <c r="E59" s="99" t="str">
        <f>IF($B$2=StoreConfig!C64,StoreConfig!E64,"")</f>
        <v/>
      </c>
      <c r="F59" s="99" t="str">
        <f>IF($B$2=StoreConfig!C64,RIGHT(StoreConfig!J64,LEN(StoreConfig!J64)-FIND("|",StoreConfig!J64)),"")</f>
        <v/>
      </c>
      <c r="G59" s="99" t="str">
        <f>IFERROR(VLOOKUP(--IF($B$2=StoreConfig!C64,LEFT(StoreConfig!J64,FIND("|",StoreConfig!J64)-1),""),$Q$4:$R$20,2,FALSE),"")</f>
        <v/>
      </c>
      <c r="H59" s="91" t="str">
        <f>IF($B$2=StoreConfig!C64,LEFT(StoreConfig!G64,FIND("#",StoreConfig!G64)-1),"")</f>
        <v/>
      </c>
      <c r="I59" s="91" t="str">
        <f>IF($B$2=StoreConfig!C64,RIGHT(StoreConfig!G64,LEN(StoreConfig!G64)-FIND("#",StoreConfig!G64)),"")</f>
        <v/>
      </c>
      <c r="J59" s="91" t="str">
        <f>IF($B$2=StoreConfig!C64,IF(StoreConfig!L64=0,"不限购",StoreConfig!L64&amp;"次"),"")</f>
        <v/>
      </c>
    </row>
    <row r="60" spans="4:10">
      <c r="D60" s="99" t="str">
        <f>IF($B$2=StoreConfig!C65,StoreConfig!O65,"")</f>
        <v/>
      </c>
      <c r="E60" s="99" t="str">
        <f>IF($B$2=StoreConfig!C65,StoreConfig!E65,"")</f>
        <v/>
      </c>
      <c r="F60" s="99" t="str">
        <f>IF($B$2=StoreConfig!C65,RIGHT(StoreConfig!J65,LEN(StoreConfig!J65)-FIND("|",StoreConfig!J65)),"")</f>
        <v/>
      </c>
      <c r="G60" s="99" t="str">
        <f>IFERROR(VLOOKUP(--IF($B$2=StoreConfig!C65,LEFT(StoreConfig!J65,FIND("|",StoreConfig!J65)-1),""),$Q$4:$R$20,2,FALSE),"")</f>
        <v/>
      </c>
      <c r="H60" s="91" t="str">
        <f>IF($B$2=StoreConfig!C65,LEFT(StoreConfig!G65,FIND("#",StoreConfig!G65)-1),"")</f>
        <v/>
      </c>
      <c r="I60" s="91" t="str">
        <f>IF($B$2=StoreConfig!C65,RIGHT(StoreConfig!G65,LEN(StoreConfig!G65)-FIND("#",StoreConfig!G65)),"")</f>
        <v/>
      </c>
      <c r="J60" s="91" t="str">
        <f>IF($B$2=StoreConfig!C65,IF(StoreConfig!L65=0,"不限购",StoreConfig!L65&amp;"次"),"")</f>
        <v/>
      </c>
    </row>
    <row r="61" spans="4:10">
      <c r="D61" s="99" t="str">
        <f>IF($B$2=StoreConfig!C66,StoreConfig!O66,"")</f>
        <v/>
      </c>
      <c r="E61" s="99" t="str">
        <f>IF($B$2=StoreConfig!C66,StoreConfig!E66,"")</f>
        <v/>
      </c>
      <c r="F61" s="99" t="str">
        <f>IF($B$2=StoreConfig!C66,RIGHT(StoreConfig!J66,LEN(StoreConfig!J66)-FIND("|",StoreConfig!J66)),"")</f>
        <v/>
      </c>
      <c r="G61" s="99" t="str">
        <f>IFERROR(VLOOKUP(--IF($B$2=StoreConfig!C66,LEFT(StoreConfig!J66,FIND("|",StoreConfig!J66)-1),""),$Q$4:$R$20,2,FALSE),"")</f>
        <v/>
      </c>
      <c r="H61" s="91" t="str">
        <f>IF($B$2=StoreConfig!C66,LEFT(StoreConfig!G66,FIND("#",StoreConfig!G66)-1),"")</f>
        <v/>
      </c>
      <c r="I61" s="91" t="str">
        <f>IF($B$2=StoreConfig!C66,RIGHT(StoreConfig!G66,LEN(StoreConfig!G66)-FIND("#",StoreConfig!G66)),"")</f>
        <v/>
      </c>
      <c r="J61" s="91" t="str">
        <f>IF($B$2=StoreConfig!C66,IF(StoreConfig!L66=0,"不限购",StoreConfig!L66&amp;"次"),"")</f>
        <v/>
      </c>
    </row>
    <row r="62" spans="4:10">
      <c r="D62" s="99" t="str">
        <f>IF($B$2=StoreConfig!C67,StoreConfig!O67,"")</f>
        <v/>
      </c>
      <c r="E62" s="99" t="str">
        <f>IF($B$2=StoreConfig!C67,StoreConfig!E67,"")</f>
        <v/>
      </c>
      <c r="F62" s="99" t="str">
        <f>IF($B$2=StoreConfig!C67,RIGHT(StoreConfig!J67,LEN(StoreConfig!J67)-FIND("|",StoreConfig!J67)),"")</f>
        <v/>
      </c>
      <c r="G62" s="99" t="str">
        <f>IFERROR(VLOOKUP(--IF($B$2=StoreConfig!C67,LEFT(StoreConfig!J67,FIND("|",StoreConfig!J67)-1),""),$Q$4:$R$20,2,FALSE),"")</f>
        <v/>
      </c>
      <c r="H62" s="91" t="str">
        <f>IF($B$2=StoreConfig!C67,LEFT(StoreConfig!G67,FIND("#",StoreConfig!G67)-1),"")</f>
        <v/>
      </c>
      <c r="I62" s="91" t="str">
        <f>IF($B$2=StoreConfig!C67,RIGHT(StoreConfig!G67,LEN(StoreConfig!G67)-FIND("#",StoreConfig!G67)),"")</f>
        <v/>
      </c>
      <c r="J62" s="91" t="str">
        <f>IF($B$2=StoreConfig!C67,IF(StoreConfig!L67=0,"不限购",StoreConfig!L67&amp;"次"),"")</f>
        <v/>
      </c>
    </row>
    <row r="63" spans="4:10">
      <c r="D63" s="99" t="str">
        <f>IF($B$2=StoreConfig!C68,StoreConfig!O68,"")</f>
        <v/>
      </c>
      <c r="E63" s="99" t="str">
        <f>IF($B$2=StoreConfig!C68,StoreConfig!E68,"")</f>
        <v/>
      </c>
      <c r="F63" s="99" t="str">
        <f>IF($B$2=StoreConfig!C68,RIGHT(StoreConfig!J68,LEN(StoreConfig!J68)-FIND("|",StoreConfig!J68)),"")</f>
        <v/>
      </c>
      <c r="G63" s="99" t="str">
        <f>IFERROR(VLOOKUP(--IF($B$2=StoreConfig!C68,LEFT(StoreConfig!J68,FIND("|",StoreConfig!J68)-1),""),$Q$4:$R$20,2,FALSE),"")</f>
        <v/>
      </c>
      <c r="H63" s="91" t="str">
        <f>IF($B$2=StoreConfig!C68,LEFT(StoreConfig!G68,FIND("#",StoreConfig!G68)-1),"")</f>
        <v/>
      </c>
      <c r="I63" s="91" t="str">
        <f>IF($B$2=StoreConfig!C68,RIGHT(StoreConfig!G68,LEN(StoreConfig!G68)-FIND("#",StoreConfig!G68)),"")</f>
        <v/>
      </c>
      <c r="J63" s="91" t="str">
        <f>IF($B$2=StoreConfig!C68,IF(StoreConfig!L68=0,"不限购",StoreConfig!L68&amp;"次"),"")</f>
        <v/>
      </c>
    </row>
    <row r="64" spans="4:10">
      <c r="D64" s="99" t="str">
        <f>IF($B$2=StoreConfig!C69,StoreConfig!O69,"")</f>
        <v/>
      </c>
      <c r="E64" s="99" t="str">
        <f>IF($B$2=StoreConfig!C69,StoreConfig!E69,"")</f>
        <v/>
      </c>
      <c r="F64" s="99" t="str">
        <f>IF($B$2=StoreConfig!C69,RIGHT(StoreConfig!J69,LEN(StoreConfig!J69)-FIND("|",StoreConfig!J69)),"")</f>
        <v/>
      </c>
      <c r="G64" s="99" t="str">
        <f>IFERROR(VLOOKUP(--IF($B$2=StoreConfig!C69,LEFT(StoreConfig!J69,FIND("|",StoreConfig!J69)-1),""),$Q$4:$R$20,2,FALSE),"")</f>
        <v/>
      </c>
      <c r="H64" s="91" t="str">
        <f>IF($B$2=StoreConfig!C69,LEFT(StoreConfig!G69,FIND("#",StoreConfig!G69)-1),"")</f>
        <v/>
      </c>
      <c r="I64" s="91" t="str">
        <f>IF($B$2=StoreConfig!C69,RIGHT(StoreConfig!G69,LEN(StoreConfig!G69)-FIND("#",StoreConfig!G69)),"")</f>
        <v/>
      </c>
      <c r="J64" s="91" t="str">
        <f>IF($B$2=StoreConfig!C69,IF(StoreConfig!L69=0,"不限购",StoreConfig!L69&amp;"次"),"")</f>
        <v/>
      </c>
    </row>
    <row r="65" spans="4:10">
      <c r="D65" s="99" t="str">
        <f>IF($B$2=StoreConfig!C70,StoreConfig!O70,"")</f>
        <v/>
      </c>
      <c r="E65" s="99" t="str">
        <f>IF($B$2=StoreConfig!C70,StoreConfig!E70,"")</f>
        <v/>
      </c>
      <c r="F65" s="99" t="str">
        <f>IF($B$2=StoreConfig!C70,RIGHT(StoreConfig!J70,LEN(StoreConfig!J70)-FIND("|",StoreConfig!J70)),"")</f>
        <v/>
      </c>
      <c r="G65" s="99" t="str">
        <f>IFERROR(VLOOKUP(--IF($B$2=StoreConfig!C70,LEFT(StoreConfig!J70,FIND("|",StoreConfig!J70)-1),""),$Q$4:$R$20,2,FALSE),"")</f>
        <v/>
      </c>
      <c r="H65" s="91" t="str">
        <f>IF($B$2=StoreConfig!C70,LEFT(StoreConfig!G70,FIND("#",StoreConfig!G70)-1),"")</f>
        <v/>
      </c>
      <c r="I65" s="91" t="str">
        <f>IF($B$2=StoreConfig!C70,RIGHT(StoreConfig!G70,LEN(StoreConfig!G70)-FIND("#",StoreConfig!G70)),"")</f>
        <v/>
      </c>
      <c r="J65" s="91" t="str">
        <f>IF($B$2=StoreConfig!C70,IF(StoreConfig!L70=0,"不限购",StoreConfig!L70&amp;"次"),"")</f>
        <v/>
      </c>
    </row>
    <row r="66" spans="4:10">
      <c r="D66" s="99" t="str">
        <f>IF($B$2=StoreConfig!C71,StoreConfig!O71,"")</f>
        <v/>
      </c>
      <c r="E66" s="99" t="str">
        <f>IF($B$2=StoreConfig!C71,StoreConfig!E71,"")</f>
        <v/>
      </c>
      <c r="F66" s="99" t="str">
        <f>IF($B$2=StoreConfig!C71,RIGHT(StoreConfig!J71,LEN(StoreConfig!J71)-FIND("|",StoreConfig!J71)),"")</f>
        <v/>
      </c>
      <c r="G66" s="99" t="str">
        <f>IFERROR(VLOOKUP(--IF($B$2=StoreConfig!C71,LEFT(StoreConfig!J71,FIND("|",StoreConfig!J71)-1),""),$Q$4:$R$20,2,FALSE),"")</f>
        <v/>
      </c>
      <c r="H66" s="91" t="str">
        <f>IF($B$2=StoreConfig!C71,LEFT(StoreConfig!G71,FIND("#",StoreConfig!G71)-1),"")</f>
        <v/>
      </c>
      <c r="I66" s="91" t="str">
        <f>IF($B$2=StoreConfig!C71,RIGHT(StoreConfig!G71,LEN(StoreConfig!G71)-FIND("#",StoreConfig!G71)),"")</f>
        <v/>
      </c>
      <c r="J66" s="91" t="str">
        <f>IF($B$2=StoreConfig!C71,IF(StoreConfig!L71=0,"不限购",StoreConfig!L71&amp;"次"),"")</f>
        <v/>
      </c>
    </row>
    <row r="67" spans="4:10">
      <c r="D67" s="99" t="str">
        <f>IF($B$2=StoreConfig!C72,StoreConfig!O72,"")</f>
        <v/>
      </c>
      <c r="E67" s="99" t="str">
        <f>IF($B$2=StoreConfig!C72,StoreConfig!E72,"")</f>
        <v/>
      </c>
      <c r="F67" s="99" t="str">
        <f>IF($B$2=StoreConfig!C72,RIGHT(StoreConfig!J72,LEN(StoreConfig!J72)-FIND("|",StoreConfig!J72)),"")</f>
        <v/>
      </c>
      <c r="G67" s="99" t="str">
        <f>IFERROR(VLOOKUP(--IF($B$2=StoreConfig!C72,LEFT(StoreConfig!J72,FIND("|",StoreConfig!J72)-1),""),$Q$4:$R$20,2,FALSE),"")</f>
        <v/>
      </c>
      <c r="H67" s="91" t="str">
        <f>IF($B$2=StoreConfig!C72,LEFT(StoreConfig!G72,FIND("#",StoreConfig!G72)-1),"")</f>
        <v/>
      </c>
      <c r="I67" s="91" t="str">
        <f>IF($B$2=StoreConfig!C72,RIGHT(StoreConfig!G72,LEN(StoreConfig!G72)-FIND("#",StoreConfig!G72)),"")</f>
        <v/>
      </c>
      <c r="J67" s="91" t="str">
        <f>IF($B$2=StoreConfig!C72,IF(StoreConfig!L72=0,"不限购",StoreConfig!L72&amp;"次"),"")</f>
        <v/>
      </c>
    </row>
    <row r="68" spans="4:10">
      <c r="D68" s="99" t="str">
        <f>IF($B$2=StoreConfig!C73,StoreConfig!O73,"")</f>
        <v/>
      </c>
      <c r="E68" s="99" t="str">
        <f>IF($B$2=StoreConfig!C73,StoreConfig!E73,"")</f>
        <v/>
      </c>
      <c r="F68" s="99" t="str">
        <f>IF($B$2=StoreConfig!C73,RIGHT(StoreConfig!J73,LEN(StoreConfig!J73)-FIND("|",StoreConfig!J73)),"")</f>
        <v/>
      </c>
      <c r="G68" s="99" t="str">
        <f>IFERROR(VLOOKUP(--IF($B$2=StoreConfig!C73,LEFT(StoreConfig!J73,FIND("|",StoreConfig!J73)-1),""),$Q$4:$R$20,2,FALSE),"")</f>
        <v/>
      </c>
      <c r="H68" s="91" t="str">
        <f>IF($B$2=StoreConfig!C73,LEFT(StoreConfig!G73,FIND("#",StoreConfig!G73)-1),"")</f>
        <v/>
      </c>
      <c r="I68" s="91" t="str">
        <f>IF($B$2=StoreConfig!C73,RIGHT(StoreConfig!G73,LEN(StoreConfig!G73)-FIND("#",StoreConfig!G73)),"")</f>
        <v/>
      </c>
      <c r="J68" s="91" t="str">
        <f>IF($B$2=StoreConfig!C73,IF(StoreConfig!L73=0,"不限购",StoreConfig!L73&amp;"次"),"")</f>
        <v/>
      </c>
    </row>
    <row r="69" spans="4:10">
      <c r="D69" s="99" t="str">
        <f>IF($B$2=StoreConfig!C74,StoreConfig!O74,"")</f>
        <v/>
      </c>
      <c r="E69" s="99" t="str">
        <f>IF($B$2=StoreConfig!C74,StoreConfig!E74,"")</f>
        <v/>
      </c>
      <c r="F69" s="99" t="str">
        <f>IF($B$2=StoreConfig!C74,RIGHT(StoreConfig!J74,LEN(StoreConfig!J74)-FIND("|",StoreConfig!J74)),"")</f>
        <v/>
      </c>
      <c r="G69" s="99" t="str">
        <f>IFERROR(VLOOKUP(--IF($B$2=StoreConfig!C74,LEFT(StoreConfig!J74,FIND("|",StoreConfig!J74)-1),""),$Q$4:$R$20,2,FALSE),"")</f>
        <v/>
      </c>
      <c r="H69" s="91" t="str">
        <f>IF($B$2=StoreConfig!C74,LEFT(StoreConfig!G74,FIND("#",StoreConfig!G74)-1),"")</f>
        <v/>
      </c>
      <c r="I69" s="91" t="str">
        <f>IF($B$2=StoreConfig!C74,RIGHT(StoreConfig!G74,LEN(StoreConfig!G74)-FIND("#",StoreConfig!G74)),"")</f>
        <v/>
      </c>
      <c r="J69" s="91" t="str">
        <f>IF($B$2=StoreConfig!C74,IF(StoreConfig!L74=0,"不限购",StoreConfig!L74&amp;"次"),"")</f>
        <v/>
      </c>
    </row>
    <row r="70" spans="4:10">
      <c r="D70" s="99" t="str">
        <f>IF($B$2=StoreConfig!C75,StoreConfig!O75,"")</f>
        <v/>
      </c>
      <c r="E70" s="99" t="str">
        <f>IF($B$2=StoreConfig!C75,StoreConfig!E75,"")</f>
        <v/>
      </c>
      <c r="F70" s="99" t="str">
        <f>IF($B$2=StoreConfig!C75,RIGHT(StoreConfig!J75,LEN(StoreConfig!J75)-FIND("|",StoreConfig!J75)),"")</f>
        <v/>
      </c>
      <c r="G70" s="99" t="str">
        <f>IFERROR(VLOOKUP(--IF($B$2=StoreConfig!C75,LEFT(StoreConfig!J75,FIND("|",StoreConfig!J75)-1),""),$Q$4:$R$20,2,FALSE),"")</f>
        <v/>
      </c>
      <c r="H70" s="91" t="str">
        <f>IF($B$2=StoreConfig!C75,LEFT(StoreConfig!G75,FIND("#",StoreConfig!G75)-1),"")</f>
        <v/>
      </c>
      <c r="I70" s="91" t="str">
        <f>IF($B$2=StoreConfig!C75,RIGHT(StoreConfig!G75,LEN(StoreConfig!G75)-FIND("#",StoreConfig!G75)),"")</f>
        <v/>
      </c>
      <c r="J70" s="91" t="str">
        <f>IF($B$2=StoreConfig!C75,IF(StoreConfig!L75=0,"不限购",StoreConfig!L75&amp;"次"),"")</f>
        <v/>
      </c>
    </row>
    <row r="71" spans="4:10">
      <c r="D71" s="99" t="str">
        <f>IF($B$2=StoreConfig!C76,StoreConfig!O76,"")</f>
        <v/>
      </c>
      <c r="E71" s="99" t="str">
        <f>IF($B$2=StoreConfig!C76,StoreConfig!E76,"")</f>
        <v/>
      </c>
      <c r="F71" s="99" t="str">
        <f>IF($B$2=StoreConfig!C76,RIGHT(StoreConfig!J76,LEN(StoreConfig!J76)-FIND("|",StoreConfig!J76)),"")</f>
        <v/>
      </c>
      <c r="G71" s="99" t="str">
        <f>IFERROR(VLOOKUP(--IF($B$2=StoreConfig!C76,LEFT(StoreConfig!J76,FIND("|",StoreConfig!J76)-1),""),$Q$4:$R$20,2,FALSE),"")</f>
        <v/>
      </c>
      <c r="H71" s="91" t="str">
        <f>IF($B$2=StoreConfig!C76,LEFT(StoreConfig!G76,FIND("#",StoreConfig!G76)-1),"")</f>
        <v/>
      </c>
      <c r="I71" s="91" t="str">
        <f>IF($B$2=StoreConfig!C76,RIGHT(StoreConfig!G76,LEN(StoreConfig!G76)-FIND("#",StoreConfig!G76)),"")</f>
        <v/>
      </c>
      <c r="J71" s="91" t="str">
        <f>IF($B$2=StoreConfig!C76,IF(StoreConfig!L76=0,"不限购",StoreConfig!L76&amp;"次"),"")</f>
        <v/>
      </c>
    </row>
    <row r="72" spans="4:10">
      <c r="D72" s="99" t="str">
        <f>IF($B$2=StoreConfig!C77,StoreConfig!O77,"")</f>
        <v/>
      </c>
      <c r="E72" s="99" t="str">
        <f>IF($B$2=StoreConfig!C77,StoreConfig!E77,"")</f>
        <v/>
      </c>
      <c r="F72" s="99" t="str">
        <f>IF($B$2=StoreConfig!C77,RIGHT(StoreConfig!J77,LEN(StoreConfig!J77)-FIND("|",StoreConfig!J77)),"")</f>
        <v/>
      </c>
      <c r="G72" s="99" t="str">
        <f>IFERROR(VLOOKUP(--IF($B$2=StoreConfig!C77,LEFT(StoreConfig!J77,FIND("|",StoreConfig!J77)-1),""),$Q$4:$R$20,2,FALSE),"")</f>
        <v/>
      </c>
      <c r="H72" s="91" t="str">
        <f>IF($B$2=StoreConfig!C77,LEFT(StoreConfig!G77,FIND("#",StoreConfig!G77)-1),"")</f>
        <v/>
      </c>
      <c r="I72" s="91" t="str">
        <f>IF($B$2=StoreConfig!C77,RIGHT(StoreConfig!G77,LEN(StoreConfig!G77)-FIND("#",StoreConfig!G77)),"")</f>
        <v/>
      </c>
      <c r="J72" s="91" t="str">
        <f>IF($B$2=StoreConfig!C77,IF(StoreConfig!L77=0,"不限购",StoreConfig!L77&amp;"次"),"")</f>
        <v/>
      </c>
    </row>
    <row r="73" spans="4:10">
      <c r="D73" s="99" t="str">
        <f>IF($B$2=StoreConfig!C78,StoreConfig!O78,"")</f>
        <v/>
      </c>
      <c r="E73" s="99" t="str">
        <f>IF($B$2=StoreConfig!C78,StoreConfig!E78,"")</f>
        <v/>
      </c>
      <c r="F73" s="99" t="str">
        <f>IF($B$2=StoreConfig!C78,RIGHT(StoreConfig!J78,LEN(StoreConfig!J78)-FIND("|",StoreConfig!J78)),"")</f>
        <v/>
      </c>
      <c r="G73" s="99" t="str">
        <f>IFERROR(VLOOKUP(--IF($B$2=StoreConfig!C78,LEFT(StoreConfig!J78,FIND("|",StoreConfig!J78)-1),""),$Q$4:$R$20,2,FALSE),"")</f>
        <v/>
      </c>
      <c r="H73" s="91" t="str">
        <f>IF($B$2=StoreConfig!C78,LEFT(StoreConfig!G78,FIND("#",StoreConfig!G78)-1),"")</f>
        <v/>
      </c>
      <c r="I73" s="91" t="str">
        <f>IF($B$2=StoreConfig!C78,RIGHT(StoreConfig!G78,LEN(StoreConfig!G78)-FIND("#",StoreConfig!G78)),"")</f>
        <v/>
      </c>
      <c r="J73" s="91" t="str">
        <f>IF($B$2=StoreConfig!C78,IF(StoreConfig!L78=0,"不限购",StoreConfig!L78&amp;"次"),"")</f>
        <v/>
      </c>
    </row>
    <row r="74" spans="4:10">
      <c r="D74" s="99" t="str">
        <f>IF($B$2=StoreConfig!C79,StoreConfig!O79,"")</f>
        <v/>
      </c>
      <c r="E74" s="99" t="str">
        <f>IF($B$2=StoreConfig!C79,StoreConfig!E79,"")</f>
        <v/>
      </c>
      <c r="F74" s="99" t="str">
        <f>IF($B$2=StoreConfig!C79,RIGHT(StoreConfig!J79,LEN(StoreConfig!J79)-FIND("|",StoreConfig!J79)),"")</f>
        <v/>
      </c>
      <c r="G74" s="99" t="str">
        <f>IFERROR(VLOOKUP(--IF($B$2=StoreConfig!C79,LEFT(StoreConfig!J79,FIND("|",StoreConfig!J79)-1),""),$Q$4:$R$20,2,FALSE),"")</f>
        <v/>
      </c>
      <c r="H74" s="91" t="str">
        <f>IF($B$2=StoreConfig!C79,LEFT(StoreConfig!G79,FIND("#",StoreConfig!G79)-1),"")</f>
        <v/>
      </c>
      <c r="I74" s="91" t="str">
        <f>IF($B$2=StoreConfig!C79,RIGHT(StoreConfig!G79,LEN(StoreConfig!G79)-FIND("#",StoreConfig!G79)),"")</f>
        <v/>
      </c>
      <c r="J74" s="91" t="str">
        <f>IF($B$2=StoreConfig!C79,IF(StoreConfig!L79=0,"不限购",StoreConfig!L79&amp;"次"),"")</f>
        <v/>
      </c>
    </row>
    <row r="75" spans="4:10">
      <c r="D75" s="99" t="str">
        <f>IF($B$2=StoreConfig!C80,StoreConfig!O80,"")</f>
        <v/>
      </c>
      <c r="E75" s="99" t="str">
        <f>IF($B$2=StoreConfig!C80,StoreConfig!E80,"")</f>
        <v/>
      </c>
      <c r="F75" s="99" t="str">
        <f>IF($B$2=StoreConfig!C80,RIGHT(StoreConfig!J80,LEN(StoreConfig!J80)-FIND("|",StoreConfig!J80)),"")</f>
        <v/>
      </c>
      <c r="G75" s="99" t="str">
        <f>IFERROR(VLOOKUP(--IF($B$2=StoreConfig!C80,LEFT(StoreConfig!J80,FIND("|",StoreConfig!J80)-1),""),$Q$4:$R$20,2,FALSE),"")</f>
        <v/>
      </c>
      <c r="H75" s="91" t="str">
        <f>IF($B$2=StoreConfig!C80,LEFT(StoreConfig!G80,FIND("#",StoreConfig!G80)-1),"")</f>
        <v/>
      </c>
      <c r="I75" s="91" t="str">
        <f>IF($B$2=StoreConfig!C80,RIGHT(StoreConfig!G80,LEN(StoreConfig!G80)-FIND("#",StoreConfig!G80)),"")</f>
        <v/>
      </c>
      <c r="J75" s="91" t="str">
        <f>IF($B$2=StoreConfig!C80,IF(StoreConfig!L80=0,"不限购",StoreConfig!L80&amp;"次"),"")</f>
        <v/>
      </c>
    </row>
    <row r="76" spans="4:10">
      <c r="D76" s="99" t="str">
        <f>IF($B$2=StoreConfig!C81,StoreConfig!O81,"")</f>
        <v/>
      </c>
      <c r="E76" s="99" t="str">
        <f>IF($B$2=StoreConfig!C81,StoreConfig!E81,"")</f>
        <v/>
      </c>
      <c r="F76" s="99" t="str">
        <f>IF($B$2=StoreConfig!C81,RIGHT(StoreConfig!J81,LEN(StoreConfig!J81)-FIND("|",StoreConfig!J81)),"")</f>
        <v/>
      </c>
      <c r="G76" s="99" t="str">
        <f>IFERROR(VLOOKUP(--IF($B$2=StoreConfig!C81,LEFT(StoreConfig!J81,FIND("|",StoreConfig!J81)-1),""),$Q$4:$R$20,2,FALSE),"")</f>
        <v/>
      </c>
      <c r="H76" s="91" t="str">
        <f>IF($B$2=StoreConfig!C81,LEFT(StoreConfig!G81,FIND("#",StoreConfig!G81)-1),"")</f>
        <v/>
      </c>
      <c r="I76" s="91" t="str">
        <f>IF($B$2=StoreConfig!C81,RIGHT(StoreConfig!G81,LEN(StoreConfig!G81)-FIND("#",StoreConfig!G81)),"")</f>
        <v/>
      </c>
      <c r="J76" s="91" t="str">
        <f>IF($B$2=StoreConfig!C81,IF(StoreConfig!L81=0,"不限购",StoreConfig!L81&amp;"次"),"")</f>
        <v/>
      </c>
    </row>
    <row r="77" spans="4:10">
      <c r="D77" s="99" t="str">
        <f>IF($B$2=StoreConfig!C82,StoreConfig!O82,"")</f>
        <v/>
      </c>
      <c r="E77" s="99" t="str">
        <f>IF($B$2=StoreConfig!C82,StoreConfig!E82,"")</f>
        <v/>
      </c>
      <c r="F77" s="99" t="str">
        <f>IF($B$2=StoreConfig!C82,RIGHT(StoreConfig!J82,LEN(StoreConfig!J82)-FIND("|",StoreConfig!J82)),"")</f>
        <v/>
      </c>
      <c r="G77" s="99" t="str">
        <f>IFERROR(VLOOKUP(--IF($B$2=StoreConfig!C82,LEFT(StoreConfig!J82,FIND("|",StoreConfig!J82)-1),""),$Q$4:$R$20,2,FALSE),"")</f>
        <v/>
      </c>
      <c r="H77" s="91" t="str">
        <f>IF($B$2=StoreConfig!C82,LEFT(StoreConfig!G82,FIND("#",StoreConfig!G82)-1),"")</f>
        <v/>
      </c>
      <c r="I77" s="91" t="str">
        <f>IF($B$2=StoreConfig!C82,RIGHT(StoreConfig!G82,LEN(StoreConfig!G82)-FIND("#",StoreConfig!G82)),"")</f>
        <v/>
      </c>
      <c r="J77" s="91" t="str">
        <f>IF($B$2=StoreConfig!C82,IF(StoreConfig!L82=0,"不限购",StoreConfig!L82&amp;"次"),"")</f>
        <v/>
      </c>
    </row>
    <row r="78" spans="4:10">
      <c r="D78" s="99" t="str">
        <f>IF($B$2=StoreConfig!C83,StoreConfig!O83,"")</f>
        <v/>
      </c>
      <c r="E78" s="99" t="str">
        <f>IF($B$2=StoreConfig!C83,StoreConfig!E83,"")</f>
        <v/>
      </c>
      <c r="F78" s="99" t="str">
        <f>IF($B$2=StoreConfig!C83,RIGHT(StoreConfig!J83,LEN(StoreConfig!J83)-FIND("|",StoreConfig!J83)),"")</f>
        <v/>
      </c>
      <c r="G78" s="99" t="str">
        <f>IFERROR(VLOOKUP(--IF($B$2=StoreConfig!C83,LEFT(StoreConfig!J83,FIND("|",StoreConfig!J83)-1),""),$Q$4:$R$20,2,FALSE),"")</f>
        <v/>
      </c>
      <c r="H78" s="91" t="str">
        <f>IF($B$2=StoreConfig!C83,LEFT(StoreConfig!G83,FIND("#",StoreConfig!G83)-1),"")</f>
        <v/>
      </c>
      <c r="I78" s="91" t="str">
        <f>IF($B$2=StoreConfig!C83,RIGHT(StoreConfig!G83,LEN(StoreConfig!G83)-FIND("#",StoreConfig!G83)),"")</f>
        <v/>
      </c>
      <c r="J78" s="91" t="str">
        <f>IF($B$2=StoreConfig!C83,IF(StoreConfig!L83=0,"不限购",StoreConfig!L83&amp;"次"),"")</f>
        <v/>
      </c>
    </row>
    <row r="79" spans="4:10">
      <c r="D79" s="99" t="str">
        <f>IF($B$2=StoreConfig!C84,StoreConfig!O84,"")</f>
        <v/>
      </c>
      <c r="E79" s="99" t="str">
        <f>IF($B$2=StoreConfig!C84,StoreConfig!E84,"")</f>
        <v/>
      </c>
      <c r="F79" s="99" t="str">
        <f>IF($B$2=StoreConfig!C84,RIGHT(StoreConfig!J84,LEN(StoreConfig!J84)-FIND("|",StoreConfig!J84)),"")</f>
        <v/>
      </c>
      <c r="G79" s="99" t="str">
        <f>IFERROR(VLOOKUP(--IF($B$2=StoreConfig!C84,LEFT(StoreConfig!J84,FIND("|",StoreConfig!J84)-1),""),$Q$4:$R$20,2,FALSE),"")</f>
        <v/>
      </c>
      <c r="H79" s="91" t="str">
        <f>IF($B$2=StoreConfig!C84,LEFT(StoreConfig!G84,FIND("#",StoreConfig!G84)-1),"")</f>
        <v/>
      </c>
      <c r="I79" s="91" t="str">
        <f>IF($B$2=StoreConfig!C84,RIGHT(StoreConfig!G84,LEN(StoreConfig!G84)-FIND("#",StoreConfig!G84)),"")</f>
        <v/>
      </c>
      <c r="J79" s="91" t="str">
        <f>IF($B$2=StoreConfig!C84,IF(StoreConfig!L84=0,"不限购",StoreConfig!L84&amp;"次"),"")</f>
        <v/>
      </c>
    </row>
    <row r="80" spans="4:10">
      <c r="D80" s="99" t="str">
        <f>IF($B$2=StoreConfig!C85,StoreConfig!O85,"")</f>
        <v/>
      </c>
      <c r="E80" s="99" t="str">
        <f>IF($B$2=StoreConfig!C85,StoreConfig!E85,"")</f>
        <v/>
      </c>
      <c r="F80" s="99" t="str">
        <f>IF($B$2=StoreConfig!C85,RIGHT(StoreConfig!J85,LEN(StoreConfig!J85)-FIND("|",StoreConfig!J85)),"")</f>
        <v/>
      </c>
      <c r="G80" s="99" t="str">
        <f>IFERROR(VLOOKUP(--IF($B$2=StoreConfig!C85,LEFT(StoreConfig!J85,FIND("|",StoreConfig!J85)-1),""),$Q$4:$R$20,2,FALSE),"")</f>
        <v/>
      </c>
      <c r="H80" s="91" t="str">
        <f>IF($B$2=StoreConfig!C85,LEFT(StoreConfig!G85,FIND("#",StoreConfig!G85)-1),"")</f>
        <v/>
      </c>
      <c r="I80" s="91" t="str">
        <f>IF($B$2=StoreConfig!C85,RIGHT(StoreConfig!G85,LEN(StoreConfig!G85)-FIND("#",StoreConfig!G85)),"")</f>
        <v/>
      </c>
      <c r="J80" s="91" t="str">
        <f>IF($B$2=StoreConfig!C85,IF(StoreConfig!L85=0,"不限购",StoreConfig!L85&amp;"次"),"")</f>
        <v/>
      </c>
    </row>
    <row r="81" spans="4:10">
      <c r="D81" s="99" t="str">
        <f>IF($B$2=StoreConfig!C86,StoreConfig!O86,"")</f>
        <v/>
      </c>
      <c r="E81" s="99" t="str">
        <f>IF($B$2=StoreConfig!C86,StoreConfig!E86,"")</f>
        <v/>
      </c>
      <c r="F81" s="99" t="str">
        <f>IF($B$2=StoreConfig!C86,RIGHT(StoreConfig!J86,LEN(StoreConfig!J86)-FIND("|",StoreConfig!J86)),"")</f>
        <v/>
      </c>
      <c r="G81" s="99" t="str">
        <f>IFERROR(VLOOKUP(--IF($B$2=StoreConfig!C86,LEFT(StoreConfig!J86,FIND("|",StoreConfig!J86)-1),""),$Q$4:$R$20,2,FALSE),"")</f>
        <v/>
      </c>
      <c r="H81" s="91" t="str">
        <f>IF($B$2=StoreConfig!C86,LEFT(StoreConfig!G86,FIND("#",StoreConfig!G86)-1),"")</f>
        <v/>
      </c>
      <c r="I81" s="91" t="str">
        <f>IF($B$2=StoreConfig!C86,RIGHT(StoreConfig!G86,LEN(StoreConfig!G86)-FIND("#",StoreConfig!G86)),"")</f>
        <v/>
      </c>
      <c r="J81" s="91" t="str">
        <f>IF($B$2=StoreConfig!C86,IF(StoreConfig!L86=0,"不限购",StoreConfig!L86&amp;"次"),"")</f>
        <v/>
      </c>
    </row>
    <row r="82" spans="4:10">
      <c r="D82" s="99" t="str">
        <f>IF($B$2=StoreConfig!C87,StoreConfig!O87,"")</f>
        <v/>
      </c>
      <c r="E82" s="99" t="str">
        <f>IF($B$2=StoreConfig!C87,StoreConfig!E87,"")</f>
        <v/>
      </c>
      <c r="F82" s="99" t="str">
        <f>IF($B$2=StoreConfig!C87,RIGHT(StoreConfig!J87,LEN(StoreConfig!J87)-FIND("|",StoreConfig!J87)),"")</f>
        <v/>
      </c>
      <c r="G82" s="99" t="str">
        <f>IFERROR(VLOOKUP(--IF($B$2=StoreConfig!C87,LEFT(StoreConfig!J87,FIND("|",StoreConfig!J87)-1),""),$Q$4:$R$20,2,FALSE),"")</f>
        <v/>
      </c>
      <c r="H82" s="91" t="str">
        <f>IF($B$2=StoreConfig!C87,LEFT(StoreConfig!G87,FIND("#",StoreConfig!G87)-1),"")</f>
        <v/>
      </c>
      <c r="I82" s="91" t="str">
        <f>IF($B$2=StoreConfig!C87,RIGHT(StoreConfig!G87,LEN(StoreConfig!G87)-FIND("#",StoreConfig!G87)),"")</f>
        <v/>
      </c>
      <c r="J82" s="91" t="str">
        <f>IF($B$2=StoreConfig!C87,IF(StoreConfig!L87=0,"不限购",StoreConfig!L87&amp;"次"),"")</f>
        <v/>
      </c>
    </row>
    <row r="83" spans="4:10">
      <c r="D83" s="99" t="str">
        <f>IF($B$2=StoreConfig!C88,StoreConfig!O88,"")</f>
        <v/>
      </c>
      <c r="E83" s="99" t="str">
        <f>IF($B$2=StoreConfig!C88,StoreConfig!E88,"")</f>
        <v/>
      </c>
      <c r="F83" s="99" t="str">
        <f>IF($B$2=StoreConfig!C88,RIGHT(StoreConfig!J88,LEN(StoreConfig!J88)-FIND("|",StoreConfig!J88)),"")</f>
        <v/>
      </c>
      <c r="G83" s="99" t="str">
        <f>IFERROR(VLOOKUP(--IF($B$2=StoreConfig!C88,LEFT(StoreConfig!J88,FIND("|",StoreConfig!J88)-1),""),$Q$4:$R$20,2,FALSE),"")</f>
        <v/>
      </c>
      <c r="H83" s="91" t="str">
        <f>IF($B$2=StoreConfig!C88,LEFT(StoreConfig!G88,FIND("#",StoreConfig!G88)-1),"")</f>
        <v/>
      </c>
      <c r="I83" s="91" t="str">
        <f>IF($B$2=StoreConfig!C88,RIGHT(StoreConfig!G88,LEN(StoreConfig!G88)-FIND("#",StoreConfig!G88)),"")</f>
        <v/>
      </c>
      <c r="J83" s="91" t="str">
        <f>IF($B$2=StoreConfig!C88,IF(StoreConfig!L88=0,"不限购",StoreConfig!L88&amp;"次"),"")</f>
        <v/>
      </c>
    </row>
    <row r="84" spans="4:10">
      <c r="D84" s="99" t="str">
        <f>IF($B$2=StoreConfig!C89,StoreConfig!O89,"")</f>
        <v/>
      </c>
      <c r="E84" s="99" t="str">
        <f>IF($B$2=StoreConfig!C89,StoreConfig!E89,"")</f>
        <v/>
      </c>
      <c r="F84" s="99" t="str">
        <f>IF($B$2=StoreConfig!C89,RIGHT(StoreConfig!J89,LEN(StoreConfig!J89)-FIND("|",StoreConfig!J89)),"")</f>
        <v/>
      </c>
      <c r="G84" s="99" t="str">
        <f>IFERROR(VLOOKUP(--IF($B$2=StoreConfig!C89,LEFT(StoreConfig!J89,FIND("|",StoreConfig!J89)-1),""),$Q$4:$R$20,2,FALSE),"")</f>
        <v/>
      </c>
      <c r="H84" s="91" t="str">
        <f>IF($B$2=StoreConfig!C89,LEFT(StoreConfig!G89,FIND("#",StoreConfig!G89)-1),"")</f>
        <v/>
      </c>
      <c r="I84" s="91" t="str">
        <f>IF($B$2=StoreConfig!C89,RIGHT(StoreConfig!G89,LEN(StoreConfig!G89)-FIND("#",StoreConfig!G89)),"")</f>
        <v/>
      </c>
      <c r="J84" s="91" t="str">
        <f>IF($B$2=StoreConfig!C89,IF(StoreConfig!L89=0,"不限购",StoreConfig!L89&amp;"次"),"")</f>
        <v/>
      </c>
    </row>
    <row r="85" spans="4:10">
      <c r="D85" s="99" t="str">
        <f>IF($B$2=StoreConfig!C90,StoreConfig!O90,"")</f>
        <v/>
      </c>
      <c r="E85" s="99" t="str">
        <f>IF($B$2=StoreConfig!C90,StoreConfig!E90,"")</f>
        <v/>
      </c>
      <c r="F85" s="99" t="str">
        <f>IF($B$2=StoreConfig!C90,RIGHT(StoreConfig!J90,LEN(StoreConfig!J90)-FIND("|",StoreConfig!J90)),"")</f>
        <v/>
      </c>
      <c r="G85" s="99" t="str">
        <f>IFERROR(VLOOKUP(--IF($B$2=StoreConfig!C90,LEFT(StoreConfig!J90,FIND("|",StoreConfig!J90)-1),""),$Q$4:$R$20,2,FALSE),"")</f>
        <v/>
      </c>
      <c r="H85" s="91" t="str">
        <f>IF($B$2=StoreConfig!C90,LEFT(StoreConfig!G90,FIND("#",StoreConfig!G90)-1),"")</f>
        <v/>
      </c>
      <c r="I85" s="91" t="str">
        <f>IF($B$2=StoreConfig!C90,RIGHT(StoreConfig!G90,LEN(StoreConfig!G90)-FIND("#",StoreConfig!G90)),"")</f>
        <v/>
      </c>
      <c r="J85" s="91" t="str">
        <f>IF($B$2=StoreConfig!C90,IF(StoreConfig!L90=0,"不限购",StoreConfig!L90&amp;"次"),"")</f>
        <v/>
      </c>
    </row>
    <row r="86" spans="4:10">
      <c r="D86" s="99" t="str">
        <f>IF($B$2=StoreConfig!C91,StoreConfig!O91,"")</f>
        <v/>
      </c>
      <c r="E86" s="99" t="str">
        <f>IF($B$2=StoreConfig!C91,StoreConfig!E91,"")</f>
        <v/>
      </c>
      <c r="F86" s="99" t="str">
        <f>IF($B$2=StoreConfig!C91,RIGHT(StoreConfig!J91,LEN(StoreConfig!J91)-FIND("|",StoreConfig!J91)),"")</f>
        <v/>
      </c>
      <c r="G86" s="99" t="str">
        <f>IFERROR(VLOOKUP(--IF($B$2=StoreConfig!C91,LEFT(StoreConfig!J91,FIND("|",StoreConfig!J91)-1),""),$Q$4:$R$20,2,FALSE),"")</f>
        <v/>
      </c>
      <c r="H86" s="91" t="str">
        <f>IF($B$2=StoreConfig!C91,LEFT(StoreConfig!G91,FIND("#",StoreConfig!G91)-1),"")</f>
        <v/>
      </c>
      <c r="I86" s="91" t="str">
        <f>IF($B$2=StoreConfig!C91,RIGHT(StoreConfig!G91,LEN(StoreConfig!G91)-FIND("#",StoreConfig!G91)),"")</f>
        <v/>
      </c>
      <c r="J86" s="91" t="str">
        <f>IF($B$2=StoreConfig!C91,IF(StoreConfig!L91=0,"不限购",StoreConfig!L91&amp;"次"),"")</f>
        <v/>
      </c>
    </row>
    <row r="87" spans="4:10">
      <c r="D87" s="99" t="str">
        <f>IF($B$2=StoreConfig!C92,StoreConfig!O92,"")</f>
        <v/>
      </c>
      <c r="E87" s="99" t="str">
        <f>IF($B$2=StoreConfig!C92,StoreConfig!E92,"")</f>
        <v/>
      </c>
      <c r="F87" s="99" t="str">
        <f>IF($B$2=StoreConfig!C92,RIGHT(StoreConfig!J92,LEN(StoreConfig!J92)-FIND("|",StoreConfig!J92)),"")</f>
        <v/>
      </c>
      <c r="G87" s="99" t="str">
        <f>IFERROR(VLOOKUP(--IF($B$2=StoreConfig!C92,LEFT(StoreConfig!J92,FIND("|",StoreConfig!J92)-1),""),$Q$4:$R$20,2,FALSE),"")</f>
        <v/>
      </c>
      <c r="H87" s="91" t="str">
        <f>IF($B$2=StoreConfig!C92,LEFT(StoreConfig!G92,FIND("#",StoreConfig!G92)-1),"")</f>
        <v/>
      </c>
      <c r="I87" s="91" t="str">
        <f>IF($B$2=StoreConfig!C92,RIGHT(StoreConfig!G92,LEN(StoreConfig!G92)-FIND("#",StoreConfig!G92)),"")</f>
        <v/>
      </c>
      <c r="J87" s="91" t="str">
        <f>IF($B$2=StoreConfig!C92,IF(StoreConfig!L92=0,"不限购",StoreConfig!L92&amp;"次"),"")</f>
        <v/>
      </c>
    </row>
    <row r="88" spans="4:10">
      <c r="D88" s="99" t="str">
        <f>IF($B$2=StoreConfig!C93,StoreConfig!O93,"")</f>
        <v/>
      </c>
      <c r="E88" s="99" t="str">
        <f>IF($B$2=StoreConfig!C93,StoreConfig!E93,"")</f>
        <v/>
      </c>
      <c r="F88" s="99" t="str">
        <f>IF($B$2=StoreConfig!C93,RIGHT(StoreConfig!J93,LEN(StoreConfig!J93)-FIND("|",StoreConfig!J93)),"")</f>
        <v/>
      </c>
      <c r="G88" s="99" t="str">
        <f>IFERROR(VLOOKUP(--IF($B$2=StoreConfig!C93,LEFT(StoreConfig!J93,FIND("|",StoreConfig!J93)-1),""),$Q$4:$R$20,2,FALSE),"")</f>
        <v/>
      </c>
      <c r="H88" s="91" t="str">
        <f>IF($B$2=StoreConfig!C93,LEFT(StoreConfig!G93,FIND("#",StoreConfig!G93)-1),"")</f>
        <v/>
      </c>
      <c r="I88" s="91" t="str">
        <f>IF($B$2=StoreConfig!C93,RIGHT(StoreConfig!G93,LEN(StoreConfig!G93)-FIND("#",StoreConfig!G93)),"")</f>
        <v/>
      </c>
      <c r="J88" s="91" t="str">
        <f>IF($B$2=StoreConfig!C93,IF(StoreConfig!L93=0,"不限购",StoreConfig!L93&amp;"次"),"")</f>
        <v/>
      </c>
    </row>
    <row r="89" spans="4:10">
      <c r="D89" s="99" t="str">
        <f>IF($B$2=StoreConfig!C94,StoreConfig!O94,"")</f>
        <v/>
      </c>
      <c r="E89" s="99" t="str">
        <f>IF($B$2=StoreConfig!C94,StoreConfig!E94,"")</f>
        <v/>
      </c>
      <c r="F89" s="99" t="str">
        <f>IF($B$2=StoreConfig!C94,RIGHT(StoreConfig!J94,LEN(StoreConfig!J94)-FIND("|",StoreConfig!J94)),"")</f>
        <v/>
      </c>
      <c r="G89" s="99" t="str">
        <f>IFERROR(VLOOKUP(--IF($B$2=StoreConfig!C94,LEFT(StoreConfig!J94,FIND("|",StoreConfig!J94)-1),""),$Q$4:$R$20,2,FALSE),"")</f>
        <v/>
      </c>
      <c r="H89" s="91" t="str">
        <f>IF($B$2=StoreConfig!C94,LEFT(StoreConfig!G94,FIND("#",StoreConfig!G94)-1),"")</f>
        <v/>
      </c>
      <c r="I89" s="91" t="str">
        <f>IF($B$2=StoreConfig!C94,RIGHT(StoreConfig!G94,LEN(StoreConfig!G94)-FIND("#",StoreConfig!G94)),"")</f>
        <v/>
      </c>
      <c r="J89" s="91" t="str">
        <f>IF($B$2=StoreConfig!C94,IF(StoreConfig!L94=0,"不限购",StoreConfig!L94&amp;"次"),"")</f>
        <v/>
      </c>
    </row>
    <row r="90" spans="4:10">
      <c r="D90" s="99" t="str">
        <f>IF($B$2=StoreConfig!C95,StoreConfig!O95,"")</f>
        <v/>
      </c>
      <c r="E90" s="99" t="str">
        <f>IF($B$2=StoreConfig!C95,StoreConfig!E95,"")</f>
        <v/>
      </c>
      <c r="F90" s="99" t="str">
        <f>IF($B$2=StoreConfig!C95,RIGHT(StoreConfig!J95,LEN(StoreConfig!J95)-FIND("|",StoreConfig!J95)),"")</f>
        <v/>
      </c>
      <c r="G90" s="99" t="str">
        <f>IFERROR(VLOOKUP(--IF($B$2=StoreConfig!C95,LEFT(StoreConfig!J95,FIND("|",StoreConfig!J95)-1),""),$Q$4:$R$20,2,FALSE),"")</f>
        <v/>
      </c>
      <c r="H90" s="91" t="str">
        <f>IF($B$2=StoreConfig!C95,LEFT(StoreConfig!G95,FIND("#",StoreConfig!G95)-1),"")</f>
        <v/>
      </c>
      <c r="I90" s="91" t="str">
        <f>IF($B$2=StoreConfig!C95,RIGHT(StoreConfig!G95,LEN(StoreConfig!G95)-FIND("#",StoreConfig!G95)),"")</f>
        <v/>
      </c>
      <c r="J90" s="91" t="str">
        <f>IF($B$2=StoreConfig!C95,IF(StoreConfig!L95=0,"不限购",StoreConfig!L95&amp;"次"),"")</f>
        <v/>
      </c>
    </row>
    <row r="91" spans="4:10">
      <c r="D91" s="99" t="str">
        <f>IF($B$2=StoreConfig!C96,StoreConfig!O96,"")</f>
        <v/>
      </c>
      <c r="E91" s="99" t="str">
        <f>IF($B$2=StoreConfig!C96,StoreConfig!E96,"")</f>
        <v/>
      </c>
      <c r="F91" s="99" t="str">
        <f>IF($B$2=StoreConfig!C96,RIGHT(StoreConfig!J96,LEN(StoreConfig!J96)-FIND("|",StoreConfig!J96)),"")</f>
        <v/>
      </c>
      <c r="G91" s="99" t="str">
        <f>IFERROR(VLOOKUP(--IF($B$2=StoreConfig!C96,LEFT(StoreConfig!J96,FIND("|",StoreConfig!J96)-1),""),$Q$4:$R$20,2,FALSE),"")</f>
        <v/>
      </c>
      <c r="H91" s="91" t="str">
        <f>IF($B$2=StoreConfig!C96,LEFT(StoreConfig!G96,FIND("#",StoreConfig!G96)-1),"")</f>
        <v/>
      </c>
      <c r="I91" s="91" t="str">
        <f>IF($B$2=StoreConfig!C96,RIGHT(StoreConfig!G96,LEN(StoreConfig!G96)-FIND("#",StoreConfig!G96)),"")</f>
        <v/>
      </c>
      <c r="J91" s="91" t="str">
        <f>IF($B$2=StoreConfig!C96,IF(StoreConfig!L96=0,"不限购",StoreConfig!L96&amp;"次"),"")</f>
        <v/>
      </c>
    </row>
    <row r="92" spans="4:10">
      <c r="D92" s="99" t="str">
        <f>IF($B$2=StoreConfig!C97,StoreConfig!O97,"")</f>
        <v/>
      </c>
      <c r="E92" s="99" t="str">
        <f>IF($B$2=StoreConfig!C97,StoreConfig!E97,"")</f>
        <v/>
      </c>
      <c r="F92" s="99" t="str">
        <f>IF($B$2=StoreConfig!C97,RIGHT(StoreConfig!J97,LEN(StoreConfig!J97)-FIND("|",StoreConfig!J97)),"")</f>
        <v/>
      </c>
      <c r="G92" s="99" t="str">
        <f>IFERROR(VLOOKUP(--IF($B$2=StoreConfig!C97,LEFT(StoreConfig!J97,FIND("|",StoreConfig!J97)-1),""),$Q$4:$R$20,2,FALSE),"")</f>
        <v/>
      </c>
      <c r="H92" s="91" t="str">
        <f>IF($B$2=StoreConfig!C97,LEFT(StoreConfig!G97,FIND("#",StoreConfig!G97)-1),"")</f>
        <v/>
      </c>
      <c r="I92" s="91" t="str">
        <f>IF($B$2=StoreConfig!C97,RIGHT(StoreConfig!G97,LEN(StoreConfig!G97)-FIND("#",StoreConfig!G97)),"")</f>
        <v/>
      </c>
      <c r="J92" s="91" t="str">
        <f>IF($B$2=StoreConfig!C97,IF(StoreConfig!L97=0,"不限购",StoreConfig!L97&amp;"次"),"")</f>
        <v/>
      </c>
    </row>
    <row r="93" spans="4:10">
      <c r="D93" s="99" t="str">
        <f>IF($B$2=StoreConfig!C98,StoreConfig!O98,"")</f>
        <v/>
      </c>
      <c r="E93" s="99" t="str">
        <f>IF($B$2=StoreConfig!C98,StoreConfig!E98,"")</f>
        <v/>
      </c>
      <c r="F93" s="99" t="str">
        <f>IF($B$2=StoreConfig!C98,RIGHT(StoreConfig!J98,LEN(StoreConfig!J98)-FIND("|",StoreConfig!J98)),"")</f>
        <v/>
      </c>
      <c r="G93" s="99" t="str">
        <f>IFERROR(VLOOKUP(--IF($B$2=StoreConfig!C98,LEFT(StoreConfig!J98,FIND("|",StoreConfig!J98)-1),""),$Q$4:$R$20,2,FALSE),"")</f>
        <v/>
      </c>
      <c r="H93" s="91" t="str">
        <f>IF($B$2=StoreConfig!C98,LEFT(StoreConfig!G98,FIND("#",StoreConfig!G98)-1),"")</f>
        <v/>
      </c>
      <c r="I93" s="91" t="str">
        <f>IF($B$2=StoreConfig!C98,RIGHT(StoreConfig!G98,LEN(StoreConfig!G98)-FIND("#",StoreConfig!G98)),"")</f>
        <v/>
      </c>
      <c r="J93" s="91" t="str">
        <f>IF($B$2=StoreConfig!C98,IF(StoreConfig!L98=0,"不限购",StoreConfig!L98&amp;"次"),"")</f>
        <v/>
      </c>
    </row>
    <row r="94" spans="4:10">
      <c r="D94" s="99" t="str">
        <f>IF($B$2=StoreConfig!C99,StoreConfig!O99,"")</f>
        <v/>
      </c>
      <c r="E94" s="99" t="str">
        <f>IF($B$2=StoreConfig!C99,StoreConfig!E99,"")</f>
        <v/>
      </c>
      <c r="F94" s="99" t="str">
        <f>IF($B$2=StoreConfig!C99,RIGHT(StoreConfig!J99,LEN(StoreConfig!J99)-FIND("|",StoreConfig!J99)),"")</f>
        <v/>
      </c>
      <c r="G94" s="99" t="str">
        <f>IFERROR(VLOOKUP(--IF($B$2=StoreConfig!C99,LEFT(StoreConfig!J99,FIND("|",StoreConfig!J99)-1),""),$Q$4:$R$20,2,FALSE),"")</f>
        <v/>
      </c>
      <c r="H94" s="91" t="str">
        <f>IF($B$2=StoreConfig!C99,LEFT(StoreConfig!G99,FIND("#",StoreConfig!G99)-1),"")</f>
        <v/>
      </c>
      <c r="I94" s="91" t="str">
        <f>IF($B$2=StoreConfig!C99,RIGHT(StoreConfig!G99,LEN(StoreConfig!G99)-FIND("#",StoreConfig!G99)),"")</f>
        <v/>
      </c>
      <c r="J94" s="91" t="str">
        <f>IF($B$2=StoreConfig!C99,IF(StoreConfig!L99=0,"不限购",StoreConfig!L99&amp;"次"),"")</f>
        <v/>
      </c>
    </row>
    <row r="95" spans="4:10">
      <c r="D95" s="99" t="str">
        <f>IF($B$2=StoreConfig!C100,StoreConfig!O100,"")</f>
        <v/>
      </c>
      <c r="E95" s="99" t="str">
        <f>IF($B$2=StoreConfig!C100,StoreConfig!E100,"")</f>
        <v/>
      </c>
      <c r="F95" s="99" t="str">
        <f>IF($B$2=StoreConfig!C100,RIGHT(StoreConfig!J100,LEN(StoreConfig!J100)-FIND("|",StoreConfig!J100)),"")</f>
        <v/>
      </c>
      <c r="G95" s="99" t="str">
        <f>IFERROR(VLOOKUP(--IF($B$2=StoreConfig!C100,LEFT(StoreConfig!J100,FIND("|",StoreConfig!J100)-1),""),$Q$4:$R$20,2,FALSE),"")</f>
        <v/>
      </c>
      <c r="H95" s="91" t="str">
        <f>IF($B$2=StoreConfig!C100,LEFT(StoreConfig!G100,FIND("#",StoreConfig!G100)-1),"")</f>
        <v/>
      </c>
      <c r="I95" s="91" t="str">
        <f>IF($B$2=StoreConfig!C100,RIGHT(StoreConfig!G100,LEN(StoreConfig!G100)-FIND("#",StoreConfig!G100)),"")</f>
        <v/>
      </c>
      <c r="J95" s="91" t="str">
        <f>IF($B$2=StoreConfig!C100,IF(StoreConfig!L100=0,"不限购",StoreConfig!L100&amp;"次"),"")</f>
        <v/>
      </c>
    </row>
    <row r="96" spans="4:10">
      <c r="D96" s="99" t="str">
        <f>IF($B$2=StoreConfig!C101,StoreConfig!O101,"")</f>
        <v/>
      </c>
      <c r="E96" s="99" t="str">
        <f>IF($B$2=StoreConfig!C101,StoreConfig!E101,"")</f>
        <v/>
      </c>
      <c r="F96" s="99" t="str">
        <f>IF($B$2=StoreConfig!C101,RIGHT(StoreConfig!J101,LEN(StoreConfig!J101)-FIND("|",StoreConfig!J101)),"")</f>
        <v/>
      </c>
      <c r="G96" s="99" t="str">
        <f>IFERROR(VLOOKUP(--IF($B$2=StoreConfig!C101,LEFT(StoreConfig!J101,FIND("|",StoreConfig!J101)-1),""),$Q$4:$R$20,2,FALSE),"")</f>
        <v/>
      </c>
      <c r="H96" s="91" t="str">
        <f>IF($B$2=StoreConfig!C101,LEFT(StoreConfig!G101,FIND("#",StoreConfig!G101)-1),"")</f>
        <v/>
      </c>
      <c r="I96" s="91" t="str">
        <f>IF($B$2=StoreConfig!C101,RIGHT(StoreConfig!G101,LEN(StoreConfig!G101)-FIND("#",StoreConfig!G101)),"")</f>
        <v/>
      </c>
      <c r="J96" s="91" t="str">
        <f>IF($B$2=StoreConfig!C101,IF(StoreConfig!L101=0,"不限购",StoreConfig!L101&amp;"次"),"")</f>
        <v/>
      </c>
    </row>
    <row r="97" spans="4:10">
      <c r="D97" s="99" t="str">
        <f>IF($B$2=StoreConfig!C102,StoreConfig!O102,"")</f>
        <v/>
      </c>
      <c r="E97" s="99" t="str">
        <f>IF($B$2=StoreConfig!C102,StoreConfig!E102,"")</f>
        <v/>
      </c>
      <c r="F97" s="99" t="str">
        <f>IF($B$2=StoreConfig!C102,RIGHT(StoreConfig!J102,LEN(StoreConfig!J102)-FIND("|",StoreConfig!J102)),"")</f>
        <v/>
      </c>
      <c r="G97" s="99" t="str">
        <f>IFERROR(VLOOKUP(--IF($B$2=StoreConfig!C102,LEFT(StoreConfig!J102,FIND("|",StoreConfig!J102)-1),""),$Q$4:$R$20,2,FALSE),"")</f>
        <v/>
      </c>
      <c r="H97" s="91" t="str">
        <f>IF($B$2=StoreConfig!C102,LEFT(StoreConfig!G102,FIND("#",StoreConfig!G102)-1),"")</f>
        <v/>
      </c>
      <c r="I97" s="91" t="str">
        <f>IF($B$2=StoreConfig!C102,RIGHT(StoreConfig!G102,LEN(StoreConfig!G102)-FIND("#",StoreConfig!G102)),"")</f>
        <v/>
      </c>
      <c r="J97" s="91" t="str">
        <f>IF($B$2=StoreConfig!C102,IF(StoreConfig!L102=0,"不限购",StoreConfig!L102&amp;"次"),"")</f>
        <v/>
      </c>
    </row>
    <row r="98" spans="4:10">
      <c r="D98" s="99" t="str">
        <f>IF($B$2=StoreConfig!C103,StoreConfig!O103,"")</f>
        <v/>
      </c>
      <c r="E98" s="99" t="str">
        <f>IF($B$2=StoreConfig!C103,StoreConfig!E103,"")</f>
        <v/>
      </c>
      <c r="F98" s="99" t="str">
        <f>IF($B$2=StoreConfig!C103,RIGHT(StoreConfig!J103,LEN(StoreConfig!J103)-FIND("|",StoreConfig!J103)),"")</f>
        <v/>
      </c>
      <c r="G98" s="99" t="str">
        <f>IFERROR(VLOOKUP(--IF($B$2=StoreConfig!C103,LEFT(StoreConfig!J103,FIND("|",StoreConfig!J103)-1),""),$Q$4:$R$20,2,FALSE),"")</f>
        <v/>
      </c>
      <c r="H98" s="91" t="str">
        <f>IF($B$2=StoreConfig!C103,LEFT(StoreConfig!G103,FIND("#",StoreConfig!G103)-1),"")</f>
        <v/>
      </c>
      <c r="I98" s="91" t="str">
        <f>IF($B$2=StoreConfig!C103,RIGHT(StoreConfig!G103,LEN(StoreConfig!G103)-FIND("#",StoreConfig!G103)),"")</f>
        <v/>
      </c>
      <c r="J98" s="91" t="str">
        <f>IF($B$2=StoreConfig!C103,IF(StoreConfig!L103=0,"不限购",StoreConfig!L103&amp;"次"),"")</f>
        <v/>
      </c>
    </row>
    <row r="99" spans="4:10">
      <c r="D99" s="99" t="str">
        <f>IF($B$2=StoreConfig!C104,StoreConfig!O104,"")</f>
        <v/>
      </c>
      <c r="E99" s="99" t="str">
        <f>IF($B$2=StoreConfig!C104,StoreConfig!E104,"")</f>
        <v/>
      </c>
      <c r="F99" s="99" t="str">
        <f>IF($B$2=StoreConfig!C104,RIGHT(StoreConfig!J104,LEN(StoreConfig!J104)-FIND("|",StoreConfig!J104)),"")</f>
        <v/>
      </c>
      <c r="G99" s="99" t="str">
        <f>IFERROR(VLOOKUP(--IF($B$2=StoreConfig!C104,LEFT(StoreConfig!J104,FIND("|",StoreConfig!J104)-1),""),$Q$4:$R$20,2,FALSE),"")</f>
        <v/>
      </c>
      <c r="H99" s="91" t="str">
        <f>IF($B$2=StoreConfig!C104,LEFT(StoreConfig!G104,FIND("#",StoreConfig!G104)-1),"")</f>
        <v/>
      </c>
      <c r="I99" s="91" t="str">
        <f>IF($B$2=StoreConfig!C104,RIGHT(StoreConfig!G104,LEN(StoreConfig!G104)-FIND("#",StoreConfig!G104)),"")</f>
        <v/>
      </c>
      <c r="J99" s="91" t="str">
        <f>IF($B$2=StoreConfig!C104,IF(StoreConfig!L104=0,"不限购",StoreConfig!L104&amp;"次"),"")</f>
        <v/>
      </c>
    </row>
    <row r="100" spans="4:10">
      <c r="D100" s="99" t="str">
        <f>IF($B$2=StoreConfig!C105,StoreConfig!O105,"")</f>
        <v/>
      </c>
      <c r="E100" s="99" t="str">
        <f>IF($B$2=StoreConfig!C105,StoreConfig!E105,"")</f>
        <v/>
      </c>
      <c r="F100" s="99" t="str">
        <f>IF($B$2=StoreConfig!C105,RIGHT(StoreConfig!J105,LEN(StoreConfig!J105)-FIND("|",StoreConfig!J105)),"")</f>
        <v/>
      </c>
      <c r="G100" s="99" t="str">
        <f>IFERROR(VLOOKUP(--IF($B$2=StoreConfig!C105,LEFT(StoreConfig!J105,FIND("|",StoreConfig!J105)-1),""),$Q$4:$R$20,2,FALSE),"")</f>
        <v/>
      </c>
      <c r="H100" s="91" t="str">
        <f>IF($B$2=StoreConfig!C105,LEFT(StoreConfig!G105,FIND("#",StoreConfig!G105)-1),"")</f>
        <v/>
      </c>
      <c r="I100" s="91" t="str">
        <f>IF($B$2=StoreConfig!C105,RIGHT(StoreConfig!G105,LEN(StoreConfig!G105)-FIND("#",StoreConfig!G105)),"")</f>
        <v/>
      </c>
      <c r="J100" s="91" t="str">
        <f>IF($B$2=StoreConfig!C105,IF(StoreConfig!L105=0,"不限购",StoreConfig!L105&amp;"次"),"")</f>
        <v/>
      </c>
    </row>
    <row r="101" spans="4:10">
      <c r="D101" s="99" t="str">
        <f>IF($B$2=StoreConfig!C106,StoreConfig!O106,"")</f>
        <v/>
      </c>
      <c r="E101" s="99" t="str">
        <f>IF($B$2=StoreConfig!C106,StoreConfig!E106,"")</f>
        <v/>
      </c>
      <c r="F101" s="99" t="str">
        <f>IF($B$2=StoreConfig!C106,RIGHT(StoreConfig!J106,LEN(StoreConfig!J106)-FIND("|",StoreConfig!J106)),"")</f>
        <v/>
      </c>
      <c r="G101" s="99" t="str">
        <f>IFERROR(VLOOKUP(--IF($B$2=StoreConfig!C106,LEFT(StoreConfig!J106,FIND("|",StoreConfig!J106)-1),""),$Q$4:$R$20,2,FALSE),"")</f>
        <v/>
      </c>
      <c r="H101" s="91" t="str">
        <f>IF($B$2=StoreConfig!C106,LEFT(StoreConfig!G106,FIND("#",StoreConfig!G106)-1),"")</f>
        <v/>
      </c>
      <c r="I101" s="91" t="str">
        <f>IF($B$2=StoreConfig!C106,RIGHT(StoreConfig!G106,LEN(StoreConfig!G106)-FIND("#",StoreConfig!G106)),"")</f>
        <v/>
      </c>
      <c r="J101" s="91" t="str">
        <f>IF($B$2=StoreConfig!C106,IF(StoreConfig!L106=0,"不限购",StoreConfig!L106&amp;"次"),"")</f>
        <v/>
      </c>
    </row>
    <row r="102" spans="4:10">
      <c r="D102" s="99" t="str">
        <f>IF($B$2=StoreConfig!C107,StoreConfig!O107,"")</f>
        <v/>
      </c>
      <c r="E102" s="99" t="str">
        <f>IF($B$2=StoreConfig!C107,StoreConfig!E107,"")</f>
        <v/>
      </c>
      <c r="F102" s="99" t="str">
        <f>IF($B$2=StoreConfig!C107,RIGHT(StoreConfig!J107,LEN(StoreConfig!J107)-FIND("|",StoreConfig!J107)),"")</f>
        <v/>
      </c>
      <c r="G102" s="99" t="str">
        <f>IFERROR(VLOOKUP(--IF($B$2=StoreConfig!C107,LEFT(StoreConfig!J107,FIND("|",StoreConfig!J107)-1),""),$Q$4:$R$20,2,FALSE),"")</f>
        <v/>
      </c>
      <c r="H102" s="91" t="str">
        <f>IF($B$2=StoreConfig!C107,LEFT(StoreConfig!G107,FIND("#",StoreConfig!G107)-1),"")</f>
        <v/>
      </c>
      <c r="I102" s="91" t="str">
        <f>IF($B$2=StoreConfig!C107,RIGHT(StoreConfig!G107,LEN(StoreConfig!G107)-FIND("#",StoreConfig!G107)),"")</f>
        <v/>
      </c>
      <c r="J102" s="91" t="str">
        <f>IF($B$2=StoreConfig!C107,IF(StoreConfig!L107=0,"不限购",StoreConfig!L107&amp;"次"),"")</f>
        <v/>
      </c>
    </row>
    <row r="103" spans="4:10">
      <c r="D103" s="99" t="str">
        <f>IF($B$2=StoreConfig!C108,StoreConfig!O108,"")</f>
        <v/>
      </c>
      <c r="E103" s="99" t="str">
        <f>IF($B$2=StoreConfig!C108,StoreConfig!E108,"")</f>
        <v/>
      </c>
      <c r="F103" s="99" t="str">
        <f>IF($B$2=StoreConfig!C108,RIGHT(StoreConfig!J108,LEN(StoreConfig!J108)-FIND("|",StoreConfig!J108)),"")</f>
        <v/>
      </c>
      <c r="G103" s="99" t="str">
        <f>IFERROR(VLOOKUP(--IF($B$2=StoreConfig!C108,LEFT(StoreConfig!J108,FIND("|",StoreConfig!J108)-1),""),$Q$4:$R$20,2,FALSE),"")</f>
        <v/>
      </c>
      <c r="H103" s="91" t="str">
        <f>IF($B$2=StoreConfig!C108,LEFT(StoreConfig!G108,FIND("#",StoreConfig!G108)-1),"")</f>
        <v/>
      </c>
      <c r="I103" s="91" t="str">
        <f>IF($B$2=StoreConfig!C108,RIGHT(StoreConfig!G108,LEN(StoreConfig!G108)-FIND("#",StoreConfig!G108)),"")</f>
        <v/>
      </c>
      <c r="J103" s="91" t="str">
        <f>IF($B$2=StoreConfig!C108,IF(StoreConfig!L108=0,"不限购",StoreConfig!L108&amp;"次"),"")</f>
        <v/>
      </c>
    </row>
    <row r="104" spans="4:10">
      <c r="D104" s="99" t="str">
        <f>IF($B$2=StoreConfig!C109,StoreConfig!O109,"")</f>
        <v/>
      </c>
      <c r="E104" s="99" t="str">
        <f>IF($B$2=StoreConfig!C109,StoreConfig!E109,"")</f>
        <v/>
      </c>
      <c r="F104" s="99" t="str">
        <f>IF($B$2=StoreConfig!C109,RIGHT(StoreConfig!J109,LEN(StoreConfig!J109)-FIND("|",StoreConfig!J109)),"")</f>
        <v/>
      </c>
      <c r="G104" s="99" t="str">
        <f>IFERROR(VLOOKUP(--IF($B$2=StoreConfig!C109,LEFT(StoreConfig!J109,FIND("|",StoreConfig!J109)-1),""),$Q$4:$R$20,2,FALSE),"")</f>
        <v/>
      </c>
      <c r="H104" s="91" t="str">
        <f>IF($B$2=StoreConfig!C109,LEFT(StoreConfig!G109,FIND("#",StoreConfig!G109)-1),"")</f>
        <v/>
      </c>
      <c r="I104" s="91" t="str">
        <f>IF($B$2=StoreConfig!C109,RIGHT(StoreConfig!G109,LEN(StoreConfig!G109)-FIND("#",StoreConfig!G109)),"")</f>
        <v/>
      </c>
      <c r="J104" s="91" t="str">
        <f>IF($B$2=StoreConfig!C109,IF(StoreConfig!L109=0,"不限购",StoreConfig!L109&amp;"次"),"")</f>
        <v/>
      </c>
    </row>
    <row r="105" spans="4:10">
      <c r="D105" s="99" t="str">
        <f>IF($B$2=StoreConfig!C110,StoreConfig!O110,"")</f>
        <v/>
      </c>
      <c r="E105" s="99" t="str">
        <f>IF($B$2=StoreConfig!C110,StoreConfig!E110,"")</f>
        <v/>
      </c>
      <c r="F105" s="99" t="str">
        <f>IF($B$2=StoreConfig!C110,RIGHT(StoreConfig!J110,LEN(StoreConfig!J110)-FIND("|",StoreConfig!J110)),"")</f>
        <v/>
      </c>
      <c r="G105" s="99" t="str">
        <f>IFERROR(VLOOKUP(--IF($B$2=StoreConfig!C110,LEFT(StoreConfig!J110,FIND("|",StoreConfig!J110)-1),""),$Q$4:$R$20,2,FALSE),"")</f>
        <v/>
      </c>
      <c r="H105" s="91" t="str">
        <f>IF($B$2=StoreConfig!C110,LEFT(StoreConfig!G110,FIND("#",StoreConfig!G110)-1),"")</f>
        <v/>
      </c>
      <c r="I105" s="91" t="str">
        <f>IF($B$2=StoreConfig!C110,RIGHT(StoreConfig!G110,LEN(StoreConfig!G110)-FIND("#",StoreConfig!G110)),"")</f>
        <v/>
      </c>
      <c r="J105" s="91" t="str">
        <f>IF($B$2=StoreConfig!C110,IF(StoreConfig!L110=0,"不限购",StoreConfig!L110&amp;"次"),"")</f>
        <v/>
      </c>
    </row>
    <row r="106" spans="4:10">
      <c r="D106" s="99" t="str">
        <f>IF($B$2=StoreConfig!C111,StoreConfig!O111,"")</f>
        <v/>
      </c>
      <c r="E106" s="99" t="str">
        <f>IF($B$2=StoreConfig!C111,StoreConfig!E111,"")</f>
        <v/>
      </c>
      <c r="F106" s="99" t="str">
        <f>IF($B$2=StoreConfig!C111,RIGHT(StoreConfig!J111,LEN(StoreConfig!J111)-FIND("|",StoreConfig!J111)),"")</f>
        <v/>
      </c>
      <c r="G106" s="99" t="str">
        <f>IFERROR(VLOOKUP(--IF($B$2=StoreConfig!C111,LEFT(StoreConfig!J111,FIND("|",StoreConfig!J111)-1),""),$Q$4:$R$20,2,FALSE),"")</f>
        <v/>
      </c>
      <c r="H106" s="91" t="str">
        <f>IF($B$2=StoreConfig!C111,LEFT(StoreConfig!G111,FIND("#",StoreConfig!G111)-1),"")</f>
        <v/>
      </c>
      <c r="I106" s="91" t="str">
        <f>IF($B$2=StoreConfig!C111,RIGHT(StoreConfig!G111,LEN(StoreConfig!G111)-FIND("#",StoreConfig!G111)),"")</f>
        <v/>
      </c>
      <c r="J106" s="91" t="str">
        <f>IF($B$2=StoreConfig!C111,IF(StoreConfig!L111=0,"不限购",StoreConfig!L111&amp;"次"),"")</f>
        <v/>
      </c>
    </row>
    <row r="107" spans="4:10">
      <c r="D107" s="99" t="str">
        <f>IF($B$2=StoreConfig!C112,StoreConfig!O112,"")</f>
        <v/>
      </c>
      <c r="E107" s="99" t="str">
        <f>IF($B$2=StoreConfig!C112,StoreConfig!E112,"")</f>
        <v/>
      </c>
      <c r="F107" s="99" t="str">
        <f>IF($B$2=StoreConfig!C112,RIGHT(StoreConfig!J112,LEN(StoreConfig!J112)-FIND("|",StoreConfig!J112)),"")</f>
        <v/>
      </c>
      <c r="G107" s="99" t="str">
        <f>IFERROR(VLOOKUP(--IF($B$2=StoreConfig!C112,LEFT(StoreConfig!J112,FIND("|",StoreConfig!J112)-1),""),$Q$4:$R$20,2,FALSE),"")</f>
        <v/>
      </c>
      <c r="H107" s="91" t="str">
        <f>IF($B$2=StoreConfig!C112,LEFT(StoreConfig!G112,FIND("#",StoreConfig!G112)-1),"")</f>
        <v/>
      </c>
      <c r="I107" s="91" t="str">
        <f>IF($B$2=StoreConfig!C112,RIGHT(StoreConfig!G112,LEN(StoreConfig!G112)-FIND("#",StoreConfig!G112)),"")</f>
        <v/>
      </c>
      <c r="J107" s="91" t="str">
        <f>IF($B$2=StoreConfig!C112,IF(StoreConfig!L112=0,"不限购",StoreConfig!L112&amp;"次"),"")</f>
        <v/>
      </c>
    </row>
    <row r="108" spans="4:10">
      <c r="D108" s="99" t="str">
        <f>IF($B$2=StoreConfig!C113,StoreConfig!O113,"")</f>
        <v/>
      </c>
      <c r="E108" s="99" t="str">
        <f>IF($B$2=StoreConfig!C113,StoreConfig!E113,"")</f>
        <v/>
      </c>
      <c r="F108" s="99" t="str">
        <f>IF($B$2=StoreConfig!C113,RIGHT(StoreConfig!J113,LEN(StoreConfig!J113)-FIND("|",StoreConfig!J113)),"")</f>
        <v/>
      </c>
      <c r="G108" s="99" t="str">
        <f>IFERROR(VLOOKUP(--IF($B$2=StoreConfig!C113,LEFT(StoreConfig!J113,FIND("|",StoreConfig!J113)-1),""),$Q$4:$R$20,2,FALSE),"")</f>
        <v/>
      </c>
      <c r="H108" s="91" t="str">
        <f>IF($B$2=StoreConfig!C113,LEFT(StoreConfig!G113,FIND("#",StoreConfig!G113)-1),"")</f>
        <v/>
      </c>
      <c r="I108" s="91" t="str">
        <f>IF($B$2=StoreConfig!C113,RIGHT(StoreConfig!G113,LEN(StoreConfig!G113)-FIND("#",StoreConfig!G113)),"")</f>
        <v/>
      </c>
      <c r="J108" s="91" t="str">
        <f>IF($B$2=StoreConfig!C113,IF(StoreConfig!L113=0,"不限购",StoreConfig!L113&amp;"次"),"")</f>
        <v/>
      </c>
    </row>
    <row r="109" spans="4:10">
      <c r="D109" s="99" t="str">
        <f>IF($B$2=StoreConfig!C114,StoreConfig!O114,"")</f>
        <v/>
      </c>
      <c r="E109" s="99" t="str">
        <f>IF($B$2=StoreConfig!C114,StoreConfig!E114,"")</f>
        <v/>
      </c>
      <c r="F109" s="99" t="str">
        <f>IF($B$2=StoreConfig!C114,RIGHT(StoreConfig!J114,LEN(StoreConfig!J114)-FIND("|",StoreConfig!J114)),"")</f>
        <v/>
      </c>
      <c r="G109" s="99" t="str">
        <f>IFERROR(VLOOKUP(--IF($B$2=StoreConfig!C114,LEFT(StoreConfig!J114,FIND("|",StoreConfig!J114)-1),""),$Q$4:$R$20,2,FALSE),"")</f>
        <v/>
      </c>
      <c r="H109" s="91" t="str">
        <f>IF($B$2=StoreConfig!C114,LEFT(StoreConfig!G114,FIND("#",StoreConfig!G114)-1),"")</f>
        <v/>
      </c>
      <c r="I109" s="91" t="str">
        <f>IF($B$2=StoreConfig!C114,RIGHT(StoreConfig!G114,LEN(StoreConfig!G114)-FIND("#",StoreConfig!G114)),"")</f>
        <v/>
      </c>
      <c r="J109" s="91" t="str">
        <f>IF($B$2=StoreConfig!C114,IF(StoreConfig!L114=0,"不限购",StoreConfig!L114&amp;"次"),"")</f>
        <v/>
      </c>
    </row>
    <row r="110" spans="4:10">
      <c r="D110" s="99" t="str">
        <f>IF($B$2=StoreConfig!C115,StoreConfig!O115,"")</f>
        <v/>
      </c>
      <c r="E110" s="99" t="str">
        <f>IF($B$2=StoreConfig!C115,StoreConfig!E115,"")</f>
        <v/>
      </c>
      <c r="F110" s="99" t="str">
        <f>IF($B$2=StoreConfig!C115,RIGHT(StoreConfig!J115,LEN(StoreConfig!J115)-FIND("|",StoreConfig!J115)),"")</f>
        <v/>
      </c>
      <c r="G110" s="99" t="str">
        <f>IFERROR(VLOOKUP(--IF($B$2=StoreConfig!C115,LEFT(StoreConfig!J115,FIND("|",StoreConfig!J115)-1),""),$Q$4:$R$20,2,FALSE),"")</f>
        <v/>
      </c>
      <c r="H110" s="91" t="str">
        <f>IF($B$2=StoreConfig!C115,LEFT(StoreConfig!G115,FIND("#",StoreConfig!G115)-1),"")</f>
        <v/>
      </c>
      <c r="I110" s="91" t="str">
        <f>IF($B$2=StoreConfig!C115,RIGHT(StoreConfig!G115,LEN(StoreConfig!G115)-FIND("#",StoreConfig!G115)),"")</f>
        <v/>
      </c>
      <c r="J110" s="91" t="str">
        <f>IF($B$2=StoreConfig!C115,IF(StoreConfig!L115=0,"不限购",StoreConfig!L115&amp;"次"),"")</f>
        <v/>
      </c>
    </row>
    <row r="111" spans="4:10">
      <c r="D111" s="99" t="str">
        <f>IF($B$2=StoreConfig!C116,StoreConfig!O116,"")</f>
        <v/>
      </c>
      <c r="E111" s="99" t="str">
        <f>IF($B$2=StoreConfig!C116,StoreConfig!E116,"")</f>
        <v/>
      </c>
      <c r="F111" s="99" t="str">
        <f>IF($B$2=StoreConfig!C116,RIGHT(StoreConfig!J116,LEN(StoreConfig!J116)-FIND("|",StoreConfig!J116)),"")</f>
        <v/>
      </c>
      <c r="G111" s="99" t="str">
        <f>IFERROR(VLOOKUP(--IF($B$2=StoreConfig!C116,LEFT(StoreConfig!J116,FIND("|",StoreConfig!J116)-1),""),$Q$4:$R$20,2,FALSE),"")</f>
        <v/>
      </c>
      <c r="H111" s="91" t="str">
        <f>IF($B$2=StoreConfig!C116,LEFT(StoreConfig!G116,FIND("#",StoreConfig!G116)-1),"")</f>
        <v/>
      </c>
      <c r="I111" s="91" t="str">
        <f>IF($B$2=StoreConfig!C116,RIGHT(StoreConfig!G116,LEN(StoreConfig!G116)-FIND("#",StoreConfig!G116)),"")</f>
        <v/>
      </c>
      <c r="J111" s="91" t="str">
        <f>IF($B$2=StoreConfig!C116,IF(StoreConfig!L116=0,"不限购",StoreConfig!L116&amp;"次"),"")</f>
        <v/>
      </c>
    </row>
    <row r="112" spans="4:10">
      <c r="D112" s="99" t="str">
        <f>IF($B$2=StoreConfig!C117,StoreConfig!O117,"")</f>
        <v/>
      </c>
      <c r="E112" s="99" t="str">
        <f>IF($B$2=StoreConfig!C117,StoreConfig!E117,"")</f>
        <v/>
      </c>
      <c r="F112" s="99" t="str">
        <f>IF($B$2=StoreConfig!C117,RIGHT(StoreConfig!J117,LEN(StoreConfig!J117)-FIND("|",StoreConfig!J117)),"")</f>
        <v/>
      </c>
      <c r="G112" s="99" t="str">
        <f>IFERROR(VLOOKUP(--IF($B$2=StoreConfig!C117,LEFT(StoreConfig!J117,FIND("|",StoreConfig!J117)-1),""),$Q$4:$R$20,2,FALSE),"")</f>
        <v/>
      </c>
      <c r="H112" s="91" t="str">
        <f>IF($B$2=StoreConfig!C117,LEFT(StoreConfig!G117,FIND("#",StoreConfig!G117)-1),"")</f>
        <v/>
      </c>
      <c r="I112" s="91" t="str">
        <f>IF($B$2=StoreConfig!C117,RIGHT(StoreConfig!G117,LEN(StoreConfig!G117)-FIND("#",StoreConfig!G117)),"")</f>
        <v/>
      </c>
      <c r="J112" s="91" t="str">
        <f>IF($B$2=StoreConfig!C117,IF(StoreConfig!L117=0,"不限购",StoreConfig!L117&amp;"次"),"")</f>
        <v/>
      </c>
    </row>
    <row r="113" spans="4:10">
      <c r="D113" s="99" t="str">
        <f>IF($B$2=StoreConfig!C118,StoreConfig!O118,"")</f>
        <v/>
      </c>
      <c r="E113" s="99" t="str">
        <f>IF($B$2=StoreConfig!C118,StoreConfig!E118,"")</f>
        <v/>
      </c>
      <c r="F113" s="99" t="str">
        <f>IF($B$2=StoreConfig!C118,RIGHT(StoreConfig!J118,LEN(StoreConfig!J118)-FIND("|",StoreConfig!J118)),"")</f>
        <v/>
      </c>
      <c r="G113" s="99" t="str">
        <f>IFERROR(VLOOKUP(--IF($B$2=StoreConfig!C118,LEFT(StoreConfig!J118,FIND("|",StoreConfig!J118)-1),""),$Q$4:$R$20,2,FALSE),"")</f>
        <v/>
      </c>
      <c r="H113" s="91" t="str">
        <f>IF($B$2=StoreConfig!C118,LEFT(StoreConfig!G118,FIND("#",StoreConfig!G118)-1),"")</f>
        <v/>
      </c>
      <c r="I113" s="91" t="str">
        <f>IF($B$2=StoreConfig!C118,RIGHT(StoreConfig!G118,LEN(StoreConfig!G118)-FIND("#",StoreConfig!G118)),"")</f>
        <v/>
      </c>
      <c r="J113" s="91" t="str">
        <f>IF($B$2=StoreConfig!C118,IF(StoreConfig!L118=0,"不限购",StoreConfig!L118&amp;"次"),"")</f>
        <v/>
      </c>
    </row>
    <row r="114" spans="4:10">
      <c r="D114" s="99" t="str">
        <f>IF($B$2=StoreConfig!C119,StoreConfig!O119,"")</f>
        <v/>
      </c>
      <c r="E114" s="99" t="str">
        <f>IF($B$2=StoreConfig!C119,StoreConfig!E119,"")</f>
        <v/>
      </c>
      <c r="F114" s="99" t="str">
        <f>IF($B$2=StoreConfig!C119,RIGHT(StoreConfig!J119,LEN(StoreConfig!J119)-FIND("|",StoreConfig!J119)),"")</f>
        <v/>
      </c>
      <c r="G114" s="99" t="str">
        <f>IFERROR(VLOOKUP(--IF($B$2=StoreConfig!C119,LEFT(StoreConfig!J119,FIND("|",StoreConfig!J119)-1),""),$Q$4:$R$20,2,FALSE),"")</f>
        <v/>
      </c>
      <c r="H114" s="91" t="str">
        <f>IF($B$2=StoreConfig!C119,LEFT(StoreConfig!G119,FIND("#",StoreConfig!G119)-1),"")</f>
        <v/>
      </c>
      <c r="I114" s="91" t="str">
        <f>IF($B$2=StoreConfig!C119,RIGHT(StoreConfig!G119,LEN(StoreConfig!G119)-FIND("#",StoreConfig!G119)),"")</f>
        <v/>
      </c>
      <c r="J114" s="91" t="str">
        <f>IF($B$2=StoreConfig!C119,IF(StoreConfig!L119=0,"不限购",StoreConfig!L119&amp;"次"),"")</f>
        <v/>
      </c>
    </row>
    <row r="115" spans="4:10">
      <c r="D115" s="99" t="str">
        <f>IF($B$2=StoreConfig!C120,StoreConfig!O120,"")</f>
        <v/>
      </c>
      <c r="E115" s="99" t="str">
        <f>IF($B$2=StoreConfig!C120,StoreConfig!E120,"")</f>
        <v/>
      </c>
      <c r="F115" s="99" t="str">
        <f>IF($B$2=StoreConfig!C120,RIGHT(StoreConfig!J120,LEN(StoreConfig!J120)-FIND("|",StoreConfig!J120)),"")</f>
        <v/>
      </c>
      <c r="G115" s="99" t="str">
        <f>IFERROR(VLOOKUP(--IF($B$2=StoreConfig!C120,LEFT(StoreConfig!J120,FIND("|",StoreConfig!J120)-1),""),$Q$4:$R$20,2,FALSE),"")</f>
        <v/>
      </c>
      <c r="H115" s="91" t="str">
        <f>IF($B$2=StoreConfig!C120,LEFT(StoreConfig!G120,FIND("#",StoreConfig!G120)-1),"")</f>
        <v/>
      </c>
      <c r="I115" s="91" t="str">
        <f>IF($B$2=StoreConfig!C120,RIGHT(StoreConfig!G120,LEN(StoreConfig!G120)-FIND("#",StoreConfig!G120)),"")</f>
        <v/>
      </c>
      <c r="J115" s="91" t="str">
        <f>IF($B$2=StoreConfig!C120,IF(StoreConfig!L120=0,"不限购",StoreConfig!L120&amp;"次"),"")</f>
        <v/>
      </c>
    </row>
    <row r="116" spans="4:10">
      <c r="D116" s="99" t="str">
        <f>IF($B$2=StoreConfig!C121,StoreConfig!O121,"")</f>
        <v/>
      </c>
      <c r="E116" s="99" t="str">
        <f>IF($B$2=StoreConfig!C121,StoreConfig!E121,"")</f>
        <v/>
      </c>
      <c r="F116" s="99" t="str">
        <f>IF($B$2=StoreConfig!C121,RIGHT(StoreConfig!J121,LEN(StoreConfig!J121)-FIND("|",StoreConfig!J121)),"")</f>
        <v/>
      </c>
      <c r="G116" s="99" t="str">
        <f>IFERROR(VLOOKUP(--IF($B$2=StoreConfig!C121,LEFT(StoreConfig!J121,FIND("|",StoreConfig!J121)-1),""),$Q$4:$R$20,2,FALSE),"")</f>
        <v/>
      </c>
      <c r="H116" s="91" t="str">
        <f>IF($B$2=StoreConfig!C121,LEFT(StoreConfig!G121,FIND("#",StoreConfig!G121)-1),"")</f>
        <v/>
      </c>
      <c r="I116" s="91" t="str">
        <f>IF($B$2=StoreConfig!C121,RIGHT(StoreConfig!G121,LEN(StoreConfig!G121)-FIND("#",StoreConfig!G121)),"")</f>
        <v/>
      </c>
      <c r="J116" s="91" t="str">
        <f>IF($B$2=StoreConfig!C121,IF(StoreConfig!L121=0,"不限购",StoreConfig!L121&amp;"次"),"")</f>
        <v/>
      </c>
    </row>
    <row r="117" spans="4:10">
      <c r="D117" s="99" t="str">
        <f>IF($B$2=StoreConfig!C122,StoreConfig!O122,"")</f>
        <v/>
      </c>
      <c r="E117" s="99" t="str">
        <f>IF($B$2=StoreConfig!C122,StoreConfig!E122,"")</f>
        <v/>
      </c>
      <c r="F117" s="99" t="str">
        <f>IF($B$2=StoreConfig!C122,RIGHT(StoreConfig!J122,LEN(StoreConfig!J122)-FIND("|",StoreConfig!J122)),"")</f>
        <v/>
      </c>
      <c r="G117" s="99" t="str">
        <f>IFERROR(VLOOKUP(--IF($B$2=StoreConfig!C122,LEFT(StoreConfig!J122,FIND("|",StoreConfig!J122)-1),""),$Q$4:$R$20,2,FALSE),"")</f>
        <v/>
      </c>
      <c r="H117" s="91" t="str">
        <f>IF($B$2=StoreConfig!C122,LEFT(StoreConfig!G122,FIND("#",StoreConfig!G122)-1),"")</f>
        <v/>
      </c>
      <c r="I117" s="91" t="str">
        <f>IF($B$2=StoreConfig!C122,RIGHT(StoreConfig!G122,LEN(StoreConfig!G122)-FIND("#",StoreConfig!G122)),"")</f>
        <v/>
      </c>
      <c r="J117" s="91" t="str">
        <f>IF($B$2=StoreConfig!C122,IF(StoreConfig!L122=0,"不限购",StoreConfig!L122&amp;"次"),"")</f>
        <v/>
      </c>
    </row>
    <row r="118" spans="4:10">
      <c r="D118" s="99" t="str">
        <f>IF($B$2=StoreConfig!C123,StoreConfig!O123,"")</f>
        <v/>
      </c>
      <c r="E118" s="99" t="str">
        <f>IF($B$2=StoreConfig!C123,StoreConfig!E123,"")</f>
        <v/>
      </c>
      <c r="F118" s="99" t="str">
        <f>IF($B$2=StoreConfig!C123,RIGHT(StoreConfig!J123,LEN(StoreConfig!J123)-FIND("|",StoreConfig!J123)),"")</f>
        <v/>
      </c>
      <c r="G118" s="99" t="str">
        <f>IFERROR(VLOOKUP(--IF($B$2=StoreConfig!C123,LEFT(StoreConfig!J123,FIND("|",StoreConfig!J123)-1),""),$Q$4:$R$20,2,FALSE),"")</f>
        <v/>
      </c>
      <c r="H118" s="91" t="str">
        <f>IF($B$2=StoreConfig!C123,LEFT(StoreConfig!G123,FIND("#",StoreConfig!G123)-1),"")</f>
        <v/>
      </c>
      <c r="I118" s="91" t="str">
        <f>IF($B$2=StoreConfig!C123,RIGHT(StoreConfig!G123,LEN(StoreConfig!G123)-FIND("#",StoreConfig!G123)),"")</f>
        <v/>
      </c>
      <c r="J118" s="91" t="str">
        <f>IF($B$2=StoreConfig!C123,IF(StoreConfig!L123=0,"不限购",StoreConfig!L123&amp;"次"),"")</f>
        <v/>
      </c>
    </row>
    <row r="119" spans="4:10">
      <c r="D119" s="99" t="str">
        <f>IF($B$2=StoreConfig!C124,StoreConfig!O124,"")</f>
        <v/>
      </c>
      <c r="E119" s="99" t="str">
        <f>IF($B$2=StoreConfig!C124,StoreConfig!E124,"")</f>
        <v/>
      </c>
      <c r="F119" s="99" t="str">
        <f>IF($B$2=StoreConfig!C124,RIGHT(StoreConfig!J124,LEN(StoreConfig!J124)-FIND("|",StoreConfig!J124)),"")</f>
        <v/>
      </c>
      <c r="G119" s="99" t="str">
        <f>IFERROR(VLOOKUP(--IF($B$2=StoreConfig!C124,LEFT(StoreConfig!J124,FIND("|",StoreConfig!J124)-1),""),$Q$4:$R$20,2,FALSE),"")</f>
        <v/>
      </c>
      <c r="H119" s="91" t="str">
        <f>IF($B$2=StoreConfig!C124,LEFT(StoreConfig!G124,FIND("#",StoreConfig!G124)-1),"")</f>
        <v/>
      </c>
      <c r="I119" s="91" t="str">
        <f>IF($B$2=StoreConfig!C124,RIGHT(StoreConfig!G124,LEN(StoreConfig!G124)-FIND("#",StoreConfig!G124)),"")</f>
        <v/>
      </c>
      <c r="J119" s="91" t="str">
        <f>IF($B$2=StoreConfig!C124,IF(StoreConfig!L124=0,"不限购",StoreConfig!L124&amp;"次"),"")</f>
        <v/>
      </c>
    </row>
    <row r="120" spans="4:10">
      <c r="D120" s="99" t="str">
        <f>IF($B$2=StoreConfig!C125,StoreConfig!O125,"")</f>
        <v/>
      </c>
      <c r="E120" s="99" t="str">
        <f>IF($B$2=StoreConfig!C125,StoreConfig!E125,"")</f>
        <v/>
      </c>
      <c r="F120" s="99" t="str">
        <f>IF($B$2=StoreConfig!C125,RIGHT(StoreConfig!J125,LEN(StoreConfig!J125)-FIND("|",StoreConfig!J125)),"")</f>
        <v/>
      </c>
      <c r="G120" s="99" t="str">
        <f>IFERROR(VLOOKUP(--IF($B$2=StoreConfig!C125,LEFT(StoreConfig!J125,FIND("|",StoreConfig!J125)-1),""),$Q$4:$R$20,2,FALSE),"")</f>
        <v/>
      </c>
      <c r="H120" s="91" t="str">
        <f>IF($B$2=StoreConfig!C125,LEFT(StoreConfig!G125,FIND("#",StoreConfig!G125)-1),"")</f>
        <v/>
      </c>
      <c r="I120" s="91" t="str">
        <f>IF($B$2=StoreConfig!C125,RIGHT(StoreConfig!G125,LEN(StoreConfig!G125)-FIND("#",StoreConfig!G125)),"")</f>
        <v/>
      </c>
      <c r="J120" s="91" t="str">
        <f>IF($B$2=StoreConfig!C125,IF(StoreConfig!L125=0,"不限购",StoreConfig!L125&amp;"次"),"")</f>
        <v/>
      </c>
    </row>
    <row r="121" spans="4:10">
      <c r="D121" s="99" t="str">
        <f>IF($B$2=StoreConfig!C126,StoreConfig!O126,"")</f>
        <v/>
      </c>
      <c r="E121" s="99" t="str">
        <f>IF($B$2=StoreConfig!C126,StoreConfig!E126,"")</f>
        <v/>
      </c>
      <c r="F121" s="99" t="str">
        <f>IF($B$2=StoreConfig!C126,RIGHT(StoreConfig!J126,LEN(StoreConfig!J126)-FIND("|",StoreConfig!J126)),"")</f>
        <v/>
      </c>
      <c r="G121" s="99" t="str">
        <f>IFERROR(VLOOKUP(--IF($B$2=StoreConfig!C126,LEFT(StoreConfig!J126,FIND("|",StoreConfig!J126)-1),""),$Q$4:$R$20,2,FALSE),"")</f>
        <v/>
      </c>
      <c r="H121" s="91" t="str">
        <f>IF($B$2=StoreConfig!C126,LEFT(StoreConfig!G126,FIND("#",StoreConfig!G126)-1),"")</f>
        <v/>
      </c>
      <c r="I121" s="91" t="str">
        <f>IF($B$2=StoreConfig!C126,RIGHT(StoreConfig!G126,LEN(StoreConfig!G126)-FIND("#",StoreConfig!G126)),"")</f>
        <v/>
      </c>
      <c r="J121" s="91" t="str">
        <f>IF($B$2=StoreConfig!C126,IF(StoreConfig!L126=0,"不限购",StoreConfig!L126&amp;"次"),"")</f>
        <v/>
      </c>
    </row>
    <row r="122" spans="4:10">
      <c r="D122" s="99" t="str">
        <f>IF($B$2=StoreConfig!C127,StoreConfig!O127,"")</f>
        <v/>
      </c>
      <c r="E122" s="99" t="str">
        <f>IF($B$2=StoreConfig!C127,StoreConfig!E127,"")</f>
        <v/>
      </c>
      <c r="F122" s="99" t="str">
        <f>IF($B$2=StoreConfig!C127,RIGHT(StoreConfig!J127,LEN(StoreConfig!J127)-FIND("|",StoreConfig!J127)),"")</f>
        <v/>
      </c>
      <c r="G122" s="99" t="str">
        <f>IFERROR(VLOOKUP(--IF($B$2=StoreConfig!C127,LEFT(StoreConfig!J127,FIND("|",StoreConfig!J127)-1),""),$Q$4:$R$20,2,FALSE),"")</f>
        <v/>
      </c>
      <c r="H122" s="91" t="str">
        <f>IF($B$2=StoreConfig!C127,LEFT(StoreConfig!G127,FIND("#",StoreConfig!G127)-1),"")</f>
        <v/>
      </c>
      <c r="I122" s="91" t="str">
        <f>IF($B$2=StoreConfig!C127,RIGHT(StoreConfig!G127,LEN(StoreConfig!G127)-FIND("#",StoreConfig!G127)),"")</f>
        <v/>
      </c>
      <c r="J122" s="91" t="str">
        <f>IF($B$2=StoreConfig!C127,IF(StoreConfig!L127=0,"不限购",StoreConfig!L127&amp;"次"),"")</f>
        <v/>
      </c>
    </row>
    <row r="123" spans="4:10">
      <c r="D123" s="99" t="str">
        <f>IF($B$2=StoreConfig!C128,StoreConfig!O128,"")</f>
        <v/>
      </c>
      <c r="E123" s="99" t="str">
        <f>IF($B$2=StoreConfig!C128,StoreConfig!E128,"")</f>
        <v/>
      </c>
      <c r="F123" s="99" t="str">
        <f>IF($B$2=StoreConfig!C128,RIGHT(StoreConfig!J128,LEN(StoreConfig!J128)-FIND("|",StoreConfig!J128)),"")</f>
        <v/>
      </c>
      <c r="G123" s="99" t="str">
        <f>IFERROR(VLOOKUP(--IF($B$2=StoreConfig!C128,LEFT(StoreConfig!J128,FIND("|",StoreConfig!J128)-1),""),$Q$4:$R$20,2,FALSE),"")</f>
        <v/>
      </c>
      <c r="H123" s="91" t="str">
        <f>IF($B$2=StoreConfig!C128,LEFT(StoreConfig!G128,FIND("#",StoreConfig!G128)-1),"")</f>
        <v/>
      </c>
      <c r="I123" s="91" t="str">
        <f>IF($B$2=StoreConfig!C128,RIGHT(StoreConfig!G128,LEN(StoreConfig!G128)-FIND("#",StoreConfig!G128)),"")</f>
        <v/>
      </c>
      <c r="J123" s="91" t="str">
        <f>IF($B$2=StoreConfig!C128,IF(StoreConfig!L128=0,"不限购",StoreConfig!L128&amp;"次"),"")</f>
        <v/>
      </c>
    </row>
    <row r="124" spans="4:10">
      <c r="D124" s="99" t="str">
        <f>IF($B$2=StoreConfig!C129,StoreConfig!O129,"")</f>
        <v/>
      </c>
      <c r="E124" s="99" t="str">
        <f>IF($B$2=StoreConfig!C129,StoreConfig!E129,"")</f>
        <v/>
      </c>
      <c r="F124" s="99" t="str">
        <f>IF($B$2=StoreConfig!C129,RIGHT(StoreConfig!J129,LEN(StoreConfig!J129)-FIND("|",StoreConfig!J129)),"")</f>
        <v/>
      </c>
      <c r="G124" s="99" t="str">
        <f>IFERROR(VLOOKUP(--IF($B$2=StoreConfig!C129,LEFT(StoreConfig!J129,FIND("|",StoreConfig!J129)-1),""),$Q$4:$R$20,2,FALSE),"")</f>
        <v/>
      </c>
      <c r="H124" s="91" t="str">
        <f>IF($B$2=StoreConfig!C129,LEFT(StoreConfig!G129,FIND("#",StoreConfig!G129)-1),"")</f>
        <v/>
      </c>
      <c r="I124" s="91" t="str">
        <f>IF($B$2=StoreConfig!C129,RIGHT(StoreConfig!G129,LEN(StoreConfig!G129)-FIND("#",StoreConfig!G129)),"")</f>
        <v/>
      </c>
      <c r="J124" s="91" t="str">
        <f>IF($B$2=StoreConfig!C129,IF(StoreConfig!L129=0,"不限购",StoreConfig!L129&amp;"次"),"")</f>
        <v/>
      </c>
    </row>
    <row r="125" spans="4:10">
      <c r="D125" s="99" t="str">
        <f>IF($B$2=StoreConfig!C130,StoreConfig!O130,"")</f>
        <v/>
      </c>
      <c r="E125" s="99" t="str">
        <f>IF($B$2=StoreConfig!C130,StoreConfig!E130,"")</f>
        <v/>
      </c>
      <c r="F125" s="99" t="str">
        <f>IF($B$2=StoreConfig!C130,RIGHT(StoreConfig!J130,LEN(StoreConfig!J130)-FIND("|",StoreConfig!J130)),"")</f>
        <v/>
      </c>
      <c r="G125" s="99" t="str">
        <f>IFERROR(VLOOKUP(--IF($B$2=StoreConfig!C130,LEFT(StoreConfig!J130,FIND("|",StoreConfig!J130)-1),""),$Q$4:$R$20,2,FALSE),"")</f>
        <v/>
      </c>
      <c r="H125" s="91" t="str">
        <f>IF($B$2=StoreConfig!C130,LEFT(StoreConfig!G130,FIND("#",StoreConfig!G130)-1),"")</f>
        <v/>
      </c>
      <c r="I125" s="91" t="str">
        <f>IF($B$2=StoreConfig!C130,RIGHT(StoreConfig!G130,LEN(StoreConfig!G130)-FIND("#",StoreConfig!G130)),"")</f>
        <v/>
      </c>
      <c r="J125" s="91" t="str">
        <f>IF($B$2=StoreConfig!C130,IF(StoreConfig!L130=0,"不限购",StoreConfig!L130&amp;"次"),"")</f>
        <v/>
      </c>
    </row>
    <row r="126" spans="4:10">
      <c r="D126" s="99" t="str">
        <f>IF($B$2=StoreConfig!C131,StoreConfig!O131,"")</f>
        <v/>
      </c>
      <c r="E126" s="99" t="str">
        <f>IF($B$2=StoreConfig!C131,StoreConfig!E131,"")</f>
        <v/>
      </c>
      <c r="F126" s="99" t="str">
        <f>IF($B$2=StoreConfig!C131,RIGHT(StoreConfig!J131,LEN(StoreConfig!J131)-FIND("|",StoreConfig!J131)),"")</f>
        <v/>
      </c>
      <c r="G126" s="99" t="str">
        <f>IFERROR(VLOOKUP(--IF($B$2=StoreConfig!C131,LEFT(StoreConfig!J131,FIND("|",StoreConfig!J131)-1),""),$Q$4:$R$20,2,FALSE),"")</f>
        <v/>
      </c>
      <c r="H126" s="91" t="str">
        <f>IF($B$2=StoreConfig!C131,LEFT(StoreConfig!G131,FIND("#",StoreConfig!G131)-1),"")</f>
        <v/>
      </c>
      <c r="I126" s="91" t="str">
        <f>IF($B$2=StoreConfig!C131,RIGHT(StoreConfig!G131,LEN(StoreConfig!G131)-FIND("#",StoreConfig!G131)),"")</f>
        <v/>
      </c>
      <c r="J126" s="91" t="str">
        <f>IF($B$2=StoreConfig!C131,IF(StoreConfig!L131=0,"不限购",StoreConfig!L131&amp;"次"),"")</f>
        <v/>
      </c>
    </row>
    <row r="127" spans="4:10">
      <c r="D127" s="99" t="str">
        <f>IF($B$2=StoreConfig!C132,StoreConfig!O132,"")</f>
        <v/>
      </c>
      <c r="E127" s="99" t="str">
        <f>IF($B$2=StoreConfig!C132,StoreConfig!E132,"")</f>
        <v/>
      </c>
      <c r="F127" s="99" t="str">
        <f>IF($B$2=StoreConfig!C132,RIGHT(StoreConfig!J132,LEN(StoreConfig!J132)-FIND("|",StoreConfig!J132)),"")</f>
        <v/>
      </c>
      <c r="G127" s="99" t="str">
        <f>IFERROR(VLOOKUP(--IF($B$2=StoreConfig!C132,LEFT(StoreConfig!J132,FIND("|",StoreConfig!J132)-1),""),$Q$4:$R$20,2,FALSE),"")</f>
        <v/>
      </c>
      <c r="H127" s="91" t="str">
        <f>IF($B$2=StoreConfig!C132,LEFT(StoreConfig!G132,FIND("#",StoreConfig!G132)-1),"")</f>
        <v/>
      </c>
      <c r="I127" s="91" t="str">
        <f>IF($B$2=StoreConfig!C132,RIGHT(StoreConfig!G132,LEN(StoreConfig!G132)-FIND("#",StoreConfig!G132)),"")</f>
        <v/>
      </c>
      <c r="J127" s="91" t="str">
        <f>IF($B$2=StoreConfig!C132,IF(StoreConfig!L132=0,"不限购",StoreConfig!L132&amp;"次"),"")</f>
        <v/>
      </c>
    </row>
    <row r="128" spans="4:10">
      <c r="D128" s="99" t="str">
        <f>IF($B$2=StoreConfig!C133,StoreConfig!O133,"")</f>
        <v/>
      </c>
      <c r="E128" s="99" t="str">
        <f>IF($B$2=StoreConfig!C133,StoreConfig!E133,"")</f>
        <v/>
      </c>
      <c r="F128" s="99" t="str">
        <f>IF($B$2=StoreConfig!C133,RIGHT(StoreConfig!J133,LEN(StoreConfig!J133)-FIND("|",StoreConfig!J133)),"")</f>
        <v/>
      </c>
      <c r="G128" s="99" t="str">
        <f>IFERROR(VLOOKUP(--IF($B$2=StoreConfig!C133,LEFT(StoreConfig!J133,FIND("|",StoreConfig!J133)-1),""),$Q$4:$R$20,2,FALSE),"")</f>
        <v/>
      </c>
      <c r="H128" s="91" t="str">
        <f>IF($B$2=StoreConfig!C133,LEFT(StoreConfig!G133,FIND("#",StoreConfig!G133)-1),"")</f>
        <v/>
      </c>
      <c r="I128" s="91" t="str">
        <f>IF($B$2=StoreConfig!C133,RIGHT(StoreConfig!G133,LEN(StoreConfig!G133)-FIND("#",StoreConfig!G133)),"")</f>
        <v/>
      </c>
      <c r="J128" s="91" t="str">
        <f>IF($B$2=StoreConfig!C133,IF(StoreConfig!L133=0,"不限购",StoreConfig!L133&amp;"次"),"")</f>
        <v/>
      </c>
    </row>
    <row r="129" spans="4:10">
      <c r="D129" s="99" t="str">
        <f>IF($B$2=StoreConfig!C134,StoreConfig!O134,"")</f>
        <v/>
      </c>
      <c r="E129" s="99" t="str">
        <f>IF($B$2=StoreConfig!C134,StoreConfig!E134,"")</f>
        <v/>
      </c>
      <c r="F129" s="99" t="str">
        <f>IF($B$2=StoreConfig!C134,RIGHT(StoreConfig!J134,LEN(StoreConfig!J134)-FIND("|",StoreConfig!J134)),"")</f>
        <v/>
      </c>
      <c r="G129" s="99" t="str">
        <f>IFERROR(VLOOKUP(--IF($B$2=StoreConfig!C134,LEFT(StoreConfig!J134,FIND("|",StoreConfig!J134)-1),""),$Q$4:$R$20,2,FALSE),"")</f>
        <v/>
      </c>
      <c r="H129" s="91" t="str">
        <f>IF($B$2=StoreConfig!C134,LEFT(StoreConfig!G134,FIND("#",StoreConfig!G134)-1),"")</f>
        <v/>
      </c>
      <c r="I129" s="91" t="str">
        <f>IF($B$2=StoreConfig!C134,RIGHT(StoreConfig!G134,LEN(StoreConfig!G134)-FIND("#",StoreConfig!G134)),"")</f>
        <v/>
      </c>
      <c r="J129" s="91" t="str">
        <f>IF($B$2=StoreConfig!C134,IF(StoreConfig!L134=0,"不限购",StoreConfig!L134&amp;"次"),"")</f>
        <v/>
      </c>
    </row>
    <row r="130" spans="4:10">
      <c r="D130" s="99" t="str">
        <f>IF($B$2=StoreConfig!C135,StoreConfig!O135,"")</f>
        <v/>
      </c>
      <c r="E130" s="99" t="str">
        <f>IF($B$2=StoreConfig!C135,StoreConfig!E135,"")</f>
        <v/>
      </c>
      <c r="F130" s="99" t="str">
        <f>IF($B$2=StoreConfig!C135,RIGHT(StoreConfig!J135,LEN(StoreConfig!J135)-FIND("|",StoreConfig!J135)),"")</f>
        <v/>
      </c>
      <c r="G130" s="99" t="str">
        <f>IFERROR(VLOOKUP(--IF($B$2=StoreConfig!C135,LEFT(StoreConfig!J135,FIND("|",StoreConfig!J135)-1),""),$Q$4:$R$20,2,FALSE),"")</f>
        <v/>
      </c>
      <c r="H130" s="91" t="str">
        <f>IF($B$2=StoreConfig!C135,LEFT(StoreConfig!G135,FIND("#",StoreConfig!G135)-1),"")</f>
        <v/>
      </c>
      <c r="I130" s="91" t="str">
        <f>IF($B$2=StoreConfig!C135,RIGHT(StoreConfig!G135,LEN(StoreConfig!G135)-FIND("#",StoreConfig!G135)),"")</f>
        <v/>
      </c>
      <c r="J130" s="91" t="str">
        <f>IF($B$2=StoreConfig!C135,IF(StoreConfig!L135=0,"不限购",StoreConfig!L135&amp;"次"),"")</f>
        <v/>
      </c>
    </row>
    <row r="131" spans="4:10">
      <c r="D131" s="99" t="str">
        <f>IF($B$2=StoreConfig!C136,StoreConfig!O136,"")</f>
        <v/>
      </c>
      <c r="E131" s="99" t="str">
        <f>IF($B$2=StoreConfig!C136,StoreConfig!E136,"")</f>
        <v/>
      </c>
      <c r="F131" s="99" t="str">
        <f>IF($B$2=StoreConfig!C136,RIGHT(StoreConfig!J136,LEN(StoreConfig!J136)-FIND("|",StoreConfig!J136)),"")</f>
        <v/>
      </c>
      <c r="G131" s="99" t="str">
        <f>IFERROR(VLOOKUP(--IF($B$2=StoreConfig!C136,LEFT(StoreConfig!J136,FIND("|",StoreConfig!J136)-1),""),$Q$4:$R$20,2,FALSE),"")</f>
        <v/>
      </c>
      <c r="H131" s="91" t="str">
        <f>IF($B$2=StoreConfig!C136,LEFT(StoreConfig!G136,FIND("#",StoreConfig!G136)-1),"")</f>
        <v/>
      </c>
      <c r="I131" s="91" t="str">
        <f>IF($B$2=StoreConfig!C136,RIGHT(StoreConfig!G136,LEN(StoreConfig!G136)-FIND("#",StoreConfig!G136)),"")</f>
        <v/>
      </c>
      <c r="J131" s="91" t="str">
        <f>IF($B$2=StoreConfig!C136,IF(StoreConfig!L136=0,"不限购",StoreConfig!L136&amp;"次"),"")</f>
        <v/>
      </c>
    </row>
    <row r="132" spans="4:10">
      <c r="D132" s="99" t="str">
        <f>IF($B$2=StoreConfig!C137,StoreConfig!O137,"")</f>
        <v/>
      </c>
      <c r="E132" s="99" t="str">
        <f>IF($B$2=StoreConfig!C137,StoreConfig!E137,"")</f>
        <v/>
      </c>
      <c r="F132" s="99" t="str">
        <f>IF($B$2=StoreConfig!C137,RIGHT(StoreConfig!J137,LEN(StoreConfig!J137)-FIND("|",StoreConfig!J137)),"")</f>
        <v/>
      </c>
      <c r="G132" s="99" t="str">
        <f>IFERROR(VLOOKUP(--IF($B$2=StoreConfig!C137,LEFT(StoreConfig!J137,FIND("|",StoreConfig!J137)-1),""),$Q$4:$R$20,2,FALSE),"")</f>
        <v/>
      </c>
      <c r="H132" s="91" t="str">
        <f>IF($B$2=StoreConfig!C137,LEFT(StoreConfig!G137,FIND("#",StoreConfig!G137)-1),"")</f>
        <v/>
      </c>
      <c r="I132" s="91" t="str">
        <f>IF($B$2=StoreConfig!C137,RIGHT(StoreConfig!G137,LEN(StoreConfig!G137)-FIND("#",StoreConfig!G137)),"")</f>
        <v/>
      </c>
      <c r="J132" s="91" t="str">
        <f>IF($B$2=StoreConfig!C137,IF(StoreConfig!L137=0,"不限购",StoreConfig!L137&amp;"次"),"")</f>
        <v/>
      </c>
    </row>
    <row r="133" spans="4:10">
      <c r="D133" s="99" t="str">
        <f>IF($B$2=StoreConfig!C138,StoreConfig!O138,"")</f>
        <v/>
      </c>
      <c r="E133" s="99" t="str">
        <f>IF($B$2=StoreConfig!C138,StoreConfig!E138,"")</f>
        <v/>
      </c>
      <c r="F133" s="99" t="str">
        <f>IF($B$2=StoreConfig!C138,RIGHT(StoreConfig!J138,LEN(StoreConfig!J138)-FIND("|",StoreConfig!J138)),"")</f>
        <v/>
      </c>
      <c r="G133" s="99" t="str">
        <f>IFERROR(VLOOKUP(--IF($B$2=StoreConfig!C138,LEFT(StoreConfig!J138,FIND("|",StoreConfig!J138)-1),""),$Q$4:$R$20,2,FALSE),"")</f>
        <v/>
      </c>
      <c r="H133" s="91" t="str">
        <f>IF($B$2=StoreConfig!C138,LEFT(StoreConfig!G138,FIND("#",StoreConfig!G138)-1),"")</f>
        <v/>
      </c>
      <c r="I133" s="91" t="str">
        <f>IF($B$2=StoreConfig!C138,RIGHT(StoreConfig!G138,LEN(StoreConfig!G138)-FIND("#",StoreConfig!G138)),"")</f>
        <v/>
      </c>
      <c r="J133" s="91" t="str">
        <f>IF($B$2=StoreConfig!C138,IF(StoreConfig!L138=0,"不限购",StoreConfig!L138&amp;"次"),"")</f>
        <v/>
      </c>
    </row>
    <row r="134" spans="4:10">
      <c r="D134" s="99" t="str">
        <f>IF($B$2=StoreConfig!C139,StoreConfig!O139,"")</f>
        <v/>
      </c>
      <c r="E134" s="99" t="str">
        <f>IF($B$2=StoreConfig!C139,StoreConfig!E139,"")</f>
        <v/>
      </c>
      <c r="F134" s="99" t="str">
        <f>IF($B$2=StoreConfig!C139,RIGHT(StoreConfig!J139,LEN(StoreConfig!J139)-FIND("|",StoreConfig!J139)),"")</f>
        <v/>
      </c>
      <c r="G134" s="99" t="str">
        <f>IFERROR(VLOOKUP(--IF($B$2=StoreConfig!C139,LEFT(StoreConfig!J139,FIND("|",StoreConfig!J139)-1),""),$Q$4:$R$20,2,FALSE),"")</f>
        <v/>
      </c>
      <c r="H134" s="91" t="str">
        <f>IF($B$2=StoreConfig!C139,LEFT(StoreConfig!G139,FIND("#",StoreConfig!G139)-1),"")</f>
        <v/>
      </c>
      <c r="I134" s="91" t="str">
        <f>IF($B$2=StoreConfig!C139,RIGHT(StoreConfig!G139,LEN(StoreConfig!G139)-FIND("#",StoreConfig!G139)),"")</f>
        <v/>
      </c>
      <c r="J134" s="91" t="str">
        <f>IF($B$2=StoreConfig!C139,IF(StoreConfig!L139=0,"不限购",StoreConfig!L139&amp;"次"),"")</f>
        <v/>
      </c>
    </row>
    <row r="135" spans="4:10">
      <c r="D135" s="99" t="str">
        <f>IF($B$2=StoreConfig!C140,StoreConfig!O140,"")</f>
        <v/>
      </c>
      <c r="E135" s="99" t="str">
        <f>IF($B$2=StoreConfig!C140,StoreConfig!E140,"")</f>
        <v/>
      </c>
      <c r="F135" s="99" t="str">
        <f>IF($B$2=StoreConfig!C140,RIGHT(StoreConfig!J140,LEN(StoreConfig!J140)-FIND("|",StoreConfig!J140)),"")</f>
        <v/>
      </c>
      <c r="G135" s="99" t="str">
        <f>IFERROR(VLOOKUP(--IF($B$2=StoreConfig!C140,LEFT(StoreConfig!J140,FIND("|",StoreConfig!J140)-1),""),$Q$4:$R$20,2,FALSE),"")</f>
        <v/>
      </c>
      <c r="H135" s="91" t="str">
        <f>IF($B$2=StoreConfig!C140,LEFT(StoreConfig!G140,FIND("#",StoreConfig!G140)-1),"")</f>
        <v/>
      </c>
      <c r="I135" s="91" t="str">
        <f>IF($B$2=StoreConfig!C140,RIGHT(StoreConfig!G140,LEN(StoreConfig!G140)-FIND("#",StoreConfig!G140)),"")</f>
        <v/>
      </c>
      <c r="J135" s="91" t="str">
        <f>IF($B$2=StoreConfig!C140,IF(StoreConfig!L140=0,"不限购",StoreConfig!L140&amp;"次"),"")</f>
        <v/>
      </c>
    </row>
    <row r="136" spans="4:10">
      <c r="D136" s="99" t="str">
        <f>IF($B$2=StoreConfig!C141,StoreConfig!O141,"")</f>
        <v/>
      </c>
      <c r="E136" s="99" t="str">
        <f>IF($B$2=StoreConfig!C141,StoreConfig!E141,"")</f>
        <v/>
      </c>
      <c r="F136" s="99" t="str">
        <f>IF($B$2=StoreConfig!C141,RIGHT(StoreConfig!J141,LEN(StoreConfig!J141)-FIND("|",StoreConfig!J141)),"")</f>
        <v/>
      </c>
      <c r="G136" s="99" t="str">
        <f>IFERROR(VLOOKUP(--IF($B$2=StoreConfig!C141,LEFT(StoreConfig!J141,FIND("|",StoreConfig!J141)-1),""),$Q$4:$R$20,2,FALSE),"")</f>
        <v/>
      </c>
      <c r="H136" s="91" t="str">
        <f>IF($B$2=StoreConfig!C141,LEFT(StoreConfig!G141,FIND("#",StoreConfig!G141)-1),"")</f>
        <v/>
      </c>
      <c r="I136" s="91" t="str">
        <f>IF($B$2=StoreConfig!C141,RIGHT(StoreConfig!G141,LEN(StoreConfig!G141)-FIND("#",StoreConfig!G141)),"")</f>
        <v/>
      </c>
      <c r="J136" s="91" t="str">
        <f>IF($B$2=StoreConfig!C141,IF(StoreConfig!L141=0,"不限购",StoreConfig!L141&amp;"次"),"")</f>
        <v/>
      </c>
    </row>
    <row r="137" spans="4:10">
      <c r="D137" s="99" t="str">
        <f>IF($B$2=StoreConfig!C142,StoreConfig!O142,"")</f>
        <v/>
      </c>
      <c r="E137" s="99" t="str">
        <f>IF($B$2=StoreConfig!C142,StoreConfig!E142,"")</f>
        <v/>
      </c>
      <c r="F137" s="99" t="str">
        <f>IF($B$2=StoreConfig!C142,RIGHT(StoreConfig!J142,LEN(StoreConfig!J142)-FIND("|",StoreConfig!J142)),"")</f>
        <v/>
      </c>
      <c r="G137" s="99" t="str">
        <f>IFERROR(VLOOKUP(--IF($B$2=StoreConfig!C142,LEFT(StoreConfig!J142,FIND("|",StoreConfig!J142)-1),""),$Q$4:$R$20,2,FALSE),"")</f>
        <v/>
      </c>
      <c r="H137" s="91" t="str">
        <f>IF($B$2=StoreConfig!C142,LEFT(StoreConfig!G142,FIND("#",StoreConfig!G142)-1),"")</f>
        <v/>
      </c>
      <c r="I137" s="91" t="str">
        <f>IF($B$2=StoreConfig!C142,RIGHT(StoreConfig!G142,LEN(StoreConfig!G142)-FIND("#",StoreConfig!G142)),"")</f>
        <v/>
      </c>
      <c r="J137" s="91" t="str">
        <f>IF($B$2=StoreConfig!C142,IF(StoreConfig!L142=0,"不限购",StoreConfig!L142&amp;"次"),"")</f>
        <v/>
      </c>
    </row>
    <row r="138" spans="4:10">
      <c r="D138" s="99" t="str">
        <f>IF($B$2=StoreConfig!C143,StoreConfig!O143,"")</f>
        <v/>
      </c>
      <c r="E138" s="99" t="str">
        <f>IF($B$2=StoreConfig!C143,StoreConfig!E143,"")</f>
        <v/>
      </c>
      <c r="F138" s="99" t="str">
        <f>IF($B$2=StoreConfig!C143,RIGHT(StoreConfig!J143,LEN(StoreConfig!J143)-FIND("|",StoreConfig!J143)),"")</f>
        <v/>
      </c>
      <c r="G138" s="99" t="str">
        <f>IFERROR(VLOOKUP(--IF($B$2=StoreConfig!C143,LEFT(StoreConfig!J143,FIND("|",StoreConfig!J143)-1),""),$Q$4:$R$20,2,FALSE),"")</f>
        <v/>
      </c>
      <c r="H138" s="91" t="str">
        <f>IF($B$2=StoreConfig!C143,LEFT(StoreConfig!G143,FIND("#",StoreConfig!G143)-1),"")</f>
        <v/>
      </c>
      <c r="I138" s="91" t="str">
        <f>IF($B$2=StoreConfig!C143,RIGHT(StoreConfig!G143,LEN(StoreConfig!G143)-FIND("#",StoreConfig!G143)),"")</f>
        <v/>
      </c>
      <c r="J138" s="91" t="str">
        <f>IF($B$2=StoreConfig!C143,IF(StoreConfig!L143=0,"不限购",StoreConfig!L143&amp;"次"),"")</f>
        <v/>
      </c>
    </row>
    <row r="139" spans="4:10">
      <c r="D139" s="99" t="str">
        <f>IF($B$2=StoreConfig!C144,StoreConfig!O144,"")</f>
        <v/>
      </c>
      <c r="E139" s="99" t="str">
        <f>IF($B$2=StoreConfig!C144,StoreConfig!E144,"")</f>
        <v/>
      </c>
      <c r="F139" s="99" t="str">
        <f>IF($B$2=StoreConfig!C144,RIGHT(StoreConfig!J144,LEN(StoreConfig!J144)-FIND("|",StoreConfig!J144)),"")</f>
        <v/>
      </c>
      <c r="G139" s="99" t="str">
        <f>IFERROR(VLOOKUP(--IF($B$2=StoreConfig!C144,LEFT(StoreConfig!J144,FIND("|",StoreConfig!J144)-1),""),$Q$4:$R$20,2,FALSE),"")</f>
        <v/>
      </c>
      <c r="H139" s="91" t="str">
        <f>IF($B$2=StoreConfig!C144,LEFT(StoreConfig!G144,FIND("#",StoreConfig!G144)-1),"")</f>
        <v/>
      </c>
      <c r="I139" s="91" t="str">
        <f>IF($B$2=StoreConfig!C144,RIGHT(StoreConfig!G144,LEN(StoreConfig!G144)-FIND("#",StoreConfig!G144)),"")</f>
        <v/>
      </c>
      <c r="J139" s="91" t="str">
        <f>IF($B$2=StoreConfig!C144,IF(StoreConfig!L144=0,"不限购",StoreConfig!L144&amp;"次"),"")</f>
        <v/>
      </c>
    </row>
    <row r="140" spans="4:10">
      <c r="D140" s="99" t="str">
        <f>IF($B$2=StoreConfig!C145,StoreConfig!O145,"")</f>
        <v/>
      </c>
      <c r="E140" s="99" t="str">
        <f>IF($B$2=StoreConfig!C145,StoreConfig!E145,"")</f>
        <v/>
      </c>
      <c r="F140" s="99" t="str">
        <f>IF($B$2=StoreConfig!C145,RIGHT(StoreConfig!J145,LEN(StoreConfig!J145)-FIND("|",StoreConfig!J145)),"")</f>
        <v/>
      </c>
      <c r="G140" s="99" t="str">
        <f>IFERROR(VLOOKUP(--IF($B$2=StoreConfig!C145,LEFT(StoreConfig!J145,FIND("|",StoreConfig!J145)-1),""),$Q$4:$R$20,2,FALSE),"")</f>
        <v/>
      </c>
      <c r="H140" s="91" t="str">
        <f>IF($B$2=StoreConfig!C145,LEFT(StoreConfig!G145,FIND("#",StoreConfig!G145)-1),"")</f>
        <v/>
      </c>
      <c r="I140" s="91" t="str">
        <f>IF($B$2=StoreConfig!C145,RIGHT(StoreConfig!G145,LEN(StoreConfig!G145)-FIND("#",StoreConfig!G145)),"")</f>
        <v/>
      </c>
      <c r="J140" s="91" t="str">
        <f>IF($B$2=StoreConfig!C145,IF(StoreConfig!L145=0,"不限购",StoreConfig!L145&amp;"次"),"")</f>
        <v/>
      </c>
    </row>
    <row r="141" spans="4:10">
      <c r="D141" s="99" t="str">
        <f>IF($B$2=StoreConfig!C146,StoreConfig!O146,"")</f>
        <v/>
      </c>
      <c r="E141" s="99" t="str">
        <f>IF($B$2=StoreConfig!C146,StoreConfig!E146,"")</f>
        <v/>
      </c>
      <c r="F141" s="99" t="str">
        <f>IF($B$2=StoreConfig!C146,RIGHT(StoreConfig!J146,LEN(StoreConfig!J146)-FIND("|",StoreConfig!J146)),"")</f>
        <v/>
      </c>
      <c r="G141" s="99" t="str">
        <f>IFERROR(VLOOKUP(--IF($B$2=StoreConfig!C146,LEFT(StoreConfig!J146,FIND("|",StoreConfig!J146)-1),""),$Q$4:$R$20,2,FALSE),"")</f>
        <v/>
      </c>
      <c r="H141" s="91" t="str">
        <f>IF($B$2=StoreConfig!C146,LEFT(StoreConfig!G146,FIND("#",StoreConfig!G146)-1),"")</f>
        <v/>
      </c>
      <c r="I141" s="91" t="str">
        <f>IF($B$2=StoreConfig!C146,RIGHT(StoreConfig!G146,LEN(StoreConfig!G146)-FIND("#",StoreConfig!G146)),"")</f>
        <v/>
      </c>
      <c r="J141" s="91" t="str">
        <f>IF($B$2=StoreConfig!C146,IF(StoreConfig!L146=0,"不限购",StoreConfig!L146&amp;"次"),"")</f>
        <v/>
      </c>
    </row>
    <row r="142" spans="4:10">
      <c r="D142" s="99" t="str">
        <f>IF($B$2=StoreConfig!C147,StoreConfig!O147,"")</f>
        <v/>
      </c>
      <c r="E142" s="99" t="str">
        <f>IF($B$2=StoreConfig!C147,StoreConfig!E147,"")</f>
        <v/>
      </c>
      <c r="F142" s="99" t="str">
        <f>IF($B$2=StoreConfig!C147,RIGHT(StoreConfig!J147,LEN(StoreConfig!J147)-FIND("|",StoreConfig!J147)),"")</f>
        <v/>
      </c>
      <c r="G142" s="99" t="str">
        <f>IFERROR(VLOOKUP(--IF($B$2=StoreConfig!C147,LEFT(StoreConfig!J147,FIND("|",StoreConfig!J147)-1),""),$Q$4:$R$20,2,FALSE),"")</f>
        <v/>
      </c>
      <c r="H142" s="91" t="str">
        <f>IF($B$2=StoreConfig!C147,LEFT(StoreConfig!G147,FIND("#",StoreConfig!G147)-1),"")</f>
        <v/>
      </c>
      <c r="I142" s="91" t="str">
        <f>IF($B$2=StoreConfig!C147,RIGHT(StoreConfig!G147,LEN(StoreConfig!G147)-FIND("#",StoreConfig!G147)),"")</f>
        <v/>
      </c>
      <c r="J142" s="91" t="str">
        <f>IF($B$2=StoreConfig!C147,IF(StoreConfig!L147=0,"不限购",StoreConfig!L147&amp;"次"),"")</f>
        <v/>
      </c>
    </row>
    <row r="143" spans="4:10">
      <c r="D143" s="99" t="str">
        <f>IF($B$2=StoreConfig!C148,StoreConfig!O148,"")</f>
        <v/>
      </c>
      <c r="E143" s="99" t="str">
        <f>IF($B$2=StoreConfig!C148,StoreConfig!E148,"")</f>
        <v/>
      </c>
      <c r="F143" s="99" t="str">
        <f>IF($B$2=StoreConfig!C148,RIGHT(StoreConfig!J148,LEN(StoreConfig!J148)-FIND("|",StoreConfig!J148)),"")</f>
        <v/>
      </c>
      <c r="G143" s="99" t="str">
        <f>IFERROR(VLOOKUP(--IF($B$2=StoreConfig!C148,LEFT(StoreConfig!J148,FIND("|",StoreConfig!J148)-1),""),$Q$4:$R$20,2,FALSE),"")</f>
        <v/>
      </c>
      <c r="H143" s="91" t="str">
        <f>IF($B$2=StoreConfig!C148,LEFT(StoreConfig!G148,FIND("#",StoreConfig!G148)-1),"")</f>
        <v/>
      </c>
      <c r="I143" s="91" t="str">
        <f>IF($B$2=StoreConfig!C148,RIGHT(StoreConfig!G148,LEN(StoreConfig!G148)-FIND("#",StoreConfig!G148)),"")</f>
        <v/>
      </c>
      <c r="J143" s="91" t="str">
        <f>IF($B$2=StoreConfig!C148,IF(StoreConfig!L148=0,"不限购",StoreConfig!L148&amp;"次"),"")</f>
        <v/>
      </c>
    </row>
    <row r="144" spans="4:10">
      <c r="D144" s="99" t="str">
        <f>IF($B$2=StoreConfig!C149,StoreConfig!O149,"")</f>
        <v/>
      </c>
      <c r="E144" s="99" t="str">
        <f>IF($B$2=StoreConfig!C149,StoreConfig!E149,"")</f>
        <v/>
      </c>
      <c r="F144" s="99" t="str">
        <f>IF($B$2=StoreConfig!C149,RIGHT(StoreConfig!J149,LEN(StoreConfig!J149)-FIND("|",StoreConfig!J149)),"")</f>
        <v/>
      </c>
      <c r="G144" s="99" t="str">
        <f>IFERROR(VLOOKUP(--IF($B$2=StoreConfig!C149,LEFT(StoreConfig!J149,FIND("|",StoreConfig!J149)-1),""),$Q$4:$R$20,2,FALSE),"")</f>
        <v/>
      </c>
      <c r="H144" s="91" t="str">
        <f>IF($B$2=StoreConfig!C149,LEFT(StoreConfig!G149,FIND("#",StoreConfig!G149)-1),"")</f>
        <v/>
      </c>
      <c r="I144" s="91" t="str">
        <f>IF($B$2=StoreConfig!C149,RIGHT(StoreConfig!G149,LEN(StoreConfig!G149)-FIND("#",StoreConfig!G149)),"")</f>
        <v/>
      </c>
      <c r="J144" s="91" t="str">
        <f>IF($B$2=StoreConfig!C149,IF(StoreConfig!L149=0,"不限购",StoreConfig!L149&amp;"次"),"")</f>
        <v/>
      </c>
    </row>
    <row r="145" spans="4:10">
      <c r="D145" s="99" t="str">
        <f>IF($B$2=StoreConfig!C150,StoreConfig!O150,"")</f>
        <v/>
      </c>
      <c r="E145" s="99" t="str">
        <f>IF($B$2=StoreConfig!C150,StoreConfig!E150,"")</f>
        <v/>
      </c>
      <c r="F145" s="99" t="str">
        <f>IF($B$2=StoreConfig!C150,RIGHT(StoreConfig!J150,LEN(StoreConfig!J150)-FIND("|",StoreConfig!J150)),"")</f>
        <v/>
      </c>
      <c r="G145" s="99" t="str">
        <f>IFERROR(VLOOKUP(--IF($B$2=StoreConfig!C150,LEFT(StoreConfig!J150,FIND("|",StoreConfig!J150)-1),""),$Q$4:$R$20,2,FALSE),"")</f>
        <v/>
      </c>
      <c r="H145" s="91" t="str">
        <f>IF($B$2=StoreConfig!C150,LEFT(StoreConfig!G150,FIND("#",StoreConfig!G150)-1),"")</f>
        <v/>
      </c>
      <c r="I145" s="91" t="str">
        <f>IF($B$2=StoreConfig!C150,RIGHT(StoreConfig!G150,LEN(StoreConfig!G150)-FIND("#",StoreConfig!G150)),"")</f>
        <v/>
      </c>
      <c r="J145" s="91" t="str">
        <f>IF($B$2=StoreConfig!C150,IF(StoreConfig!L150=0,"不限购",StoreConfig!L150&amp;"次"),"")</f>
        <v/>
      </c>
    </row>
    <row r="146" spans="4:10">
      <c r="D146" s="99" t="str">
        <f>IF($B$2=StoreConfig!C151,StoreConfig!O151,"")</f>
        <v/>
      </c>
      <c r="E146" s="99" t="str">
        <f>IF($B$2=StoreConfig!C151,StoreConfig!E151,"")</f>
        <v/>
      </c>
      <c r="F146" s="99" t="str">
        <f>IF($B$2=StoreConfig!C151,RIGHT(StoreConfig!J151,LEN(StoreConfig!J151)-FIND("|",StoreConfig!J151)),"")</f>
        <v/>
      </c>
      <c r="G146" s="99" t="str">
        <f>IFERROR(VLOOKUP(--IF($B$2=StoreConfig!C151,LEFT(StoreConfig!J151,FIND("|",StoreConfig!J151)-1),""),$Q$4:$R$20,2,FALSE),"")</f>
        <v/>
      </c>
      <c r="H146" s="91" t="str">
        <f>IF($B$2=StoreConfig!C151,LEFT(StoreConfig!G151,FIND("#",StoreConfig!G151)-1),"")</f>
        <v/>
      </c>
      <c r="I146" s="91" t="str">
        <f>IF($B$2=StoreConfig!C151,RIGHT(StoreConfig!G151,LEN(StoreConfig!G151)-FIND("#",StoreConfig!G151)),"")</f>
        <v/>
      </c>
      <c r="J146" s="91" t="str">
        <f>IF($B$2=StoreConfig!C151,IF(StoreConfig!L151=0,"不限购",StoreConfig!L151&amp;"次"),"")</f>
        <v/>
      </c>
    </row>
    <row r="147" spans="4:10">
      <c r="D147" s="99" t="str">
        <f>IF($B$2=StoreConfig!C152,StoreConfig!O152,"")</f>
        <v/>
      </c>
      <c r="E147" s="99" t="str">
        <f>IF($B$2=StoreConfig!C152,StoreConfig!E152,"")</f>
        <v/>
      </c>
      <c r="F147" s="99" t="str">
        <f>IF($B$2=StoreConfig!C152,RIGHT(StoreConfig!J152,LEN(StoreConfig!J152)-FIND("|",StoreConfig!J152)),"")</f>
        <v/>
      </c>
      <c r="G147" s="99" t="str">
        <f>IFERROR(VLOOKUP(--IF($B$2=StoreConfig!C152,LEFT(StoreConfig!J152,FIND("|",StoreConfig!J152)-1),""),$Q$4:$R$20,2,FALSE),"")</f>
        <v/>
      </c>
      <c r="H147" s="91" t="str">
        <f>IF($B$2=StoreConfig!C152,LEFT(StoreConfig!G152,FIND("#",StoreConfig!G152)-1),"")</f>
        <v/>
      </c>
      <c r="I147" s="91" t="str">
        <f>IF($B$2=StoreConfig!C152,RIGHT(StoreConfig!G152,LEN(StoreConfig!G152)-FIND("#",StoreConfig!G152)),"")</f>
        <v/>
      </c>
      <c r="J147" s="91" t="str">
        <f>IF($B$2=StoreConfig!C152,IF(StoreConfig!L152=0,"不限购",StoreConfig!L152&amp;"次"),"")</f>
        <v/>
      </c>
    </row>
    <row r="148" spans="4:10">
      <c r="D148" s="99" t="str">
        <f>IF($B$2=StoreConfig!C153,StoreConfig!O153,"")</f>
        <v/>
      </c>
      <c r="E148" s="99" t="str">
        <f>IF($B$2=StoreConfig!C153,StoreConfig!E153,"")</f>
        <v/>
      </c>
      <c r="F148" s="99" t="str">
        <f>IF($B$2=StoreConfig!C153,RIGHT(StoreConfig!J153,LEN(StoreConfig!J153)-FIND("|",StoreConfig!J153)),"")</f>
        <v/>
      </c>
      <c r="G148" s="99" t="str">
        <f>IFERROR(VLOOKUP(--IF($B$2=StoreConfig!C153,LEFT(StoreConfig!J153,FIND("|",StoreConfig!J153)-1),""),$Q$4:$R$20,2,FALSE),"")</f>
        <v/>
      </c>
      <c r="H148" s="91" t="str">
        <f>IF($B$2=StoreConfig!C153,LEFT(StoreConfig!G153,FIND("#",StoreConfig!G153)-1),"")</f>
        <v/>
      </c>
      <c r="I148" s="91" t="str">
        <f>IF($B$2=StoreConfig!C153,RIGHT(StoreConfig!G153,LEN(StoreConfig!G153)-FIND("#",StoreConfig!G153)),"")</f>
        <v/>
      </c>
      <c r="J148" s="91" t="str">
        <f>IF($B$2=StoreConfig!C153,IF(StoreConfig!L153=0,"不限购",StoreConfig!L153&amp;"次"),"")</f>
        <v/>
      </c>
    </row>
    <row r="149" spans="4:10">
      <c r="D149" s="99" t="str">
        <f>IF($B$2=StoreConfig!C154,StoreConfig!O154,"")</f>
        <v/>
      </c>
      <c r="E149" s="99" t="str">
        <f>IF($B$2=StoreConfig!C154,StoreConfig!E154,"")</f>
        <v/>
      </c>
      <c r="F149" s="99" t="str">
        <f>IF($B$2=StoreConfig!C154,RIGHT(StoreConfig!J154,LEN(StoreConfig!J154)-FIND("|",StoreConfig!J154)),"")</f>
        <v/>
      </c>
      <c r="G149" s="99" t="str">
        <f>IFERROR(VLOOKUP(--IF($B$2=StoreConfig!C154,LEFT(StoreConfig!J154,FIND("|",StoreConfig!J154)-1),""),$Q$4:$R$20,2,FALSE),"")</f>
        <v/>
      </c>
      <c r="H149" s="91" t="str">
        <f>IF($B$2=StoreConfig!C154,LEFT(StoreConfig!G154,FIND("#",StoreConfig!G154)-1),"")</f>
        <v/>
      </c>
      <c r="I149" s="91" t="str">
        <f>IF($B$2=StoreConfig!C154,RIGHT(StoreConfig!G154,LEN(StoreConfig!G154)-FIND("#",StoreConfig!G154)),"")</f>
        <v/>
      </c>
      <c r="J149" s="91" t="str">
        <f>IF($B$2=StoreConfig!C154,IF(StoreConfig!L154=0,"不限购",StoreConfig!L154&amp;"次"),"")</f>
        <v/>
      </c>
    </row>
    <row r="150" spans="4:10">
      <c r="D150" s="99" t="str">
        <f>IF($B$2=StoreConfig!C155,StoreConfig!O155,"")</f>
        <v/>
      </c>
      <c r="E150" s="99" t="str">
        <f>IF($B$2=StoreConfig!C155,StoreConfig!E155,"")</f>
        <v/>
      </c>
      <c r="F150" s="99" t="str">
        <f>IF($B$2=StoreConfig!C155,RIGHT(StoreConfig!J155,LEN(StoreConfig!J155)-FIND("|",StoreConfig!J155)),"")</f>
        <v/>
      </c>
      <c r="G150" s="99" t="str">
        <f>IFERROR(VLOOKUP(--IF($B$2=StoreConfig!C155,LEFT(StoreConfig!J155,FIND("|",StoreConfig!J155)-1),""),$Q$4:$R$20,2,FALSE),"")</f>
        <v/>
      </c>
      <c r="H150" s="91" t="str">
        <f>IF($B$2=StoreConfig!C155,LEFT(StoreConfig!G155,FIND("#",StoreConfig!G155)-1),"")</f>
        <v/>
      </c>
      <c r="I150" s="91" t="str">
        <f>IF($B$2=StoreConfig!C155,RIGHT(StoreConfig!G155,LEN(StoreConfig!G155)-FIND("#",StoreConfig!G155)),"")</f>
        <v/>
      </c>
      <c r="J150" s="91" t="str">
        <f>IF($B$2=StoreConfig!C155,IF(StoreConfig!L155=0,"不限购",StoreConfig!L155&amp;"次"),"")</f>
        <v/>
      </c>
    </row>
    <row r="151" spans="4:10">
      <c r="D151" s="99" t="str">
        <f>IF($B$2=StoreConfig!C156,StoreConfig!O156,"")</f>
        <v/>
      </c>
      <c r="E151" s="99" t="str">
        <f>IF($B$2=StoreConfig!C156,StoreConfig!E156,"")</f>
        <v/>
      </c>
      <c r="F151" s="99" t="str">
        <f>IF($B$2=StoreConfig!C156,RIGHT(StoreConfig!J156,LEN(StoreConfig!J156)-FIND("|",StoreConfig!J156)),"")</f>
        <v/>
      </c>
      <c r="G151" s="99" t="str">
        <f>IFERROR(VLOOKUP(--IF($B$2=StoreConfig!C156,LEFT(StoreConfig!J156,FIND("|",StoreConfig!J156)-1),""),$Q$4:$R$20,2,FALSE),"")</f>
        <v/>
      </c>
      <c r="H151" s="91" t="str">
        <f>IF($B$2=StoreConfig!C156,LEFT(StoreConfig!G156,FIND("#",StoreConfig!G156)-1),"")</f>
        <v/>
      </c>
      <c r="I151" s="91" t="str">
        <f>IF($B$2=StoreConfig!C156,RIGHT(StoreConfig!G156,LEN(StoreConfig!G156)-FIND("#",StoreConfig!G156)),"")</f>
        <v/>
      </c>
      <c r="J151" s="91" t="str">
        <f>IF($B$2=StoreConfig!C156,IF(StoreConfig!L156=0,"不限购",StoreConfig!L156&amp;"次"),"")</f>
        <v/>
      </c>
    </row>
    <row r="152" spans="4:10">
      <c r="D152" s="99" t="str">
        <f>IF($B$2=StoreConfig!C157,StoreConfig!O157,"")</f>
        <v/>
      </c>
      <c r="E152" s="99" t="str">
        <f>IF($B$2=StoreConfig!C157,StoreConfig!E157,"")</f>
        <v/>
      </c>
      <c r="F152" s="99" t="str">
        <f>IF($B$2=StoreConfig!C157,RIGHT(StoreConfig!J157,LEN(StoreConfig!J157)-FIND("|",StoreConfig!J157)),"")</f>
        <v/>
      </c>
      <c r="G152" s="99" t="str">
        <f>IFERROR(VLOOKUP(--IF($B$2=StoreConfig!C157,LEFT(StoreConfig!J157,FIND("|",StoreConfig!J157)-1),""),$Q$4:$R$20,2,FALSE),"")</f>
        <v/>
      </c>
      <c r="H152" s="91" t="str">
        <f>IF($B$2=StoreConfig!C157,LEFT(StoreConfig!G157,FIND("#",StoreConfig!G157)-1),"")</f>
        <v/>
      </c>
      <c r="I152" s="91" t="str">
        <f>IF($B$2=StoreConfig!C157,RIGHT(StoreConfig!G157,LEN(StoreConfig!G157)-FIND("#",StoreConfig!G157)),"")</f>
        <v/>
      </c>
      <c r="J152" s="91" t="str">
        <f>IF($B$2=StoreConfig!C157,IF(StoreConfig!L157=0,"不限购",StoreConfig!L157&amp;"次"),"")</f>
        <v/>
      </c>
    </row>
    <row r="153" spans="4:10">
      <c r="D153" s="99" t="str">
        <f>IF($B$2=StoreConfig!C158,StoreConfig!O158,"")</f>
        <v/>
      </c>
      <c r="E153" s="99" t="str">
        <f>IF($B$2=StoreConfig!C158,StoreConfig!E158,"")</f>
        <v/>
      </c>
      <c r="F153" s="99" t="str">
        <f>IF($B$2=StoreConfig!C158,RIGHT(StoreConfig!J158,LEN(StoreConfig!J158)-FIND("|",StoreConfig!J158)),"")</f>
        <v/>
      </c>
      <c r="G153" s="99" t="str">
        <f>IFERROR(VLOOKUP(--IF($B$2=StoreConfig!C158,LEFT(StoreConfig!J158,FIND("|",StoreConfig!J158)-1),""),$Q$4:$R$20,2,FALSE),"")</f>
        <v/>
      </c>
      <c r="H153" s="91" t="str">
        <f>IF($B$2=StoreConfig!C158,LEFT(StoreConfig!G158,FIND("#",StoreConfig!G158)-1),"")</f>
        <v/>
      </c>
      <c r="I153" s="91" t="str">
        <f>IF($B$2=StoreConfig!C158,RIGHT(StoreConfig!G158,LEN(StoreConfig!G158)-FIND("#",StoreConfig!G158)),"")</f>
        <v/>
      </c>
      <c r="J153" s="91" t="str">
        <f>IF($B$2=StoreConfig!C158,IF(StoreConfig!L158=0,"不限购",StoreConfig!L158&amp;"次"),"")</f>
        <v/>
      </c>
    </row>
    <row r="154" spans="4:10">
      <c r="D154" s="99" t="str">
        <f>IF($B$2=StoreConfig!C159,StoreConfig!O159,"")</f>
        <v/>
      </c>
      <c r="E154" s="99" t="str">
        <f>IF($B$2=StoreConfig!C159,StoreConfig!E159,"")</f>
        <v/>
      </c>
      <c r="F154" s="99" t="str">
        <f>IF($B$2=StoreConfig!C159,RIGHT(StoreConfig!J159,LEN(StoreConfig!J159)-FIND("|",StoreConfig!J159)),"")</f>
        <v/>
      </c>
      <c r="G154" s="99" t="str">
        <f>IFERROR(VLOOKUP(--IF($B$2=StoreConfig!C159,LEFT(StoreConfig!J159,FIND("|",StoreConfig!J159)-1),""),$Q$4:$R$20,2,FALSE),"")</f>
        <v/>
      </c>
      <c r="H154" s="91" t="str">
        <f>IF($B$2=StoreConfig!C159,LEFT(StoreConfig!G159,FIND("#",StoreConfig!G159)-1),"")</f>
        <v/>
      </c>
      <c r="I154" s="91" t="str">
        <f>IF($B$2=StoreConfig!C159,RIGHT(StoreConfig!G159,LEN(StoreConfig!G159)-FIND("#",StoreConfig!G159)),"")</f>
        <v/>
      </c>
      <c r="J154" s="91" t="str">
        <f>IF($B$2=StoreConfig!C159,IF(StoreConfig!L159=0,"不限购",StoreConfig!L159&amp;"次"),"")</f>
        <v/>
      </c>
    </row>
    <row r="155" spans="4:10">
      <c r="D155" s="99" t="str">
        <f>IF($B$2=StoreConfig!C160,StoreConfig!O160,"")</f>
        <v/>
      </c>
      <c r="E155" s="99" t="str">
        <f>IF($B$2=StoreConfig!C160,StoreConfig!E160,"")</f>
        <v/>
      </c>
      <c r="F155" s="99" t="str">
        <f>IF($B$2=StoreConfig!C160,RIGHT(StoreConfig!J160,LEN(StoreConfig!J160)-FIND("|",StoreConfig!J160)),"")</f>
        <v/>
      </c>
      <c r="G155" s="99" t="str">
        <f>IFERROR(VLOOKUP(--IF($B$2=StoreConfig!C160,LEFT(StoreConfig!J160,FIND("|",StoreConfig!J160)-1),""),$Q$4:$R$20,2,FALSE),"")</f>
        <v/>
      </c>
      <c r="H155" s="91" t="str">
        <f>IF($B$2=StoreConfig!C160,LEFT(StoreConfig!G160,FIND("#",StoreConfig!G160)-1),"")</f>
        <v/>
      </c>
      <c r="I155" s="91" t="str">
        <f>IF($B$2=StoreConfig!C160,RIGHT(StoreConfig!G160,LEN(StoreConfig!G160)-FIND("#",StoreConfig!G160)),"")</f>
        <v/>
      </c>
      <c r="J155" s="91" t="str">
        <f>IF($B$2=StoreConfig!C160,IF(StoreConfig!L160=0,"不限购",StoreConfig!L160&amp;"次"),"")</f>
        <v/>
      </c>
    </row>
    <row r="156" spans="4:10">
      <c r="D156" s="99" t="str">
        <f>IF($B$2=StoreConfig!C161,StoreConfig!O161,"")</f>
        <v/>
      </c>
      <c r="E156" s="99" t="str">
        <f>IF($B$2=StoreConfig!C161,StoreConfig!E161,"")</f>
        <v/>
      </c>
      <c r="F156" s="99" t="str">
        <f>IF($B$2=StoreConfig!C161,RIGHT(StoreConfig!J161,LEN(StoreConfig!J161)-FIND("|",StoreConfig!J161)),"")</f>
        <v/>
      </c>
      <c r="G156" s="99" t="str">
        <f>IFERROR(VLOOKUP(--IF($B$2=StoreConfig!C161,LEFT(StoreConfig!J161,FIND("|",StoreConfig!J161)-1),""),$Q$4:$R$20,2,FALSE),"")</f>
        <v/>
      </c>
      <c r="H156" s="91" t="str">
        <f>IF($B$2=StoreConfig!C161,LEFT(StoreConfig!G161,FIND("#",StoreConfig!G161)-1),"")</f>
        <v/>
      </c>
      <c r="I156" s="91" t="str">
        <f>IF($B$2=StoreConfig!C161,RIGHT(StoreConfig!G161,LEN(StoreConfig!G161)-FIND("#",StoreConfig!G161)),"")</f>
        <v/>
      </c>
      <c r="J156" s="91" t="str">
        <f>IF($B$2=StoreConfig!C161,IF(StoreConfig!L161=0,"不限购",StoreConfig!L161&amp;"次"),"")</f>
        <v/>
      </c>
    </row>
    <row r="157" spans="4:10">
      <c r="D157" s="99" t="str">
        <f>IF($B$2=StoreConfig!C162,StoreConfig!O162,"")</f>
        <v/>
      </c>
      <c r="E157" s="99" t="str">
        <f>IF($B$2=StoreConfig!C162,StoreConfig!E162,"")</f>
        <v/>
      </c>
      <c r="F157" s="99" t="str">
        <f>IF($B$2=StoreConfig!C162,RIGHT(StoreConfig!J162,LEN(StoreConfig!J162)-FIND("|",StoreConfig!J162)),"")</f>
        <v/>
      </c>
      <c r="G157" s="99" t="str">
        <f>IFERROR(VLOOKUP(--IF($B$2=StoreConfig!C162,LEFT(StoreConfig!J162,FIND("|",StoreConfig!J162)-1),""),$Q$4:$R$20,2,FALSE),"")</f>
        <v/>
      </c>
      <c r="H157" s="91" t="str">
        <f>IF($B$2=StoreConfig!C162,LEFT(StoreConfig!G162,FIND("#",StoreConfig!G162)-1),"")</f>
        <v/>
      </c>
      <c r="I157" s="91" t="str">
        <f>IF($B$2=StoreConfig!C162,RIGHT(StoreConfig!G162,LEN(StoreConfig!G162)-FIND("#",StoreConfig!G162)),"")</f>
        <v/>
      </c>
      <c r="J157" s="91" t="str">
        <f>IF($B$2=StoreConfig!C162,IF(StoreConfig!L162=0,"不限购",StoreConfig!L162&amp;"次"),"")</f>
        <v/>
      </c>
    </row>
    <row r="158" spans="4:10">
      <c r="D158" s="99" t="str">
        <f>IF($B$2=StoreConfig!C163,StoreConfig!O163,"")</f>
        <v/>
      </c>
      <c r="E158" s="99" t="str">
        <f>IF($B$2=StoreConfig!C163,StoreConfig!E163,"")</f>
        <v/>
      </c>
      <c r="F158" s="99" t="str">
        <f>IF($B$2=StoreConfig!C163,RIGHT(StoreConfig!J163,LEN(StoreConfig!J163)-FIND("|",StoreConfig!J163)),"")</f>
        <v/>
      </c>
      <c r="G158" s="99" t="str">
        <f>IFERROR(VLOOKUP(--IF($B$2=StoreConfig!C163,LEFT(StoreConfig!J163,FIND("|",StoreConfig!J163)-1),""),$Q$4:$R$20,2,FALSE),"")</f>
        <v/>
      </c>
      <c r="H158" s="91" t="str">
        <f>IF($B$2=StoreConfig!C163,LEFT(StoreConfig!G163,FIND("#",StoreConfig!G163)-1),"")</f>
        <v/>
      </c>
      <c r="I158" s="91" t="str">
        <f>IF($B$2=StoreConfig!C163,RIGHT(StoreConfig!G163,LEN(StoreConfig!G163)-FIND("#",StoreConfig!G163)),"")</f>
        <v/>
      </c>
      <c r="J158" s="91" t="str">
        <f>IF($B$2=StoreConfig!C163,IF(StoreConfig!L163=0,"不限购",StoreConfig!L163&amp;"次"),"")</f>
        <v/>
      </c>
    </row>
    <row r="159" spans="4:10">
      <c r="D159" s="99" t="str">
        <f>IF($B$2=StoreConfig!C164,StoreConfig!O164,"")</f>
        <v/>
      </c>
      <c r="E159" s="99" t="str">
        <f>IF($B$2=StoreConfig!C164,StoreConfig!E164,"")</f>
        <v/>
      </c>
      <c r="F159" s="99" t="str">
        <f>IF($B$2=StoreConfig!C164,RIGHT(StoreConfig!J164,LEN(StoreConfig!J164)-FIND("|",StoreConfig!J164)),"")</f>
        <v/>
      </c>
      <c r="G159" s="99" t="str">
        <f>IFERROR(VLOOKUP(--IF($B$2=StoreConfig!C164,LEFT(StoreConfig!J164,FIND("|",StoreConfig!J164)-1),""),$Q$4:$R$20,2,FALSE),"")</f>
        <v/>
      </c>
      <c r="H159" s="91" t="str">
        <f>IF($B$2=StoreConfig!C164,LEFT(StoreConfig!G164,FIND("#",StoreConfig!G164)-1),"")</f>
        <v/>
      </c>
      <c r="I159" s="91" t="str">
        <f>IF($B$2=StoreConfig!C164,RIGHT(StoreConfig!G164,LEN(StoreConfig!G164)-FIND("#",StoreConfig!G164)),"")</f>
        <v/>
      </c>
      <c r="J159" s="91" t="str">
        <f>IF($B$2=StoreConfig!C164,IF(StoreConfig!L164=0,"不限购",StoreConfig!L164&amp;"次"),"")</f>
        <v/>
      </c>
    </row>
    <row r="160" spans="4:10">
      <c r="D160" s="99" t="str">
        <f>IF($B$2=StoreConfig!C165,StoreConfig!O165,"")</f>
        <v/>
      </c>
      <c r="E160" s="99" t="str">
        <f>IF($B$2=StoreConfig!C165,StoreConfig!E165,"")</f>
        <v/>
      </c>
      <c r="F160" s="99" t="str">
        <f>IF($B$2=StoreConfig!C165,RIGHT(StoreConfig!J165,LEN(StoreConfig!J165)-FIND("|",StoreConfig!J165)),"")</f>
        <v/>
      </c>
      <c r="G160" s="99" t="str">
        <f>IFERROR(VLOOKUP(--IF($B$2=StoreConfig!C165,LEFT(StoreConfig!J165,FIND("|",StoreConfig!J165)-1),""),$Q$4:$R$20,2,FALSE),"")</f>
        <v/>
      </c>
      <c r="H160" s="91" t="str">
        <f>IF($B$2=StoreConfig!C165,LEFT(StoreConfig!G165,FIND("#",StoreConfig!G165)-1),"")</f>
        <v/>
      </c>
      <c r="I160" s="91" t="str">
        <f>IF($B$2=StoreConfig!C165,RIGHT(StoreConfig!G165,LEN(StoreConfig!G165)-FIND("#",StoreConfig!G165)),"")</f>
        <v/>
      </c>
      <c r="J160" s="91" t="str">
        <f>IF($B$2=StoreConfig!C165,IF(StoreConfig!L165=0,"不限购",StoreConfig!L165&amp;"次"),"")</f>
        <v/>
      </c>
    </row>
    <row r="161" spans="4:10">
      <c r="D161" s="99" t="str">
        <f>IF($B$2=StoreConfig!C166,StoreConfig!O166,"")</f>
        <v/>
      </c>
      <c r="E161" s="99" t="str">
        <f>IF($B$2=StoreConfig!C166,StoreConfig!E166,"")</f>
        <v/>
      </c>
      <c r="F161" s="99" t="str">
        <f>IF($B$2=StoreConfig!C166,RIGHT(StoreConfig!J166,LEN(StoreConfig!J166)-FIND("|",StoreConfig!J166)),"")</f>
        <v/>
      </c>
      <c r="G161" s="99" t="str">
        <f>IFERROR(VLOOKUP(--IF($B$2=StoreConfig!C166,LEFT(StoreConfig!J166,FIND("|",StoreConfig!J166)-1),""),$Q$4:$R$20,2,FALSE),"")</f>
        <v/>
      </c>
      <c r="H161" s="91" t="str">
        <f>IF($B$2=StoreConfig!C166,LEFT(StoreConfig!G166,FIND("#",StoreConfig!G166)-1),"")</f>
        <v/>
      </c>
      <c r="I161" s="91" t="str">
        <f>IF($B$2=StoreConfig!C166,RIGHT(StoreConfig!G166,LEN(StoreConfig!G166)-FIND("#",StoreConfig!G166)),"")</f>
        <v/>
      </c>
      <c r="J161" s="91" t="str">
        <f>IF($B$2=StoreConfig!C166,IF(StoreConfig!L166=0,"不限购",StoreConfig!L166&amp;"次"),"")</f>
        <v/>
      </c>
    </row>
    <row r="162" spans="4:10">
      <c r="D162" s="99" t="str">
        <f>IF($B$2=StoreConfig!C167,StoreConfig!O167,"")</f>
        <v/>
      </c>
      <c r="E162" s="99" t="str">
        <f>IF($B$2=StoreConfig!C167,StoreConfig!E167,"")</f>
        <v/>
      </c>
      <c r="F162" s="99" t="str">
        <f>IF($B$2=StoreConfig!C167,RIGHT(StoreConfig!J167,LEN(StoreConfig!J167)-FIND("|",StoreConfig!J167)),"")</f>
        <v/>
      </c>
      <c r="G162" s="99" t="str">
        <f>IFERROR(VLOOKUP(--IF($B$2=StoreConfig!C167,LEFT(StoreConfig!J167,FIND("|",StoreConfig!J167)-1),""),$Q$4:$R$20,2,FALSE),"")</f>
        <v/>
      </c>
      <c r="H162" s="91" t="str">
        <f>IF($B$2=StoreConfig!C167,LEFT(StoreConfig!G167,FIND("#",StoreConfig!G167)-1),"")</f>
        <v/>
      </c>
      <c r="I162" s="91" t="str">
        <f>IF($B$2=StoreConfig!C167,RIGHT(StoreConfig!G167,LEN(StoreConfig!G167)-FIND("#",StoreConfig!G167)),"")</f>
        <v/>
      </c>
      <c r="J162" s="91" t="str">
        <f>IF($B$2=StoreConfig!C167,IF(StoreConfig!L167=0,"不限购",StoreConfig!L167&amp;"次"),"")</f>
        <v/>
      </c>
    </row>
    <row r="163" spans="4:10">
      <c r="D163" s="99" t="str">
        <f>IF($B$2=StoreConfig!C168,StoreConfig!O168,"")</f>
        <v/>
      </c>
      <c r="E163" s="99" t="str">
        <f>IF($B$2=StoreConfig!C168,StoreConfig!E168,"")</f>
        <v/>
      </c>
      <c r="F163" s="99" t="str">
        <f>IF($B$2=StoreConfig!C168,RIGHT(StoreConfig!J168,LEN(StoreConfig!J168)-FIND("|",StoreConfig!J168)),"")</f>
        <v/>
      </c>
      <c r="G163" s="99" t="str">
        <f>IFERROR(VLOOKUP(--IF($B$2=StoreConfig!C168,LEFT(StoreConfig!J168,FIND("|",StoreConfig!J168)-1),""),$Q$4:$R$20,2,FALSE),"")</f>
        <v/>
      </c>
      <c r="H163" s="91" t="str">
        <f>IF($B$2=StoreConfig!C168,LEFT(StoreConfig!G168,FIND("#",StoreConfig!G168)-1),"")</f>
        <v/>
      </c>
      <c r="I163" s="91" t="str">
        <f>IF($B$2=StoreConfig!C168,RIGHT(StoreConfig!G168,LEN(StoreConfig!G168)-FIND("#",StoreConfig!G168)),"")</f>
        <v/>
      </c>
      <c r="J163" s="91" t="str">
        <f>IF($B$2=StoreConfig!C168,IF(StoreConfig!L168=0,"不限购",StoreConfig!L168&amp;"次"),"")</f>
        <v/>
      </c>
    </row>
    <row r="164" spans="4:10">
      <c r="D164" s="99" t="str">
        <f>IF($B$2=StoreConfig!C169,StoreConfig!O169,"")</f>
        <v/>
      </c>
      <c r="E164" s="99" t="str">
        <f>IF($B$2=StoreConfig!C169,StoreConfig!E169,"")</f>
        <v/>
      </c>
      <c r="F164" s="99" t="str">
        <f>IF($B$2=StoreConfig!C169,RIGHT(StoreConfig!J169,LEN(StoreConfig!J169)-FIND("|",StoreConfig!J169)),"")</f>
        <v/>
      </c>
      <c r="G164" s="99" t="str">
        <f>IFERROR(VLOOKUP(--IF($B$2=StoreConfig!C169,LEFT(StoreConfig!J169,FIND("|",StoreConfig!J169)-1),""),$Q$4:$R$20,2,FALSE),"")</f>
        <v/>
      </c>
      <c r="H164" s="91" t="str">
        <f>IF($B$2=StoreConfig!C169,LEFT(StoreConfig!G169,FIND("#",StoreConfig!G169)-1),"")</f>
        <v/>
      </c>
      <c r="I164" s="91" t="str">
        <f>IF($B$2=StoreConfig!C169,RIGHT(StoreConfig!G169,LEN(StoreConfig!G169)-FIND("#",StoreConfig!G169)),"")</f>
        <v/>
      </c>
      <c r="J164" s="91" t="str">
        <f>IF($B$2=StoreConfig!C169,IF(StoreConfig!L169=0,"不限购",StoreConfig!L169&amp;"次"),"")</f>
        <v/>
      </c>
    </row>
    <row r="165" spans="4:10">
      <c r="D165" s="99" t="str">
        <f>IF($B$2=StoreConfig!C170,StoreConfig!O170,"")</f>
        <v/>
      </c>
      <c r="E165" s="99" t="str">
        <f>IF($B$2=StoreConfig!C170,StoreConfig!E170,"")</f>
        <v/>
      </c>
      <c r="F165" s="99" t="str">
        <f>IF($B$2=StoreConfig!C170,RIGHT(StoreConfig!J170,LEN(StoreConfig!J170)-FIND("|",StoreConfig!J170)),"")</f>
        <v/>
      </c>
      <c r="G165" s="99" t="str">
        <f>IFERROR(VLOOKUP(--IF($B$2=StoreConfig!C170,LEFT(StoreConfig!J170,FIND("|",StoreConfig!J170)-1),""),$Q$4:$R$20,2,FALSE),"")</f>
        <v/>
      </c>
      <c r="H165" s="91" t="str">
        <f>IF($B$2=StoreConfig!C170,LEFT(StoreConfig!G170,FIND("#",StoreConfig!G170)-1),"")</f>
        <v/>
      </c>
      <c r="I165" s="91" t="str">
        <f>IF($B$2=StoreConfig!C170,RIGHT(StoreConfig!G170,LEN(StoreConfig!G170)-FIND("#",StoreConfig!G170)),"")</f>
        <v/>
      </c>
      <c r="J165" s="91" t="str">
        <f>IF($B$2=StoreConfig!C170,IF(StoreConfig!L170=0,"不限购",StoreConfig!L170&amp;"次"),"")</f>
        <v/>
      </c>
    </row>
    <row r="166" spans="4:10">
      <c r="D166" s="99" t="str">
        <f>IF($B$2=StoreConfig!C171,StoreConfig!O171,"")</f>
        <v/>
      </c>
      <c r="E166" s="99" t="str">
        <f>IF($B$2=StoreConfig!C171,StoreConfig!E171,"")</f>
        <v/>
      </c>
      <c r="F166" s="99" t="str">
        <f>IF($B$2=StoreConfig!C171,RIGHT(StoreConfig!J171,LEN(StoreConfig!J171)-FIND("|",StoreConfig!J171)),"")</f>
        <v/>
      </c>
      <c r="G166" s="99" t="str">
        <f>IFERROR(VLOOKUP(--IF($B$2=StoreConfig!C171,LEFT(StoreConfig!J171,FIND("|",StoreConfig!J171)-1),""),$Q$4:$R$20,2,FALSE),"")</f>
        <v/>
      </c>
      <c r="H166" s="91" t="str">
        <f>IF($B$2=StoreConfig!C171,LEFT(StoreConfig!G171,FIND("#",StoreConfig!G171)-1),"")</f>
        <v/>
      </c>
      <c r="I166" s="91" t="str">
        <f>IF($B$2=StoreConfig!C171,RIGHT(StoreConfig!G171,LEN(StoreConfig!G171)-FIND("#",StoreConfig!G171)),"")</f>
        <v/>
      </c>
      <c r="J166" s="91" t="str">
        <f>IF($B$2=StoreConfig!C171,IF(StoreConfig!L171=0,"不限购",StoreConfig!L171&amp;"次"),"")</f>
        <v/>
      </c>
    </row>
    <row r="167" spans="4:10">
      <c r="D167" s="99" t="str">
        <f>IF($B$2=StoreConfig!C172,StoreConfig!O172,"")</f>
        <v/>
      </c>
      <c r="E167" s="99" t="str">
        <f>IF($B$2=StoreConfig!C172,StoreConfig!E172,"")</f>
        <v/>
      </c>
      <c r="F167" s="99" t="str">
        <f>IF($B$2=StoreConfig!C172,RIGHT(StoreConfig!J172,LEN(StoreConfig!J172)-FIND("|",StoreConfig!J172)),"")</f>
        <v/>
      </c>
      <c r="G167" s="99" t="str">
        <f>IFERROR(VLOOKUP(--IF($B$2=StoreConfig!C172,LEFT(StoreConfig!J172,FIND("|",StoreConfig!J172)-1),""),$Q$4:$R$20,2,FALSE),"")</f>
        <v/>
      </c>
      <c r="H167" s="91" t="str">
        <f>IF($B$2=StoreConfig!C172,LEFT(StoreConfig!G172,FIND("#",StoreConfig!G172)-1),"")</f>
        <v/>
      </c>
      <c r="I167" s="91" t="str">
        <f>IF($B$2=StoreConfig!C172,RIGHT(StoreConfig!G172,LEN(StoreConfig!G172)-FIND("#",StoreConfig!G172)),"")</f>
        <v/>
      </c>
      <c r="J167" s="91" t="str">
        <f>IF($B$2=StoreConfig!C172,IF(StoreConfig!L172=0,"不限购",StoreConfig!L172&amp;"次"),"")</f>
        <v/>
      </c>
    </row>
    <row r="168" spans="4:10">
      <c r="D168" s="99" t="str">
        <f>IF($B$2=StoreConfig!C173,StoreConfig!O173,"")</f>
        <v/>
      </c>
      <c r="E168" s="99" t="str">
        <f>IF($B$2=StoreConfig!C173,StoreConfig!E173,"")</f>
        <v/>
      </c>
      <c r="F168" s="99" t="str">
        <f>IF($B$2=StoreConfig!C173,RIGHT(StoreConfig!J173,LEN(StoreConfig!J173)-FIND("|",StoreConfig!J173)),"")</f>
        <v/>
      </c>
      <c r="G168" s="99" t="str">
        <f>IFERROR(VLOOKUP(--IF($B$2=StoreConfig!C173,LEFT(StoreConfig!J173,FIND("|",StoreConfig!J173)-1),""),$Q$4:$R$20,2,FALSE),"")</f>
        <v/>
      </c>
      <c r="H168" s="91" t="str">
        <f>IF($B$2=StoreConfig!C173,LEFT(StoreConfig!G173,FIND("#",StoreConfig!G173)-1),"")</f>
        <v/>
      </c>
      <c r="I168" s="91" t="str">
        <f>IF($B$2=StoreConfig!C173,RIGHT(StoreConfig!G173,LEN(StoreConfig!G173)-FIND("#",StoreConfig!G173)),"")</f>
        <v/>
      </c>
      <c r="J168" s="91" t="str">
        <f>IF($B$2=StoreConfig!C173,IF(StoreConfig!L173=0,"不限购",StoreConfig!L173&amp;"次"),"")</f>
        <v/>
      </c>
    </row>
    <row r="169" spans="4:10">
      <c r="D169" s="99" t="str">
        <f>IF($B$2=StoreConfig!C174,StoreConfig!O174,"")</f>
        <v/>
      </c>
      <c r="E169" s="99" t="str">
        <f>IF($B$2=StoreConfig!C174,StoreConfig!E174,"")</f>
        <v/>
      </c>
      <c r="F169" s="99" t="str">
        <f>IF($B$2=StoreConfig!C174,RIGHT(StoreConfig!J174,LEN(StoreConfig!J174)-FIND("|",StoreConfig!J174)),"")</f>
        <v/>
      </c>
      <c r="G169" s="99" t="str">
        <f>IFERROR(VLOOKUP(--IF($B$2=StoreConfig!C174,LEFT(StoreConfig!J174,FIND("|",StoreConfig!J174)-1),""),$Q$4:$R$20,2,FALSE),"")</f>
        <v/>
      </c>
      <c r="H169" s="91" t="str">
        <f>IF($B$2=StoreConfig!C174,LEFT(StoreConfig!G174,FIND("#",StoreConfig!G174)-1),"")</f>
        <v/>
      </c>
      <c r="I169" s="91" t="str">
        <f>IF($B$2=StoreConfig!C174,RIGHT(StoreConfig!G174,LEN(StoreConfig!G174)-FIND("#",StoreConfig!G174)),"")</f>
        <v/>
      </c>
      <c r="J169" s="91" t="str">
        <f>IF($B$2=StoreConfig!C174,IF(StoreConfig!L174=0,"不限购",StoreConfig!L174&amp;"次"),"")</f>
        <v/>
      </c>
    </row>
    <row r="170" spans="4:10">
      <c r="D170" s="99" t="str">
        <f>IF($B$2=StoreConfig!C175,StoreConfig!O175,"")</f>
        <v/>
      </c>
      <c r="E170" s="99" t="str">
        <f>IF($B$2=StoreConfig!C175,StoreConfig!E175,"")</f>
        <v/>
      </c>
      <c r="F170" s="99" t="str">
        <f>IF($B$2=StoreConfig!C175,RIGHT(StoreConfig!J175,LEN(StoreConfig!J175)-FIND("|",StoreConfig!J175)),"")</f>
        <v/>
      </c>
      <c r="G170" s="99" t="str">
        <f>IFERROR(VLOOKUP(--IF($B$2=StoreConfig!C175,LEFT(StoreConfig!J175,FIND("|",StoreConfig!J175)-1),""),$Q$4:$R$20,2,FALSE),"")</f>
        <v/>
      </c>
      <c r="H170" s="91" t="str">
        <f>IF($B$2=StoreConfig!C175,LEFT(StoreConfig!G175,FIND("#",StoreConfig!G175)-1),"")</f>
        <v/>
      </c>
      <c r="I170" s="91" t="str">
        <f>IF($B$2=StoreConfig!C175,RIGHT(StoreConfig!G175,LEN(StoreConfig!G175)-FIND("#",StoreConfig!G175)),"")</f>
        <v/>
      </c>
      <c r="J170" s="91" t="str">
        <f>IF($B$2=StoreConfig!C175,IF(StoreConfig!L175=0,"不限购",StoreConfig!L175&amp;"次"),"")</f>
        <v/>
      </c>
    </row>
    <row r="171" spans="4:10">
      <c r="D171" s="99" t="str">
        <f>IF($B$2=StoreConfig!C176,StoreConfig!O176,"")</f>
        <v/>
      </c>
      <c r="E171" s="99" t="str">
        <f>IF($B$2=StoreConfig!C176,StoreConfig!E176,"")</f>
        <v/>
      </c>
      <c r="F171" s="99" t="str">
        <f>IF($B$2=StoreConfig!C176,RIGHT(StoreConfig!J176,LEN(StoreConfig!J176)-FIND("|",StoreConfig!J176)),"")</f>
        <v/>
      </c>
      <c r="G171" s="99" t="str">
        <f>IFERROR(VLOOKUP(--IF($B$2=StoreConfig!C176,LEFT(StoreConfig!J176,FIND("|",StoreConfig!J176)-1),""),$Q$4:$R$20,2,FALSE),"")</f>
        <v/>
      </c>
      <c r="H171" s="91" t="str">
        <f>IF($B$2=StoreConfig!C176,LEFT(StoreConfig!G176,FIND("#",StoreConfig!G176)-1),"")</f>
        <v/>
      </c>
      <c r="I171" s="91" t="str">
        <f>IF($B$2=StoreConfig!C176,RIGHT(StoreConfig!G176,LEN(StoreConfig!G176)-FIND("#",StoreConfig!G176)),"")</f>
        <v/>
      </c>
      <c r="J171" s="91" t="str">
        <f>IF($B$2=StoreConfig!C176,IF(StoreConfig!L176=0,"不限购",StoreConfig!L176&amp;"次"),"")</f>
        <v/>
      </c>
    </row>
    <row r="172" spans="4:10">
      <c r="D172" s="99" t="str">
        <f>IF($B$2=StoreConfig!C177,StoreConfig!O177,"")</f>
        <v/>
      </c>
      <c r="E172" s="99" t="str">
        <f>IF($B$2=StoreConfig!C177,StoreConfig!E177,"")</f>
        <v/>
      </c>
      <c r="F172" s="99" t="str">
        <f>IF($B$2=StoreConfig!C177,RIGHT(StoreConfig!J177,LEN(StoreConfig!J177)-FIND("|",StoreConfig!J177)),"")</f>
        <v/>
      </c>
      <c r="G172" s="99" t="str">
        <f>IFERROR(VLOOKUP(--IF($B$2=StoreConfig!C177,LEFT(StoreConfig!J177,FIND("|",StoreConfig!J177)-1),""),$Q$4:$R$20,2,FALSE),"")</f>
        <v/>
      </c>
      <c r="H172" s="91" t="str">
        <f>IF($B$2=StoreConfig!C177,LEFT(StoreConfig!G177,FIND("#",StoreConfig!G177)-1),"")</f>
        <v/>
      </c>
      <c r="I172" s="91" t="str">
        <f>IF($B$2=StoreConfig!C177,RIGHT(StoreConfig!G177,LEN(StoreConfig!G177)-FIND("#",StoreConfig!G177)),"")</f>
        <v/>
      </c>
      <c r="J172" s="91" t="str">
        <f>IF($B$2=StoreConfig!C177,IF(StoreConfig!L177=0,"不限购",StoreConfig!L177&amp;"次"),"")</f>
        <v/>
      </c>
    </row>
    <row r="173" spans="4:10">
      <c r="D173" s="99" t="str">
        <f>IF($B$2=StoreConfig!C178,StoreConfig!O178,"")</f>
        <v/>
      </c>
      <c r="E173" s="99" t="str">
        <f>IF($B$2=StoreConfig!C178,StoreConfig!E178,"")</f>
        <v/>
      </c>
      <c r="F173" s="99" t="str">
        <f>IF($B$2=StoreConfig!C178,RIGHT(StoreConfig!J178,LEN(StoreConfig!J178)-FIND("|",StoreConfig!J178)),"")</f>
        <v/>
      </c>
      <c r="G173" s="99" t="str">
        <f>IFERROR(VLOOKUP(--IF($B$2=StoreConfig!C178,LEFT(StoreConfig!J178,FIND("|",StoreConfig!J178)-1),""),$Q$4:$R$20,2,FALSE),"")</f>
        <v/>
      </c>
      <c r="H173" s="91" t="str">
        <f>IF($B$2=StoreConfig!C178,LEFT(StoreConfig!G178,FIND("#",StoreConfig!G178)-1),"")</f>
        <v/>
      </c>
      <c r="I173" s="91" t="str">
        <f>IF($B$2=StoreConfig!C178,RIGHT(StoreConfig!G178,LEN(StoreConfig!G178)-FIND("#",StoreConfig!G178)),"")</f>
        <v/>
      </c>
      <c r="J173" s="91" t="str">
        <f>IF($B$2=StoreConfig!C178,IF(StoreConfig!L178=0,"不限购",StoreConfig!L178&amp;"次"),"")</f>
        <v/>
      </c>
    </row>
    <row r="174" spans="4:10">
      <c r="D174" s="99" t="str">
        <f>IF($B$2=StoreConfig!C179,StoreConfig!O179,"")</f>
        <v/>
      </c>
      <c r="E174" s="99" t="str">
        <f>IF($B$2=StoreConfig!C179,StoreConfig!E179,"")</f>
        <v/>
      </c>
      <c r="F174" s="99" t="str">
        <f>IF($B$2=StoreConfig!C179,RIGHT(StoreConfig!J179,LEN(StoreConfig!J179)-FIND("|",StoreConfig!J179)),"")</f>
        <v/>
      </c>
      <c r="G174" s="99" t="str">
        <f>IFERROR(VLOOKUP(--IF($B$2=StoreConfig!C179,LEFT(StoreConfig!J179,FIND("|",StoreConfig!J179)-1),""),$Q$4:$R$20,2,FALSE),"")</f>
        <v/>
      </c>
      <c r="H174" s="91" t="str">
        <f>IF($B$2=StoreConfig!C179,LEFT(StoreConfig!G179,FIND("#",StoreConfig!G179)-1),"")</f>
        <v/>
      </c>
      <c r="I174" s="91" t="str">
        <f>IF($B$2=StoreConfig!C179,RIGHT(StoreConfig!G179,LEN(StoreConfig!G179)-FIND("#",StoreConfig!G179)),"")</f>
        <v/>
      </c>
      <c r="J174" s="91" t="str">
        <f>IF($B$2=StoreConfig!C179,IF(StoreConfig!L179=0,"不限购",StoreConfig!L179&amp;"次"),"")</f>
        <v/>
      </c>
    </row>
    <row r="175" spans="4:10">
      <c r="D175" s="99" t="str">
        <f>IF($B$2=StoreConfig!C180,StoreConfig!O180,"")</f>
        <v/>
      </c>
      <c r="E175" s="99" t="str">
        <f>IF($B$2=StoreConfig!C180,StoreConfig!E180,"")</f>
        <v/>
      </c>
      <c r="F175" s="99" t="str">
        <f>IF($B$2=StoreConfig!C180,RIGHT(StoreConfig!J180,LEN(StoreConfig!J180)-FIND("|",StoreConfig!J180)),"")</f>
        <v/>
      </c>
      <c r="G175" s="99" t="str">
        <f>IFERROR(VLOOKUP(--IF($B$2=StoreConfig!C180,LEFT(StoreConfig!J180,FIND("|",StoreConfig!J180)-1),""),$Q$4:$R$20,2,FALSE),"")</f>
        <v/>
      </c>
      <c r="H175" s="91" t="str">
        <f>IF($B$2=StoreConfig!C180,LEFT(StoreConfig!G180,FIND("#",StoreConfig!G180)-1),"")</f>
        <v/>
      </c>
      <c r="I175" s="91" t="str">
        <f>IF($B$2=StoreConfig!C180,RIGHT(StoreConfig!G180,LEN(StoreConfig!G180)-FIND("#",StoreConfig!G180)),"")</f>
        <v/>
      </c>
      <c r="J175" s="91" t="str">
        <f>IF($B$2=StoreConfig!C180,IF(StoreConfig!L180=0,"不限购",StoreConfig!L180&amp;"次"),"")</f>
        <v/>
      </c>
    </row>
    <row r="176" spans="4:10">
      <c r="D176" s="99" t="str">
        <f>IF($B$2=StoreConfig!C181,StoreConfig!O181,"")</f>
        <v/>
      </c>
      <c r="E176" s="99" t="str">
        <f>IF($B$2=StoreConfig!C181,StoreConfig!E181,"")</f>
        <v/>
      </c>
      <c r="F176" s="99" t="str">
        <f>IF($B$2=StoreConfig!C181,RIGHT(StoreConfig!J181,LEN(StoreConfig!J181)-FIND("|",StoreConfig!J181)),"")</f>
        <v/>
      </c>
      <c r="G176" s="99" t="str">
        <f>IFERROR(VLOOKUP(--IF($B$2=StoreConfig!C181,LEFT(StoreConfig!J181,FIND("|",StoreConfig!J181)-1),""),$Q$4:$R$20,2,FALSE),"")</f>
        <v/>
      </c>
      <c r="H176" s="91" t="str">
        <f>IF($B$2=StoreConfig!C181,LEFT(StoreConfig!G181,FIND("#",StoreConfig!G181)-1),"")</f>
        <v/>
      </c>
      <c r="I176" s="91" t="str">
        <f>IF($B$2=StoreConfig!C181,RIGHT(StoreConfig!G181,LEN(StoreConfig!G181)-FIND("#",StoreConfig!G181)),"")</f>
        <v/>
      </c>
      <c r="J176" s="91" t="str">
        <f>IF($B$2=StoreConfig!C181,IF(StoreConfig!L181=0,"不限购",StoreConfig!L181&amp;"次"),"")</f>
        <v/>
      </c>
    </row>
    <row r="177" spans="4:10">
      <c r="D177" s="99" t="str">
        <f>IF($B$2=StoreConfig!C182,StoreConfig!O182,"")</f>
        <v/>
      </c>
      <c r="E177" s="99" t="str">
        <f>IF($B$2=StoreConfig!C182,StoreConfig!E182,"")</f>
        <v/>
      </c>
      <c r="F177" s="99" t="str">
        <f>IF($B$2=StoreConfig!C182,RIGHT(StoreConfig!J182,LEN(StoreConfig!J182)-FIND("|",StoreConfig!J182)),"")</f>
        <v/>
      </c>
      <c r="G177" s="99" t="str">
        <f>IFERROR(VLOOKUP(--IF($B$2=StoreConfig!C182,LEFT(StoreConfig!J182,FIND("|",StoreConfig!J182)-1),""),$Q$4:$R$20,2,FALSE),"")</f>
        <v/>
      </c>
      <c r="H177" s="91" t="str">
        <f>IF($B$2=StoreConfig!C182,LEFT(StoreConfig!G182,FIND("#",StoreConfig!G182)-1),"")</f>
        <v/>
      </c>
      <c r="I177" s="91" t="str">
        <f>IF($B$2=StoreConfig!C182,RIGHT(StoreConfig!G182,LEN(StoreConfig!G182)-FIND("#",StoreConfig!G182)),"")</f>
        <v/>
      </c>
      <c r="J177" s="91" t="str">
        <f>IF($B$2=StoreConfig!C182,IF(StoreConfig!L182=0,"不限购",StoreConfig!L182&amp;"次"),"")</f>
        <v/>
      </c>
    </row>
    <row r="178" spans="4:10">
      <c r="D178" s="99" t="str">
        <f>IF($B$2=StoreConfig!C183,StoreConfig!O183,"")</f>
        <v/>
      </c>
      <c r="E178" s="99" t="str">
        <f>IF($B$2=StoreConfig!C183,StoreConfig!E183,"")</f>
        <v/>
      </c>
      <c r="F178" s="99" t="str">
        <f>IF($B$2=StoreConfig!C183,RIGHT(StoreConfig!J183,LEN(StoreConfig!J183)-FIND("|",StoreConfig!J183)),"")</f>
        <v/>
      </c>
      <c r="G178" s="99" t="str">
        <f>IFERROR(VLOOKUP(--IF($B$2=StoreConfig!C183,LEFT(StoreConfig!J183,FIND("|",StoreConfig!J183)-1),""),$Q$4:$R$20,2,FALSE),"")</f>
        <v/>
      </c>
      <c r="H178" s="91" t="str">
        <f>IF($B$2=StoreConfig!C183,LEFT(StoreConfig!G183,FIND("#",StoreConfig!G183)-1),"")</f>
        <v/>
      </c>
      <c r="I178" s="91" t="str">
        <f>IF($B$2=StoreConfig!C183,RIGHT(StoreConfig!G183,LEN(StoreConfig!G183)-FIND("#",StoreConfig!G183)),"")</f>
        <v/>
      </c>
      <c r="J178" s="91" t="str">
        <f>IF($B$2=StoreConfig!C183,IF(StoreConfig!L183=0,"不限购",StoreConfig!L183&amp;"次"),"")</f>
        <v/>
      </c>
    </row>
    <row r="179" spans="4:10">
      <c r="D179" s="99" t="str">
        <f>IF($B$2=StoreConfig!C184,StoreConfig!O184,"")</f>
        <v/>
      </c>
      <c r="E179" s="99" t="str">
        <f>IF($B$2=StoreConfig!C184,StoreConfig!E184,"")</f>
        <v/>
      </c>
      <c r="F179" s="99" t="str">
        <f>IF($B$2=StoreConfig!C184,RIGHT(StoreConfig!J184,LEN(StoreConfig!J184)-FIND("|",StoreConfig!J184)),"")</f>
        <v/>
      </c>
      <c r="G179" s="99" t="str">
        <f>IFERROR(VLOOKUP(--IF($B$2=StoreConfig!C184,LEFT(StoreConfig!J184,FIND("|",StoreConfig!J184)-1),""),$Q$4:$R$20,2,FALSE),"")</f>
        <v/>
      </c>
      <c r="H179" s="91" t="str">
        <f>IF($B$2=StoreConfig!C184,LEFT(StoreConfig!G184,FIND("#",StoreConfig!G184)-1),"")</f>
        <v/>
      </c>
      <c r="I179" s="91" t="str">
        <f>IF($B$2=StoreConfig!C184,RIGHT(StoreConfig!G184,LEN(StoreConfig!G184)-FIND("#",StoreConfig!G184)),"")</f>
        <v/>
      </c>
      <c r="J179" s="91" t="str">
        <f>IF($B$2=StoreConfig!C184,IF(StoreConfig!L184=0,"不限购",StoreConfig!L184&amp;"次"),"")</f>
        <v/>
      </c>
    </row>
    <row r="180" spans="4:10">
      <c r="D180" s="99" t="str">
        <f>IF($B$2=StoreConfig!C185,StoreConfig!O185,"")</f>
        <v/>
      </c>
      <c r="E180" s="99" t="str">
        <f>IF($B$2=StoreConfig!C185,StoreConfig!E185,"")</f>
        <v/>
      </c>
      <c r="F180" s="99" t="str">
        <f>IF($B$2=StoreConfig!C185,RIGHT(StoreConfig!J185,LEN(StoreConfig!J185)-FIND("|",StoreConfig!J185)),"")</f>
        <v/>
      </c>
      <c r="G180" s="99" t="str">
        <f>IFERROR(VLOOKUP(--IF($B$2=StoreConfig!C185,LEFT(StoreConfig!J185,FIND("|",StoreConfig!J185)-1),""),$Q$4:$R$20,2,FALSE),"")</f>
        <v/>
      </c>
      <c r="H180" s="91" t="str">
        <f>IF($B$2=StoreConfig!C185,LEFT(StoreConfig!G185,FIND("#",StoreConfig!G185)-1),"")</f>
        <v/>
      </c>
      <c r="I180" s="91" t="str">
        <f>IF($B$2=StoreConfig!C185,RIGHT(StoreConfig!G185,LEN(StoreConfig!G185)-FIND("#",StoreConfig!G185)),"")</f>
        <v/>
      </c>
      <c r="J180" s="91" t="str">
        <f>IF($B$2=StoreConfig!C185,IF(StoreConfig!L185=0,"不限购",StoreConfig!L185&amp;"次"),"")</f>
        <v/>
      </c>
    </row>
    <row r="181" spans="4:10">
      <c r="D181" s="99" t="str">
        <f>IF($B$2=StoreConfig!C186,StoreConfig!O186,"")</f>
        <v/>
      </c>
      <c r="E181" s="99" t="str">
        <f>IF($B$2=StoreConfig!C186,StoreConfig!E186,"")</f>
        <v/>
      </c>
      <c r="F181" s="99" t="str">
        <f>IF($B$2=StoreConfig!C186,RIGHT(StoreConfig!J186,LEN(StoreConfig!J186)-FIND("|",StoreConfig!J186)),"")</f>
        <v/>
      </c>
      <c r="G181" s="99" t="str">
        <f>IFERROR(VLOOKUP(--IF($B$2=StoreConfig!C186,LEFT(StoreConfig!J186,FIND("|",StoreConfig!J186)-1),""),$Q$4:$R$20,2,FALSE),"")</f>
        <v/>
      </c>
      <c r="H181" s="91" t="str">
        <f>IF($B$2=StoreConfig!C186,LEFT(StoreConfig!G186,FIND("#",StoreConfig!G186)-1),"")</f>
        <v/>
      </c>
      <c r="I181" s="91" t="str">
        <f>IF($B$2=StoreConfig!C186,RIGHT(StoreConfig!G186,LEN(StoreConfig!G186)-FIND("#",StoreConfig!G186)),"")</f>
        <v/>
      </c>
      <c r="J181" s="91" t="str">
        <f>IF($B$2=StoreConfig!C186,IF(StoreConfig!L186=0,"不限购",StoreConfig!L186&amp;"次"),"")</f>
        <v/>
      </c>
    </row>
    <row r="182" spans="4:10">
      <c r="D182" s="99" t="str">
        <f>IF($B$2=StoreConfig!C187,StoreConfig!O187,"")</f>
        <v/>
      </c>
      <c r="E182" s="99" t="str">
        <f>IF($B$2=StoreConfig!C187,StoreConfig!E187,"")</f>
        <v/>
      </c>
      <c r="F182" s="99" t="str">
        <f>IF($B$2=StoreConfig!C187,RIGHT(StoreConfig!J187,LEN(StoreConfig!J187)-FIND("|",StoreConfig!J187)),"")</f>
        <v/>
      </c>
      <c r="G182" s="99" t="str">
        <f>IFERROR(VLOOKUP(--IF($B$2=StoreConfig!C187,LEFT(StoreConfig!J187,FIND("|",StoreConfig!J187)-1),""),$Q$4:$R$20,2,FALSE),"")</f>
        <v/>
      </c>
      <c r="H182" s="91" t="str">
        <f>IF($B$2=StoreConfig!C187,LEFT(StoreConfig!G187,FIND("#",StoreConfig!G187)-1),"")</f>
        <v/>
      </c>
      <c r="I182" s="91" t="str">
        <f>IF($B$2=StoreConfig!C187,RIGHT(StoreConfig!G187,LEN(StoreConfig!G187)-FIND("#",StoreConfig!G187)),"")</f>
        <v/>
      </c>
      <c r="J182" s="91" t="str">
        <f>IF($B$2=StoreConfig!C187,IF(StoreConfig!L187=0,"不限购",StoreConfig!L187&amp;"次"),"")</f>
        <v/>
      </c>
    </row>
    <row r="183" spans="4:10">
      <c r="D183" s="99" t="str">
        <f>IF($B$2=StoreConfig!C188,StoreConfig!O188,"")</f>
        <v/>
      </c>
      <c r="E183" s="99" t="str">
        <f>IF($B$2=StoreConfig!C188,StoreConfig!E188,"")</f>
        <v/>
      </c>
      <c r="F183" s="99" t="str">
        <f>IF($B$2=StoreConfig!C188,RIGHT(StoreConfig!J188,LEN(StoreConfig!J188)-FIND("|",StoreConfig!J188)),"")</f>
        <v/>
      </c>
      <c r="G183" s="99" t="str">
        <f>IFERROR(VLOOKUP(--IF($B$2=StoreConfig!C188,LEFT(StoreConfig!J188,FIND("|",StoreConfig!J188)-1),""),$Q$4:$R$20,2,FALSE),"")</f>
        <v/>
      </c>
      <c r="H183" s="91" t="str">
        <f>IF($B$2=StoreConfig!C188,LEFT(StoreConfig!G188,FIND("#",StoreConfig!G188)-1),"")</f>
        <v/>
      </c>
      <c r="I183" s="91" t="str">
        <f>IF($B$2=StoreConfig!C188,RIGHT(StoreConfig!G188,LEN(StoreConfig!G188)-FIND("#",StoreConfig!G188)),"")</f>
        <v/>
      </c>
      <c r="J183" s="91" t="str">
        <f>IF($B$2=StoreConfig!C188,IF(StoreConfig!L188=0,"不限购",StoreConfig!L188&amp;"次"),"")</f>
        <v/>
      </c>
    </row>
    <row r="184" spans="4:10">
      <c r="D184" s="99" t="str">
        <f>IF($B$2=StoreConfig!C189,StoreConfig!O189,"")</f>
        <v/>
      </c>
      <c r="E184" s="99" t="str">
        <f>IF($B$2=StoreConfig!C189,StoreConfig!E189,"")</f>
        <v/>
      </c>
      <c r="F184" s="99" t="str">
        <f>IF($B$2=StoreConfig!C189,RIGHT(StoreConfig!J189,LEN(StoreConfig!J189)-FIND("|",StoreConfig!J189)),"")</f>
        <v/>
      </c>
      <c r="G184" s="99" t="str">
        <f>IFERROR(VLOOKUP(--IF($B$2=StoreConfig!C189,LEFT(StoreConfig!J189,FIND("|",StoreConfig!J189)-1),""),$Q$4:$R$20,2,FALSE),"")</f>
        <v/>
      </c>
      <c r="H184" s="91" t="str">
        <f>IF($B$2=StoreConfig!C189,LEFT(StoreConfig!G189,FIND("#",StoreConfig!G189)-1),"")</f>
        <v/>
      </c>
      <c r="I184" s="91" t="str">
        <f>IF($B$2=StoreConfig!C189,RIGHT(StoreConfig!G189,LEN(StoreConfig!G189)-FIND("#",StoreConfig!G189)),"")</f>
        <v/>
      </c>
      <c r="J184" s="91" t="str">
        <f>IF($B$2=StoreConfig!C189,IF(StoreConfig!L189=0,"不限购",StoreConfig!L189&amp;"次"),"")</f>
        <v/>
      </c>
    </row>
    <row r="185" spans="4:10">
      <c r="D185" s="99" t="str">
        <f>IF($B$2=StoreConfig!C190,StoreConfig!O190,"")</f>
        <v/>
      </c>
      <c r="E185" s="99" t="str">
        <f>IF($B$2=StoreConfig!C190,StoreConfig!E190,"")</f>
        <v/>
      </c>
      <c r="F185" s="99" t="str">
        <f>IF($B$2=StoreConfig!C190,RIGHT(StoreConfig!J190,LEN(StoreConfig!J190)-FIND("|",StoreConfig!J190)),"")</f>
        <v/>
      </c>
      <c r="G185" s="99" t="str">
        <f>IFERROR(VLOOKUP(--IF($B$2=StoreConfig!C190,LEFT(StoreConfig!J190,FIND("|",StoreConfig!J190)-1),""),$Q$4:$R$20,2,FALSE),"")</f>
        <v/>
      </c>
      <c r="H185" s="91" t="str">
        <f>IF($B$2=StoreConfig!C190,LEFT(StoreConfig!G190,FIND("#",StoreConfig!G190)-1),"")</f>
        <v/>
      </c>
      <c r="I185" s="91" t="str">
        <f>IF($B$2=StoreConfig!C190,RIGHT(StoreConfig!G190,LEN(StoreConfig!G190)-FIND("#",StoreConfig!G190)),"")</f>
        <v/>
      </c>
      <c r="J185" s="91" t="str">
        <f>IF($B$2=StoreConfig!C190,IF(StoreConfig!L190=0,"不限购",StoreConfig!L190&amp;"次"),"")</f>
        <v/>
      </c>
    </row>
    <row r="186" spans="4:10">
      <c r="D186" s="99" t="str">
        <f>IF($B$2=StoreConfig!C191,StoreConfig!O191,"")</f>
        <v/>
      </c>
      <c r="E186" s="99" t="str">
        <f>IF($B$2=StoreConfig!C191,StoreConfig!E191,"")</f>
        <v/>
      </c>
      <c r="F186" s="99" t="str">
        <f>IF($B$2=StoreConfig!C191,RIGHT(StoreConfig!J191,LEN(StoreConfig!J191)-FIND("|",StoreConfig!J191)),"")</f>
        <v/>
      </c>
      <c r="G186" s="99" t="str">
        <f>IFERROR(VLOOKUP(--IF($B$2=StoreConfig!C191,LEFT(StoreConfig!J191,FIND("|",StoreConfig!J191)-1),""),$Q$4:$R$20,2,FALSE),"")</f>
        <v/>
      </c>
      <c r="H186" s="91" t="str">
        <f>IF($B$2=StoreConfig!C191,LEFT(StoreConfig!G191,FIND("#",StoreConfig!G191)-1),"")</f>
        <v/>
      </c>
      <c r="I186" s="91" t="str">
        <f>IF($B$2=StoreConfig!C191,RIGHT(StoreConfig!G191,LEN(StoreConfig!G191)-FIND("#",StoreConfig!G191)),"")</f>
        <v/>
      </c>
      <c r="J186" s="91" t="str">
        <f>IF($B$2=StoreConfig!C191,IF(StoreConfig!L191=0,"不限购",StoreConfig!L191&amp;"次"),"")</f>
        <v/>
      </c>
    </row>
    <row r="187" spans="4:10">
      <c r="D187" s="99" t="str">
        <f>IF($B$2=StoreConfig!C192,StoreConfig!O192,"")</f>
        <v/>
      </c>
      <c r="E187" s="99" t="str">
        <f>IF($B$2=StoreConfig!C192,StoreConfig!E192,"")</f>
        <v/>
      </c>
      <c r="F187" s="99" t="str">
        <f>IF($B$2=StoreConfig!C192,RIGHT(StoreConfig!J192,LEN(StoreConfig!J192)-FIND("|",StoreConfig!J192)),"")</f>
        <v/>
      </c>
      <c r="G187" s="99" t="str">
        <f>IFERROR(VLOOKUP(--IF($B$2=StoreConfig!C192,LEFT(StoreConfig!J192,FIND("|",StoreConfig!J192)-1),""),$Q$4:$R$20,2,FALSE),"")</f>
        <v/>
      </c>
      <c r="H187" s="91" t="str">
        <f>IF($B$2=StoreConfig!C192,LEFT(StoreConfig!G192,FIND("#",StoreConfig!G192)-1),"")</f>
        <v/>
      </c>
      <c r="I187" s="91" t="str">
        <f>IF($B$2=StoreConfig!C192,RIGHT(StoreConfig!G192,LEN(StoreConfig!G192)-FIND("#",StoreConfig!G192)),"")</f>
        <v/>
      </c>
      <c r="J187" s="91" t="str">
        <f>IF($B$2=StoreConfig!C192,IF(StoreConfig!L192=0,"不限购",StoreConfig!L192&amp;"次"),"")</f>
        <v/>
      </c>
    </row>
    <row r="188" spans="4:10">
      <c r="D188" s="99" t="str">
        <f>IF($B$2=StoreConfig!C193,StoreConfig!O193,"")</f>
        <v/>
      </c>
      <c r="E188" s="99" t="str">
        <f>IF($B$2=StoreConfig!C193,StoreConfig!E193,"")</f>
        <v/>
      </c>
      <c r="F188" s="99" t="str">
        <f>IF($B$2=StoreConfig!C193,RIGHT(StoreConfig!J193,LEN(StoreConfig!J193)-FIND("|",StoreConfig!J193)),"")</f>
        <v/>
      </c>
      <c r="G188" s="99" t="str">
        <f>IFERROR(VLOOKUP(--IF($B$2=StoreConfig!C193,LEFT(StoreConfig!J193,FIND("|",StoreConfig!J193)-1),""),$Q$4:$R$20,2,FALSE),"")</f>
        <v/>
      </c>
      <c r="H188" s="91" t="str">
        <f>IF($B$2=StoreConfig!C193,LEFT(StoreConfig!G193,FIND("#",StoreConfig!G193)-1),"")</f>
        <v/>
      </c>
      <c r="I188" s="91" t="str">
        <f>IF($B$2=StoreConfig!C193,RIGHT(StoreConfig!G193,LEN(StoreConfig!G193)-FIND("#",StoreConfig!G193)),"")</f>
        <v/>
      </c>
      <c r="J188" s="91" t="str">
        <f>IF($B$2=StoreConfig!C193,IF(StoreConfig!L193=0,"不限购",StoreConfig!L193&amp;"次"),"")</f>
        <v/>
      </c>
    </row>
    <row r="189" spans="4:10">
      <c r="D189" s="99" t="str">
        <f>IF($B$2=StoreConfig!C194,StoreConfig!O194,"")</f>
        <v/>
      </c>
      <c r="E189" s="99" t="str">
        <f>IF($B$2=StoreConfig!C194,StoreConfig!E194,"")</f>
        <v/>
      </c>
      <c r="F189" s="99" t="str">
        <f>IF($B$2=StoreConfig!C194,RIGHT(StoreConfig!J194,LEN(StoreConfig!J194)-FIND("|",StoreConfig!J194)),"")</f>
        <v/>
      </c>
      <c r="G189" s="99" t="str">
        <f>IFERROR(VLOOKUP(--IF($B$2=StoreConfig!C194,LEFT(StoreConfig!J194,FIND("|",StoreConfig!J194)-1),""),$Q$4:$R$20,2,FALSE),"")</f>
        <v/>
      </c>
      <c r="H189" s="91" t="str">
        <f>IF($B$2=StoreConfig!C194,LEFT(StoreConfig!G194,FIND("#",StoreConfig!G194)-1),"")</f>
        <v/>
      </c>
      <c r="I189" s="91" t="str">
        <f>IF($B$2=StoreConfig!C194,RIGHT(StoreConfig!G194,LEN(StoreConfig!G194)-FIND("#",StoreConfig!G194)),"")</f>
        <v/>
      </c>
      <c r="J189" s="91" t="str">
        <f>IF($B$2=StoreConfig!C194,IF(StoreConfig!L194=0,"不限购",StoreConfig!L194&amp;"次"),"")</f>
        <v/>
      </c>
    </row>
    <row r="190" spans="4:10">
      <c r="D190" s="99" t="str">
        <f>IF($B$2=StoreConfig!C195,StoreConfig!O195,"")</f>
        <v/>
      </c>
      <c r="E190" s="99" t="str">
        <f>IF($B$2=StoreConfig!C195,StoreConfig!E195,"")</f>
        <v/>
      </c>
      <c r="F190" s="99" t="str">
        <f>IF($B$2=StoreConfig!C195,RIGHT(StoreConfig!J195,LEN(StoreConfig!J195)-FIND("|",StoreConfig!J195)),"")</f>
        <v/>
      </c>
      <c r="G190" s="99" t="str">
        <f>IFERROR(VLOOKUP(--IF($B$2=StoreConfig!C195,LEFT(StoreConfig!J195,FIND("|",StoreConfig!J195)-1),""),$Q$4:$R$20,2,FALSE),"")</f>
        <v/>
      </c>
      <c r="H190" s="91" t="str">
        <f>IF($B$2=StoreConfig!C195,LEFT(StoreConfig!G195,FIND("#",StoreConfig!G195)-1),"")</f>
        <v/>
      </c>
      <c r="I190" s="91" t="str">
        <f>IF($B$2=StoreConfig!C195,RIGHT(StoreConfig!G195,LEN(StoreConfig!G195)-FIND("#",StoreConfig!G195)),"")</f>
        <v/>
      </c>
      <c r="J190" s="91" t="str">
        <f>IF($B$2=StoreConfig!C195,IF(StoreConfig!L195=0,"不限购",StoreConfig!L195&amp;"次"),"")</f>
        <v/>
      </c>
    </row>
    <row r="191" spans="4:10">
      <c r="D191" s="99" t="str">
        <f>IF($B$2=StoreConfig!C196,StoreConfig!O196,"")</f>
        <v/>
      </c>
      <c r="E191" s="99" t="str">
        <f>IF($B$2=StoreConfig!C196,StoreConfig!E196,"")</f>
        <v/>
      </c>
      <c r="F191" s="99" t="str">
        <f>IF($B$2=StoreConfig!C196,RIGHT(StoreConfig!J196,LEN(StoreConfig!J196)-FIND("|",StoreConfig!J196)),"")</f>
        <v/>
      </c>
      <c r="G191" s="99" t="str">
        <f>IFERROR(VLOOKUP(--IF($B$2=StoreConfig!C196,LEFT(StoreConfig!J196,FIND("|",StoreConfig!J196)-1),""),$Q$4:$R$20,2,FALSE),"")</f>
        <v/>
      </c>
      <c r="H191" s="91" t="str">
        <f>IF($B$2=StoreConfig!C196,LEFT(StoreConfig!G196,FIND("#",StoreConfig!G196)-1),"")</f>
        <v/>
      </c>
      <c r="I191" s="91" t="str">
        <f>IF($B$2=StoreConfig!C196,RIGHT(StoreConfig!G196,LEN(StoreConfig!G196)-FIND("#",StoreConfig!G196)),"")</f>
        <v/>
      </c>
      <c r="J191" s="91" t="str">
        <f>IF($B$2=StoreConfig!C196,IF(StoreConfig!L196=0,"不限购",StoreConfig!L196&amp;"次"),"")</f>
        <v/>
      </c>
    </row>
    <row r="192" spans="4:10">
      <c r="D192" s="99" t="str">
        <f>IF($B$2=StoreConfig!C197,StoreConfig!O197,"")</f>
        <v/>
      </c>
      <c r="E192" s="99" t="str">
        <f>IF($B$2=StoreConfig!C197,StoreConfig!E197,"")</f>
        <v/>
      </c>
      <c r="F192" s="99" t="str">
        <f>IF($B$2=StoreConfig!C197,RIGHT(StoreConfig!J197,LEN(StoreConfig!J197)-FIND("|",StoreConfig!J197)),"")</f>
        <v/>
      </c>
      <c r="G192" s="99" t="str">
        <f>IFERROR(VLOOKUP(--IF($B$2=StoreConfig!C197,LEFT(StoreConfig!J197,FIND("|",StoreConfig!J197)-1),""),$Q$4:$R$20,2,FALSE),"")</f>
        <v/>
      </c>
      <c r="H192" s="91" t="str">
        <f>IF($B$2=StoreConfig!C197,LEFT(StoreConfig!G197,FIND("#",StoreConfig!G197)-1),"")</f>
        <v/>
      </c>
      <c r="I192" s="91" t="str">
        <f>IF($B$2=StoreConfig!C197,RIGHT(StoreConfig!G197,LEN(StoreConfig!G197)-FIND("#",StoreConfig!G197)),"")</f>
        <v/>
      </c>
      <c r="J192" s="91" t="str">
        <f>IF($B$2=StoreConfig!C197,IF(StoreConfig!L197=0,"不限购",StoreConfig!L197&amp;"次"),"")</f>
        <v/>
      </c>
    </row>
    <row r="193" spans="4:10">
      <c r="D193" s="99" t="str">
        <f>IF($B$2=StoreConfig!C198,StoreConfig!O198,"")</f>
        <v/>
      </c>
      <c r="E193" s="99" t="str">
        <f>IF($B$2=StoreConfig!C198,StoreConfig!E198,"")</f>
        <v/>
      </c>
      <c r="F193" s="99" t="str">
        <f>IF($B$2=StoreConfig!C198,RIGHT(StoreConfig!J198,LEN(StoreConfig!J198)-FIND("|",StoreConfig!J198)),"")</f>
        <v/>
      </c>
      <c r="G193" s="99" t="str">
        <f>IFERROR(VLOOKUP(--IF($B$2=StoreConfig!C198,LEFT(StoreConfig!J198,FIND("|",StoreConfig!J198)-1),""),$Q$4:$R$20,2,FALSE),"")</f>
        <v/>
      </c>
      <c r="H193" s="91" t="str">
        <f>IF($B$2=StoreConfig!C198,LEFT(StoreConfig!G198,FIND("#",StoreConfig!G198)-1),"")</f>
        <v/>
      </c>
      <c r="I193" s="91" t="str">
        <f>IF($B$2=StoreConfig!C198,RIGHT(StoreConfig!G198,LEN(StoreConfig!G198)-FIND("#",StoreConfig!G198)),"")</f>
        <v/>
      </c>
      <c r="J193" s="91" t="str">
        <f>IF($B$2=StoreConfig!C198,IF(StoreConfig!L198=0,"不限购",StoreConfig!L198&amp;"次"),"")</f>
        <v/>
      </c>
    </row>
    <row r="194" spans="4:10">
      <c r="D194" s="99" t="str">
        <f>IF($B$2=StoreConfig!C199,StoreConfig!O199,"")</f>
        <v/>
      </c>
      <c r="E194" s="99" t="str">
        <f>IF($B$2=StoreConfig!C199,StoreConfig!E199,"")</f>
        <v/>
      </c>
      <c r="F194" s="99" t="str">
        <f>IF($B$2=StoreConfig!C199,RIGHT(StoreConfig!J199,LEN(StoreConfig!J199)-FIND("|",StoreConfig!J199)),"")</f>
        <v/>
      </c>
      <c r="G194" s="99" t="str">
        <f>IFERROR(VLOOKUP(--IF($B$2=StoreConfig!C199,LEFT(StoreConfig!J199,FIND("|",StoreConfig!J199)-1),""),$Q$4:$R$20,2,FALSE),"")</f>
        <v/>
      </c>
      <c r="H194" s="91" t="str">
        <f>IF($B$2=StoreConfig!C199,LEFT(StoreConfig!G199,FIND("#",StoreConfig!G199)-1),"")</f>
        <v/>
      </c>
      <c r="I194" s="91" t="str">
        <f>IF($B$2=StoreConfig!C199,RIGHT(StoreConfig!G199,LEN(StoreConfig!G199)-FIND("#",StoreConfig!G199)),"")</f>
        <v/>
      </c>
      <c r="J194" s="91" t="str">
        <f>IF($B$2=StoreConfig!C199,IF(StoreConfig!L199=0,"不限购",StoreConfig!L199&amp;"次"),"")</f>
        <v/>
      </c>
    </row>
    <row r="195" spans="4:10">
      <c r="D195" s="99" t="str">
        <f>IF($B$2=StoreConfig!C200,StoreConfig!O200,"")</f>
        <v/>
      </c>
      <c r="E195" s="99" t="str">
        <f>IF($B$2=StoreConfig!C200,StoreConfig!E200,"")</f>
        <v/>
      </c>
      <c r="F195" s="99" t="str">
        <f>IF($B$2=StoreConfig!C200,RIGHT(StoreConfig!J200,LEN(StoreConfig!J200)-FIND("|",StoreConfig!J200)),"")</f>
        <v/>
      </c>
      <c r="G195" s="99" t="str">
        <f>IFERROR(VLOOKUP(--IF($B$2=StoreConfig!C200,LEFT(StoreConfig!J200,FIND("|",StoreConfig!J200)-1),""),$Q$4:$R$20,2,FALSE),"")</f>
        <v/>
      </c>
      <c r="H195" s="91" t="str">
        <f>IF($B$2=StoreConfig!C200,LEFT(StoreConfig!G200,FIND("#",StoreConfig!G200)-1),"")</f>
        <v/>
      </c>
      <c r="I195" s="91" t="str">
        <f>IF($B$2=StoreConfig!C200,RIGHT(StoreConfig!G200,LEN(StoreConfig!G200)-FIND("#",StoreConfig!G200)),"")</f>
        <v/>
      </c>
      <c r="J195" s="91" t="str">
        <f>IF($B$2=StoreConfig!C200,IF(StoreConfig!L200=0,"不限购",StoreConfig!L200&amp;"次"),"")</f>
        <v/>
      </c>
    </row>
    <row r="196" spans="4:10">
      <c r="D196" s="99" t="str">
        <f>IF($B$2=StoreConfig!C201,StoreConfig!O201,"")</f>
        <v/>
      </c>
      <c r="E196" s="99" t="str">
        <f>IF($B$2=StoreConfig!C201,StoreConfig!E201,"")</f>
        <v/>
      </c>
      <c r="F196" s="99" t="str">
        <f>IF($B$2=StoreConfig!C201,RIGHT(StoreConfig!J201,LEN(StoreConfig!J201)-FIND("|",StoreConfig!J201)),"")</f>
        <v/>
      </c>
      <c r="G196" s="99" t="str">
        <f>IFERROR(VLOOKUP(--IF($B$2=StoreConfig!C201,LEFT(StoreConfig!J201,FIND("|",StoreConfig!J201)-1),""),$Q$4:$R$20,2,FALSE),"")</f>
        <v/>
      </c>
      <c r="H196" s="91" t="str">
        <f>IF($B$2=StoreConfig!C201,LEFT(StoreConfig!G201,FIND("#",StoreConfig!G201)-1),"")</f>
        <v/>
      </c>
      <c r="I196" s="91" t="str">
        <f>IF($B$2=StoreConfig!C201,RIGHT(StoreConfig!G201,LEN(StoreConfig!G201)-FIND("#",StoreConfig!G201)),"")</f>
        <v/>
      </c>
      <c r="J196" s="91" t="str">
        <f>IF($B$2=StoreConfig!C201,IF(StoreConfig!L201=0,"不限购",StoreConfig!L201&amp;"次"),"")</f>
        <v/>
      </c>
    </row>
    <row r="197" spans="4:10">
      <c r="D197" s="99" t="str">
        <f>IF($B$2=StoreConfig!C202,StoreConfig!O202,"")</f>
        <v/>
      </c>
      <c r="E197" s="99" t="str">
        <f>IF($B$2=StoreConfig!C202,StoreConfig!E202,"")</f>
        <v/>
      </c>
      <c r="F197" s="99" t="str">
        <f>IF($B$2=StoreConfig!C202,RIGHT(StoreConfig!J202,LEN(StoreConfig!J202)-FIND("|",StoreConfig!J202)),"")</f>
        <v/>
      </c>
      <c r="G197" s="99" t="str">
        <f>IFERROR(VLOOKUP(--IF($B$2=StoreConfig!C202,LEFT(StoreConfig!J202,FIND("|",StoreConfig!J202)-1),""),$Q$4:$R$20,2,FALSE),"")</f>
        <v/>
      </c>
      <c r="H197" s="91" t="str">
        <f>IF($B$2=StoreConfig!C202,LEFT(StoreConfig!G202,FIND("#",StoreConfig!G202)-1),"")</f>
        <v/>
      </c>
      <c r="I197" s="91" t="str">
        <f>IF($B$2=StoreConfig!C202,RIGHT(StoreConfig!G202,LEN(StoreConfig!G202)-FIND("#",StoreConfig!G202)),"")</f>
        <v/>
      </c>
      <c r="J197" s="91" t="str">
        <f>IF($B$2=StoreConfig!C202,IF(StoreConfig!L202=0,"不限购",StoreConfig!L202&amp;"次"),"")</f>
        <v/>
      </c>
    </row>
    <row r="198" spans="4:10">
      <c r="D198" s="99" t="str">
        <f>IF($B$2=StoreConfig!C203,StoreConfig!O203,"")</f>
        <v/>
      </c>
      <c r="E198" s="99" t="str">
        <f>IF($B$2=StoreConfig!C203,StoreConfig!E203,"")</f>
        <v/>
      </c>
      <c r="F198" s="99" t="str">
        <f>IF($B$2=StoreConfig!C203,RIGHT(StoreConfig!J203,LEN(StoreConfig!J203)-FIND("|",StoreConfig!J203)),"")</f>
        <v/>
      </c>
      <c r="G198" s="99" t="str">
        <f>IFERROR(VLOOKUP(--IF($B$2=StoreConfig!C203,LEFT(StoreConfig!J203,FIND("|",StoreConfig!J203)-1),""),$Q$4:$R$20,2,FALSE),"")</f>
        <v/>
      </c>
      <c r="H198" s="91" t="str">
        <f>IF($B$2=StoreConfig!C203,LEFT(StoreConfig!G203,FIND("#",StoreConfig!G203)-1),"")</f>
        <v/>
      </c>
      <c r="I198" s="91" t="str">
        <f>IF($B$2=StoreConfig!C203,RIGHT(StoreConfig!G203,LEN(StoreConfig!G203)-FIND("#",StoreConfig!G203)),"")</f>
        <v/>
      </c>
      <c r="J198" s="91" t="str">
        <f>IF($B$2=StoreConfig!C203,IF(StoreConfig!L203=0,"不限购",StoreConfig!L203&amp;"次"),"")</f>
        <v/>
      </c>
    </row>
    <row r="199" spans="4:10">
      <c r="D199" s="99" t="str">
        <f>IF($B$2=StoreConfig!C204,StoreConfig!O204,"")</f>
        <v/>
      </c>
      <c r="E199" s="99" t="str">
        <f>IF($B$2=StoreConfig!C204,StoreConfig!E204,"")</f>
        <v/>
      </c>
      <c r="F199" s="99" t="str">
        <f>IF($B$2=StoreConfig!C204,RIGHT(StoreConfig!J204,LEN(StoreConfig!J204)-FIND("|",StoreConfig!J204)),"")</f>
        <v/>
      </c>
      <c r="G199" s="99" t="str">
        <f>IFERROR(VLOOKUP(--IF($B$2=StoreConfig!C204,LEFT(StoreConfig!J204,FIND("|",StoreConfig!J204)-1),""),$Q$4:$R$20,2,FALSE),"")</f>
        <v/>
      </c>
      <c r="H199" s="91" t="str">
        <f>IF($B$2=StoreConfig!C204,LEFT(StoreConfig!G204,FIND("#",StoreConfig!G204)-1),"")</f>
        <v/>
      </c>
      <c r="I199" s="91" t="str">
        <f>IF($B$2=StoreConfig!C204,RIGHT(StoreConfig!G204,LEN(StoreConfig!G204)-FIND("#",StoreConfig!G204)),"")</f>
        <v/>
      </c>
      <c r="J199" s="91" t="str">
        <f>IF($B$2=StoreConfig!C204,IF(StoreConfig!L204=0,"不限购",StoreConfig!L204&amp;"次"),"")</f>
        <v/>
      </c>
    </row>
    <row r="200" spans="4:10">
      <c r="D200" s="99" t="str">
        <f>IF($B$2=StoreConfig!C205,StoreConfig!O205,"")</f>
        <v/>
      </c>
      <c r="E200" s="99" t="str">
        <f>IF($B$2=StoreConfig!C205,StoreConfig!E205,"")</f>
        <v/>
      </c>
      <c r="F200" s="99" t="str">
        <f>IF($B$2=StoreConfig!C205,RIGHT(StoreConfig!J205,LEN(StoreConfig!J205)-FIND("|",StoreConfig!J205)),"")</f>
        <v/>
      </c>
      <c r="G200" s="99" t="str">
        <f>IFERROR(VLOOKUP(--IF($B$2=StoreConfig!C205,LEFT(StoreConfig!J205,FIND("|",StoreConfig!J205)-1),""),$Q$4:$R$20,2,FALSE),"")</f>
        <v/>
      </c>
      <c r="H200" s="91" t="str">
        <f>IF($B$2=StoreConfig!C205,LEFT(StoreConfig!G205,FIND("#",StoreConfig!G205)-1),"")</f>
        <v/>
      </c>
      <c r="I200" s="91" t="str">
        <f>IF($B$2=StoreConfig!C205,RIGHT(StoreConfig!G205,LEN(StoreConfig!G205)-FIND("#",StoreConfig!G205)),"")</f>
        <v/>
      </c>
      <c r="J200" s="91" t="str">
        <f>IF($B$2=StoreConfig!C205,IF(StoreConfig!L205=0,"不限购",StoreConfig!L205&amp;"次"),"")</f>
        <v/>
      </c>
    </row>
    <row r="201" spans="4:10">
      <c r="D201" s="99" t="str">
        <f>IF($B$2=StoreConfig!C206,StoreConfig!O206,"")</f>
        <v/>
      </c>
      <c r="E201" s="99" t="str">
        <f>IF($B$2=StoreConfig!C206,StoreConfig!E206,"")</f>
        <v/>
      </c>
      <c r="F201" s="99" t="str">
        <f>IF($B$2=StoreConfig!C206,RIGHT(StoreConfig!J206,LEN(StoreConfig!J206)-FIND("|",StoreConfig!J206)),"")</f>
        <v/>
      </c>
      <c r="G201" s="99" t="str">
        <f>IFERROR(VLOOKUP(--IF($B$2=StoreConfig!C206,LEFT(StoreConfig!J206,FIND("|",StoreConfig!J206)-1),""),$Q$4:$R$20,2,FALSE),"")</f>
        <v/>
      </c>
      <c r="H201" s="91" t="str">
        <f>IF($B$2=StoreConfig!C206,LEFT(StoreConfig!G206,FIND("#",StoreConfig!G206)-1),"")</f>
        <v/>
      </c>
      <c r="I201" s="91" t="str">
        <f>IF($B$2=StoreConfig!C206,RIGHT(StoreConfig!G206,LEN(StoreConfig!G206)-FIND("#",StoreConfig!G206)),"")</f>
        <v/>
      </c>
      <c r="J201" s="91" t="str">
        <f>IF($B$2=StoreConfig!C206,IF(StoreConfig!L206=0,"不限购",StoreConfig!L206&amp;"次"),"")</f>
        <v/>
      </c>
    </row>
    <row r="202" spans="4:10">
      <c r="D202" s="99" t="str">
        <f>IF($B$2=StoreConfig!C207,StoreConfig!O207,"")</f>
        <v/>
      </c>
      <c r="E202" s="99" t="str">
        <f>IF($B$2=StoreConfig!C207,StoreConfig!E207,"")</f>
        <v/>
      </c>
      <c r="F202" s="99" t="str">
        <f>IF($B$2=StoreConfig!C207,RIGHT(StoreConfig!J207,LEN(StoreConfig!J207)-FIND("|",StoreConfig!J207)),"")</f>
        <v/>
      </c>
      <c r="G202" s="99" t="str">
        <f>IFERROR(VLOOKUP(--IF($B$2=StoreConfig!C207,LEFT(StoreConfig!J207,FIND("|",StoreConfig!J207)-1),""),$Q$4:$R$20,2,FALSE),"")</f>
        <v/>
      </c>
      <c r="H202" s="91" t="str">
        <f>IF($B$2=StoreConfig!C207,LEFT(StoreConfig!G207,FIND("#",StoreConfig!G207)-1),"")</f>
        <v/>
      </c>
      <c r="I202" s="91" t="str">
        <f>IF($B$2=StoreConfig!C207,RIGHT(StoreConfig!G207,LEN(StoreConfig!G207)-FIND("#",StoreConfig!G207)),"")</f>
        <v/>
      </c>
      <c r="J202" s="91" t="str">
        <f>IF($B$2=StoreConfig!C207,IF(StoreConfig!L207=0,"不限购",StoreConfig!L207&amp;"次"),"")</f>
        <v/>
      </c>
    </row>
    <row r="203" spans="4:10">
      <c r="D203" s="99" t="str">
        <f>IF($B$2=StoreConfig!C208,StoreConfig!O208,"")</f>
        <v/>
      </c>
      <c r="E203" s="99" t="str">
        <f>IF($B$2=StoreConfig!C208,StoreConfig!E208,"")</f>
        <v/>
      </c>
      <c r="F203" s="99" t="str">
        <f>IF($B$2=StoreConfig!C208,RIGHT(StoreConfig!J208,LEN(StoreConfig!J208)-FIND("|",StoreConfig!J208)),"")</f>
        <v/>
      </c>
      <c r="G203" s="99" t="str">
        <f>IFERROR(VLOOKUP(--IF($B$2=StoreConfig!C208,LEFT(StoreConfig!J208,FIND("|",StoreConfig!J208)-1),""),$Q$4:$R$20,2,FALSE),"")</f>
        <v/>
      </c>
      <c r="H203" s="91" t="str">
        <f>IF($B$2=StoreConfig!C208,LEFT(StoreConfig!G208,FIND("#",StoreConfig!G208)-1),"")</f>
        <v/>
      </c>
      <c r="I203" s="91" t="str">
        <f>IF($B$2=StoreConfig!C208,RIGHT(StoreConfig!G208,LEN(StoreConfig!G208)-FIND("#",StoreConfig!G208)),"")</f>
        <v/>
      </c>
      <c r="J203" s="91" t="str">
        <f>IF($B$2=StoreConfig!C208,IF(StoreConfig!L208=0,"不限购",StoreConfig!L208&amp;"次"),"")</f>
        <v/>
      </c>
    </row>
    <row r="204" spans="4:10">
      <c r="D204" s="99" t="str">
        <f>IF($B$2=StoreConfig!C209,StoreConfig!O209,"")</f>
        <v/>
      </c>
      <c r="E204" s="99" t="str">
        <f>IF($B$2=StoreConfig!C209,StoreConfig!E209,"")</f>
        <v/>
      </c>
      <c r="F204" s="99" t="str">
        <f>IF($B$2=StoreConfig!C209,RIGHT(StoreConfig!J209,LEN(StoreConfig!J209)-FIND("|",StoreConfig!J209)),"")</f>
        <v/>
      </c>
      <c r="G204" s="99" t="str">
        <f>IFERROR(VLOOKUP(--IF($B$2=StoreConfig!C209,LEFT(StoreConfig!J209,FIND("|",StoreConfig!J209)-1),""),$Q$4:$R$20,2,FALSE),"")</f>
        <v/>
      </c>
      <c r="H204" s="91" t="str">
        <f>IF($B$2=StoreConfig!C209,LEFT(StoreConfig!G209,FIND("#",StoreConfig!G209)-1),"")</f>
        <v/>
      </c>
      <c r="I204" s="91" t="str">
        <f>IF($B$2=StoreConfig!C209,RIGHT(StoreConfig!G209,LEN(StoreConfig!G209)-FIND("#",StoreConfig!G209)),"")</f>
        <v/>
      </c>
      <c r="J204" s="91" t="str">
        <f>IF($B$2=StoreConfig!C209,IF(StoreConfig!L209=0,"不限购",StoreConfig!L209&amp;"次"),"")</f>
        <v/>
      </c>
    </row>
    <row r="205" spans="4:10">
      <c r="D205" s="99" t="str">
        <f>IF($B$2=StoreConfig!C210,StoreConfig!O210,"")</f>
        <v/>
      </c>
      <c r="E205" s="99" t="str">
        <f>IF($B$2=StoreConfig!C210,StoreConfig!E210,"")</f>
        <v/>
      </c>
      <c r="F205" s="99" t="str">
        <f>IF($B$2=StoreConfig!C210,RIGHT(StoreConfig!J210,LEN(StoreConfig!J210)-FIND("|",StoreConfig!J210)),"")</f>
        <v/>
      </c>
      <c r="G205" s="99" t="str">
        <f>IFERROR(VLOOKUP(--IF($B$2=StoreConfig!C210,LEFT(StoreConfig!J210,FIND("|",StoreConfig!J210)-1),""),$Q$4:$R$20,2,FALSE),"")</f>
        <v/>
      </c>
      <c r="H205" s="91" t="str">
        <f>IF($B$2=StoreConfig!C210,LEFT(StoreConfig!G210,FIND("#",StoreConfig!G210)-1),"")</f>
        <v/>
      </c>
      <c r="I205" s="91" t="str">
        <f>IF($B$2=StoreConfig!C210,RIGHT(StoreConfig!G210,LEN(StoreConfig!G210)-FIND("#",StoreConfig!G210)),"")</f>
        <v/>
      </c>
      <c r="J205" s="91" t="str">
        <f>IF($B$2=StoreConfig!C210,IF(StoreConfig!L210=0,"不限购",StoreConfig!L210&amp;"次"),"")</f>
        <v/>
      </c>
    </row>
    <row r="206" spans="4:10">
      <c r="D206" s="99" t="str">
        <f>IF($B$2=StoreConfig!C211,StoreConfig!O211,"")</f>
        <v/>
      </c>
      <c r="E206" s="99" t="str">
        <f>IF($B$2=StoreConfig!C211,StoreConfig!E211,"")</f>
        <v/>
      </c>
      <c r="F206" s="99" t="str">
        <f>IF($B$2=StoreConfig!C211,RIGHT(StoreConfig!J211,LEN(StoreConfig!J211)-FIND("|",StoreConfig!J211)),"")</f>
        <v/>
      </c>
      <c r="G206" s="99" t="str">
        <f>IFERROR(VLOOKUP(--IF($B$2=StoreConfig!C211,LEFT(StoreConfig!J211,FIND("|",StoreConfig!J211)-1),""),$Q$4:$R$20,2,FALSE),"")</f>
        <v/>
      </c>
      <c r="H206" s="91" t="str">
        <f>IF($B$2=StoreConfig!C211,LEFT(StoreConfig!G211,FIND("#",StoreConfig!G211)-1),"")</f>
        <v/>
      </c>
      <c r="I206" s="91" t="str">
        <f>IF($B$2=StoreConfig!C211,RIGHT(StoreConfig!G211,LEN(StoreConfig!G211)-FIND("#",StoreConfig!G211)),"")</f>
        <v/>
      </c>
      <c r="J206" s="91" t="str">
        <f>IF($B$2=StoreConfig!C211,IF(StoreConfig!L211=0,"不限购",StoreConfig!L211&amp;"次"),"")</f>
        <v/>
      </c>
    </row>
    <row r="207" spans="4:10">
      <c r="D207" s="99" t="str">
        <f>IF($B$2=StoreConfig!C212,StoreConfig!O212,"")</f>
        <v/>
      </c>
      <c r="E207" s="99" t="str">
        <f>IF($B$2=StoreConfig!C212,StoreConfig!E212,"")</f>
        <v/>
      </c>
      <c r="F207" s="99" t="str">
        <f>IF($B$2=StoreConfig!C212,RIGHT(StoreConfig!J212,LEN(StoreConfig!J212)-FIND("|",StoreConfig!J212)),"")</f>
        <v/>
      </c>
      <c r="G207" s="99" t="str">
        <f>IFERROR(VLOOKUP(--IF($B$2=StoreConfig!C212,LEFT(StoreConfig!J212,FIND("|",StoreConfig!J212)-1),""),$Q$4:$R$20,2,FALSE),"")</f>
        <v/>
      </c>
      <c r="H207" s="91" t="str">
        <f>IF($B$2=StoreConfig!C212,LEFT(StoreConfig!G212,FIND("#",StoreConfig!G212)-1),"")</f>
        <v/>
      </c>
      <c r="I207" s="91" t="str">
        <f>IF($B$2=StoreConfig!C212,RIGHT(StoreConfig!G212,LEN(StoreConfig!G212)-FIND("#",StoreConfig!G212)),"")</f>
        <v/>
      </c>
      <c r="J207" s="91" t="str">
        <f>IF($B$2=StoreConfig!C212,IF(StoreConfig!L212=0,"不限购",StoreConfig!L212&amp;"次"),"")</f>
        <v/>
      </c>
    </row>
    <row r="208" spans="4:10">
      <c r="D208" s="99" t="str">
        <f>IF($B$2=StoreConfig!C213,StoreConfig!O213,"")</f>
        <v/>
      </c>
      <c r="E208" s="99" t="str">
        <f>IF($B$2=StoreConfig!C213,StoreConfig!E213,"")</f>
        <v/>
      </c>
      <c r="F208" s="99" t="str">
        <f>IF($B$2=StoreConfig!C213,RIGHT(StoreConfig!J213,LEN(StoreConfig!J213)-FIND("|",StoreConfig!J213)),"")</f>
        <v/>
      </c>
      <c r="G208" s="99" t="str">
        <f>IFERROR(VLOOKUP(--IF($B$2=StoreConfig!C213,LEFT(StoreConfig!J213,FIND("|",StoreConfig!J213)-1),""),$Q$4:$R$20,2,FALSE),"")</f>
        <v/>
      </c>
      <c r="H208" s="91" t="str">
        <f>IF($B$2=StoreConfig!C213,LEFT(StoreConfig!G213,FIND("#",StoreConfig!G213)-1),"")</f>
        <v/>
      </c>
      <c r="I208" s="91" t="str">
        <f>IF($B$2=StoreConfig!C213,RIGHT(StoreConfig!G213,LEN(StoreConfig!G213)-FIND("#",StoreConfig!G213)),"")</f>
        <v/>
      </c>
      <c r="J208" s="91" t="str">
        <f>IF($B$2=StoreConfig!C213,IF(StoreConfig!L213=0,"不限购",StoreConfig!L213&amp;"次"),"")</f>
        <v/>
      </c>
    </row>
    <row r="209" spans="4:10">
      <c r="D209" s="99" t="str">
        <f>IF($B$2=StoreConfig!C214,StoreConfig!O214,"")</f>
        <v/>
      </c>
      <c r="E209" s="99" t="str">
        <f>IF($B$2=StoreConfig!C214,StoreConfig!E214,"")</f>
        <v/>
      </c>
      <c r="F209" s="99" t="str">
        <f>IF($B$2=StoreConfig!C214,RIGHT(StoreConfig!J214,LEN(StoreConfig!J214)-FIND("|",StoreConfig!J214)),"")</f>
        <v/>
      </c>
      <c r="G209" s="99" t="str">
        <f>IFERROR(VLOOKUP(--IF($B$2=StoreConfig!C214,LEFT(StoreConfig!J214,FIND("|",StoreConfig!J214)-1),""),$Q$4:$R$20,2,FALSE),"")</f>
        <v/>
      </c>
      <c r="H209" s="91" t="str">
        <f>IF($B$2=StoreConfig!C214,LEFT(StoreConfig!G214,FIND("#",StoreConfig!G214)-1),"")</f>
        <v/>
      </c>
      <c r="I209" s="91" t="str">
        <f>IF($B$2=StoreConfig!C214,RIGHT(StoreConfig!G214,LEN(StoreConfig!G214)-FIND("#",StoreConfig!G214)),"")</f>
        <v/>
      </c>
      <c r="J209" s="91" t="str">
        <f>IF($B$2=StoreConfig!C214,IF(StoreConfig!L214=0,"不限购",StoreConfig!L214&amp;"次"),"")</f>
        <v/>
      </c>
    </row>
    <row r="210" spans="4:10">
      <c r="D210" s="99" t="str">
        <f>IF($B$2=StoreConfig!C215,StoreConfig!O215,"")</f>
        <v/>
      </c>
      <c r="E210" s="99" t="str">
        <f>IF($B$2=StoreConfig!C215,StoreConfig!E215,"")</f>
        <v/>
      </c>
      <c r="F210" s="99" t="str">
        <f>IF($B$2=StoreConfig!C215,RIGHT(StoreConfig!J215,LEN(StoreConfig!J215)-FIND("|",StoreConfig!J215)),"")</f>
        <v/>
      </c>
      <c r="G210" s="99" t="str">
        <f>IFERROR(VLOOKUP(--IF($B$2=StoreConfig!C215,LEFT(StoreConfig!J215,FIND("|",StoreConfig!J215)-1),""),$Q$4:$R$20,2,FALSE),"")</f>
        <v/>
      </c>
      <c r="H210" s="91" t="str">
        <f>IF($B$2=StoreConfig!C215,LEFT(StoreConfig!G215,FIND("#",StoreConfig!G215)-1),"")</f>
        <v/>
      </c>
      <c r="I210" s="91" t="str">
        <f>IF($B$2=StoreConfig!C215,RIGHT(StoreConfig!G215,LEN(StoreConfig!G215)-FIND("#",StoreConfig!G215)),"")</f>
        <v/>
      </c>
      <c r="J210" s="91" t="str">
        <f>IF($B$2=StoreConfig!C215,IF(StoreConfig!L215=0,"不限购",StoreConfig!L215&amp;"次"),"")</f>
        <v/>
      </c>
    </row>
    <row r="211" spans="4:10">
      <c r="D211" s="99" t="str">
        <f>IF($B$2=StoreConfig!C216,StoreConfig!O216,"")</f>
        <v/>
      </c>
      <c r="E211" s="99" t="str">
        <f>IF($B$2=StoreConfig!C216,StoreConfig!E216,"")</f>
        <v/>
      </c>
      <c r="F211" s="99" t="str">
        <f>IF($B$2=StoreConfig!C216,RIGHT(StoreConfig!J216,LEN(StoreConfig!J216)-FIND("|",StoreConfig!J216)),"")</f>
        <v/>
      </c>
      <c r="G211" s="99" t="str">
        <f>IFERROR(VLOOKUP(--IF($B$2=StoreConfig!C216,LEFT(StoreConfig!J216,FIND("|",StoreConfig!J216)-1),""),$Q$4:$R$20,2,FALSE),"")</f>
        <v/>
      </c>
      <c r="H211" s="91" t="str">
        <f>IF($B$2=StoreConfig!C216,LEFT(StoreConfig!G216,FIND("#",StoreConfig!G216)-1),"")</f>
        <v/>
      </c>
      <c r="I211" s="91" t="str">
        <f>IF($B$2=StoreConfig!C216,RIGHT(StoreConfig!G216,LEN(StoreConfig!G216)-FIND("#",StoreConfig!G216)),"")</f>
        <v/>
      </c>
      <c r="J211" s="91" t="str">
        <f>IF($B$2=StoreConfig!C216,IF(StoreConfig!L216=0,"不限购",StoreConfig!L216&amp;"次"),"")</f>
        <v/>
      </c>
    </row>
    <row r="212" spans="4:10">
      <c r="D212" s="99" t="str">
        <f>IF($B$2=StoreConfig!C217,StoreConfig!O217,"")</f>
        <v/>
      </c>
      <c r="E212" s="99" t="str">
        <f>IF($B$2=StoreConfig!C217,StoreConfig!E217,"")</f>
        <v/>
      </c>
      <c r="F212" s="99" t="str">
        <f>IF($B$2=StoreConfig!C217,RIGHT(StoreConfig!J217,LEN(StoreConfig!J217)-FIND("|",StoreConfig!J217)),"")</f>
        <v/>
      </c>
      <c r="G212" s="99" t="str">
        <f>IFERROR(VLOOKUP(--IF($B$2=StoreConfig!C217,LEFT(StoreConfig!J217,FIND("|",StoreConfig!J217)-1),""),$Q$4:$R$20,2,FALSE),"")</f>
        <v/>
      </c>
      <c r="H212" s="91" t="str">
        <f>IF($B$2=StoreConfig!C217,LEFT(StoreConfig!G217,FIND("#",StoreConfig!G217)-1),"")</f>
        <v/>
      </c>
      <c r="I212" s="91" t="str">
        <f>IF($B$2=StoreConfig!C217,RIGHT(StoreConfig!G217,LEN(StoreConfig!G217)-FIND("#",StoreConfig!G217)),"")</f>
        <v/>
      </c>
      <c r="J212" s="91" t="str">
        <f>IF($B$2=StoreConfig!C217,IF(StoreConfig!L217=0,"不限购",StoreConfig!L217&amp;"次"),"")</f>
        <v/>
      </c>
    </row>
    <row r="213" spans="4:10">
      <c r="D213" s="99" t="str">
        <f>IF($B$2=StoreConfig!C218,StoreConfig!O218,"")</f>
        <v/>
      </c>
      <c r="E213" s="99" t="str">
        <f>IF($B$2=StoreConfig!C218,StoreConfig!E218,"")</f>
        <v/>
      </c>
      <c r="F213" s="99" t="str">
        <f>IF($B$2=StoreConfig!C218,RIGHT(StoreConfig!J218,LEN(StoreConfig!J218)-FIND("|",StoreConfig!J218)),"")</f>
        <v/>
      </c>
      <c r="G213" s="99" t="str">
        <f>IFERROR(VLOOKUP(--IF($B$2=StoreConfig!C218,LEFT(StoreConfig!J218,FIND("|",StoreConfig!J218)-1),""),$Q$4:$R$20,2,FALSE),"")</f>
        <v/>
      </c>
      <c r="H213" s="91" t="str">
        <f>IF($B$2=StoreConfig!C218,LEFT(StoreConfig!G218,FIND("#",StoreConfig!G218)-1),"")</f>
        <v/>
      </c>
      <c r="I213" s="91" t="str">
        <f>IF($B$2=StoreConfig!C218,RIGHT(StoreConfig!G218,LEN(StoreConfig!G218)-FIND("#",StoreConfig!G218)),"")</f>
        <v/>
      </c>
      <c r="J213" s="91" t="str">
        <f>IF($B$2=StoreConfig!C218,IF(StoreConfig!L218=0,"不限购",StoreConfig!L218&amp;"次"),"")</f>
        <v/>
      </c>
    </row>
    <row r="214" spans="4:10">
      <c r="D214" s="99" t="str">
        <f>IF($B$2=StoreConfig!C219,StoreConfig!O219,"")</f>
        <v/>
      </c>
      <c r="E214" s="99" t="str">
        <f>IF($B$2=StoreConfig!C219,StoreConfig!E219,"")</f>
        <v/>
      </c>
      <c r="F214" s="99" t="str">
        <f>IF($B$2=StoreConfig!C219,RIGHT(StoreConfig!J219,LEN(StoreConfig!J219)-FIND("|",StoreConfig!J219)),"")</f>
        <v/>
      </c>
      <c r="G214" s="99" t="str">
        <f>IFERROR(VLOOKUP(--IF($B$2=StoreConfig!C219,LEFT(StoreConfig!J219,FIND("|",StoreConfig!J219)-1),""),$Q$4:$R$20,2,FALSE),"")</f>
        <v/>
      </c>
      <c r="H214" s="91" t="str">
        <f>IF($B$2=StoreConfig!C219,LEFT(StoreConfig!G219,FIND("#",StoreConfig!G219)-1),"")</f>
        <v/>
      </c>
      <c r="I214" s="91" t="str">
        <f>IF($B$2=StoreConfig!C219,RIGHT(StoreConfig!G219,LEN(StoreConfig!G219)-FIND("#",StoreConfig!G219)),"")</f>
        <v/>
      </c>
      <c r="J214" s="91" t="str">
        <f>IF($B$2=StoreConfig!C219,IF(StoreConfig!L219=0,"不限购",StoreConfig!L219&amp;"次"),"")</f>
        <v/>
      </c>
    </row>
    <row r="215" spans="4:10">
      <c r="D215" s="99" t="str">
        <f>IF($B$2=StoreConfig!C220,StoreConfig!O220,"")</f>
        <v/>
      </c>
      <c r="E215" s="99" t="str">
        <f>IF($B$2=StoreConfig!C220,StoreConfig!E220,"")</f>
        <v/>
      </c>
      <c r="F215" s="99" t="str">
        <f>IF($B$2=StoreConfig!C220,RIGHT(StoreConfig!J220,LEN(StoreConfig!J220)-FIND("|",StoreConfig!J220)),"")</f>
        <v/>
      </c>
      <c r="G215" s="99" t="str">
        <f>IFERROR(VLOOKUP(--IF($B$2=StoreConfig!C220,LEFT(StoreConfig!J220,FIND("|",StoreConfig!J220)-1),""),$Q$4:$R$20,2,FALSE),"")</f>
        <v/>
      </c>
      <c r="H215" s="91" t="str">
        <f>IF($B$2=StoreConfig!C220,LEFT(StoreConfig!G220,FIND("#",StoreConfig!G220)-1),"")</f>
        <v/>
      </c>
      <c r="I215" s="91" t="str">
        <f>IF($B$2=StoreConfig!C220,RIGHT(StoreConfig!G220,LEN(StoreConfig!G220)-FIND("#",StoreConfig!G220)),"")</f>
        <v/>
      </c>
      <c r="J215" s="91" t="str">
        <f>IF($B$2=StoreConfig!C220,IF(StoreConfig!L220=0,"不限购",StoreConfig!L220&amp;"次"),"")</f>
        <v/>
      </c>
    </row>
    <row r="216" spans="4:10">
      <c r="D216" s="99" t="str">
        <f>IF($B$2=StoreConfig!C221,StoreConfig!O221,"")</f>
        <v/>
      </c>
      <c r="E216" s="99" t="str">
        <f>IF($B$2=StoreConfig!C221,StoreConfig!E221,"")</f>
        <v/>
      </c>
      <c r="F216" s="99" t="str">
        <f>IF($B$2=StoreConfig!C221,RIGHT(StoreConfig!J221,LEN(StoreConfig!J221)-FIND("|",StoreConfig!J221)),"")</f>
        <v/>
      </c>
      <c r="G216" s="99" t="str">
        <f>IFERROR(VLOOKUP(--IF($B$2=StoreConfig!C221,LEFT(StoreConfig!J221,FIND("|",StoreConfig!J221)-1),""),$Q$4:$R$20,2,FALSE),"")</f>
        <v/>
      </c>
      <c r="H216" s="91" t="str">
        <f>IF($B$2=StoreConfig!C221,LEFT(StoreConfig!G221,FIND("#",StoreConfig!G221)-1),"")</f>
        <v/>
      </c>
      <c r="I216" s="91" t="str">
        <f>IF($B$2=StoreConfig!C221,RIGHT(StoreConfig!G221,LEN(StoreConfig!G221)-FIND("#",StoreConfig!G221)),"")</f>
        <v/>
      </c>
      <c r="J216" s="91" t="str">
        <f>IF($B$2=StoreConfig!C221,IF(StoreConfig!L221=0,"不限购",StoreConfig!L221&amp;"次"),"")</f>
        <v/>
      </c>
    </row>
    <row r="217" spans="4:10">
      <c r="D217" s="99" t="str">
        <f>IF($B$2=StoreConfig!C222,StoreConfig!O222,"")</f>
        <v/>
      </c>
      <c r="E217" s="99" t="str">
        <f>IF($B$2=StoreConfig!C222,StoreConfig!E222,"")</f>
        <v/>
      </c>
      <c r="F217" s="99" t="str">
        <f>IF($B$2=StoreConfig!C222,RIGHT(StoreConfig!J222,LEN(StoreConfig!J222)-FIND("|",StoreConfig!J222)),"")</f>
        <v/>
      </c>
      <c r="G217" s="99" t="str">
        <f>IFERROR(VLOOKUP(--IF($B$2=StoreConfig!C222,LEFT(StoreConfig!J222,FIND("|",StoreConfig!J222)-1),""),$Q$4:$R$20,2,FALSE),"")</f>
        <v/>
      </c>
      <c r="H217" s="91" t="str">
        <f>IF($B$2=StoreConfig!C222,LEFT(StoreConfig!G222,FIND("#",StoreConfig!G222)-1),"")</f>
        <v/>
      </c>
      <c r="I217" s="91" t="str">
        <f>IF($B$2=StoreConfig!C222,RIGHT(StoreConfig!G222,LEN(StoreConfig!G222)-FIND("#",StoreConfig!G222)),"")</f>
        <v/>
      </c>
      <c r="J217" s="91" t="str">
        <f>IF($B$2=StoreConfig!C222,IF(StoreConfig!L222=0,"不限购",StoreConfig!L222&amp;"次"),"")</f>
        <v/>
      </c>
    </row>
    <row r="218" spans="4:10">
      <c r="D218" s="99" t="str">
        <f>IF($B$2=StoreConfig!C223,StoreConfig!O223,"")</f>
        <v/>
      </c>
      <c r="E218" s="99" t="str">
        <f>IF($B$2=StoreConfig!C223,StoreConfig!E223,"")</f>
        <v/>
      </c>
      <c r="F218" s="99" t="str">
        <f>IF($B$2=StoreConfig!C223,RIGHT(StoreConfig!J223,LEN(StoreConfig!J223)-FIND("|",StoreConfig!J223)),"")</f>
        <v/>
      </c>
      <c r="G218" s="99" t="str">
        <f>IFERROR(VLOOKUP(--IF($B$2=StoreConfig!C223,LEFT(StoreConfig!J223,FIND("|",StoreConfig!J223)-1),""),$Q$4:$R$20,2,FALSE),"")</f>
        <v/>
      </c>
      <c r="H218" s="91" t="str">
        <f>IF($B$2=StoreConfig!C223,LEFT(StoreConfig!G223,FIND("#",StoreConfig!G223)-1),"")</f>
        <v/>
      </c>
      <c r="I218" s="91" t="str">
        <f>IF($B$2=StoreConfig!C223,RIGHT(StoreConfig!G223,LEN(StoreConfig!G223)-FIND("#",StoreConfig!G223)),"")</f>
        <v/>
      </c>
      <c r="J218" s="91" t="str">
        <f>IF($B$2=StoreConfig!C223,IF(StoreConfig!L223=0,"不限购",StoreConfig!L223&amp;"次"),"")</f>
        <v/>
      </c>
    </row>
    <row r="219" spans="4:10">
      <c r="D219" s="99" t="str">
        <f>IF($B$2=StoreConfig!C224,StoreConfig!O224,"")</f>
        <v/>
      </c>
      <c r="E219" s="99" t="str">
        <f>IF($B$2=StoreConfig!C224,StoreConfig!E224,"")</f>
        <v/>
      </c>
      <c r="F219" s="99" t="str">
        <f>IF($B$2=StoreConfig!C224,RIGHT(StoreConfig!J224,LEN(StoreConfig!J224)-FIND("|",StoreConfig!J224)),"")</f>
        <v/>
      </c>
      <c r="G219" s="99" t="str">
        <f>IFERROR(VLOOKUP(--IF($B$2=StoreConfig!C224,LEFT(StoreConfig!J224,FIND("|",StoreConfig!J224)-1),""),$Q$4:$R$20,2,FALSE),"")</f>
        <v/>
      </c>
      <c r="H219" s="91" t="str">
        <f>IF($B$2=StoreConfig!C224,LEFT(StoreConfig!G224,FIND("#",StoreConfig!G224)-1),"")</f>
        <v/>
      </c>
      <c r="I219" s="91" t="str">
        <f>IF($B$2=StoreConfig!C224,RIGHT(StoreConfig!G224,LEN(StoreConfig!G224)-FIND("#",StoreConfig!G224)),"")</f>
        <v/>
      </c>
      <c r="J219" s="91" t="str">
        <f>IF($B$2=StoreConfig!C224,IF(StoreConfig!L224=0,"不限购",StoreConfig!L224&amp;"次"),"")</f>
        <v/>
      </c>
    </row>
    <row r="220" spans="4:10">
      <c r="D220" s="99" t="str">
        <f>IF($B$2=StoreConfig!C225,StoreConfig!O225,"")</f>
        <v/>
      </c>
      <c r="E220" s="99" t="str">
        <f>IF($B$2=StoreConfig!C225,StoreConfig!E225,"")</f>
        <v/>
      </c>
      <c r="F220" s="99" t="str">
        <f>IF($B$2=StoreConfig!C225,RIGHT(StoreConfig!J225,LEN(StoreConfig!J225)-FIND("|",StoreConfig!J225)),"")</f>
        <v/>
      </c>
      <c r="G220" s="99" t="str">
        <f>IFERROR(VLOOKUP(--IF($B$2=StoreConfig!C225,LEFT(StoreConfig!J225,FIND("|",StoreConfig!J225)-1),""),$Q$4:$R$20,2,FALSE),"")</f>
        <v/>
      </c>
      <c r="H220" s="91" t="str">
        <f>IF($B$2=StoreConfig!C225,LEFT(StoreConfig!G225,FIND("#",StoreConfig!G225)-1),"")</f>
        <v/>
      </c>
      <c r="I220" s="91" t="str">
        <f>IF($B$2=StoreConfig!C225,RIGHT(StoreConfig!G225,LEN(StoreConfig!G225)-FIND("#",StoreConfig!G225)),"")</f>
        <v/>
      </c>
      <c r="J220" s="91" t="str">
        <f>IF($B$2=StoreConfig!C225,IF(StoreConfig!L225=0,"不限购",StoreConfig!L225&amp;"次"),"")</f>
        <v/>
      </c>
    </row>
    <row r="221" spans="4:10">
      <c r="D221" s="99" t="str">
        <f>IF($B$2=StoreConfig!C226,StoreConfig!O226,"")</f>
        <v/>
      </c>
      <c r="E221" s="99" t="str">
        <f>IF($B$2=StoreConfig!C226,StoreConfig!E226,"")</f>
        <v/>
      </c>
      <c r="F221" s="99" t="str">
        <f>IF($B$2=StoreConfig!C226,RIGHT(StoreConfig!J226,LEN(StoreConfig!J226)-FIND("|",StoreConfig!J226)),"")</f>
        <v/>
      </c>
      <c r="G221" s="99" t="str">
        <f>IFERROR(VLOOKUP(--IF($B$2=StoreConfig!C226,LEFT(StoreConfig!J226,FIND("|",StoreConfig!J226)-1),""),$Q$4:$R$20,2,FALSE),"")</f>
        <v/>
      </c>
      <c r="H221" s="91" t="str">
        <f>IF($B$2=StoreConfig!C226,LEFT(StoreConfig!G226,FIND("#",StoreConfig!G226)-1),"")</f>
        <v/>
      </c>
      <c r="I221" s="91" t="str">
        <f>IF($B$2=StoreConfig!C226,RIGHT(StoreConfig!G226,LEN(StoreConfig!G226)-FIND("#",StoreConfig!G226)),"")</f>
        <v/>
      </c>
      <c r="J221" s="91" t="str">
        <f>IF($B$2=StoreConfig!C226,IF(StoreConfig!L226=0,"不限购",StoreConfig!L226&amp;"次"),"")</f>
        <v/>
      </c>
    </row>
    <row r="222" spans="4:10">
      <c r="D222" s="99" t="str">
        <f>IF($B$2=StoreConfig!C227,StoreConfig!O227,"")</f>
        <v/>
      </c>
      <c r="E222" s="99" t="str">
        <f>IF($B$2=StoreConfig!C227,StoreConfig!E227,"")</f>
        <v/>
      </c>
      <c r="F222" s="99" t="str">
        <f>IF($B$2=StoreConfig!C227,RIGHT(StoreConfig!J227,LEN(StoreConfig!J227)-FIND("|",StoreConfig!J227)),"")</f>
        <v/>
      </c>
      <c r="G222" s="99" t="str">
        <f>IFERROR(VLOOKUP(--IF($B$2=StoreConfig!C227,LEFT(StoreConfig!J227,FIND("|",StoreConfig!J227)-1),""),$Q$4:$R$20,2,FALSE),"")</f>
        <v/>
      </c>
      <c r="H222" s="91" t="str">
        <f>IF($B$2=StoreConfig!C227,LEFT(StoreConfig!G227,FIND("#",StoreConfig!G227)-1),"")</f>
        <v/>
      </c>
      <c r="I222" s="91" t="str">
        <f>IF($B$2=StoreConfig!C227,RIGHT(StoreConfig!G227,LEN(StoreConfig!G227)-FIND("#",StoreConfig!G227)),"")</f>
        <v/>
      </c>
      <c r="J222" s="91" t="str">
        <f>IF($B$2=StoreConfig!C227,IF(StoreConfig!L227=0,"不限购",StoreConfig!L227&amp;"次"),"")</f>
        <v/>
      </c>
    </row>
    <row r="223" spans="4:10">
      <c r="D223" s="99" t="str">
        <f>IF($B$2=StoreConfig!C228,StoreConfig!O228,"")</f>
        <v/>
      </c>
      <c r="E223" s="99" t="str">
        <f>IF($B$2=StoreConfig!C228,StoreConfig!E228,"")</f>
        <v/>
      </c>
      <c r="F223" s="99" t="str">
        <f>IF($B$2=StoreConfig!C228,RIGHT(StoreConfig!J228,LEN(StoreConfig!J228)-FIND("|",StoreConfig!J228)),"")</f>
        <v/>
      </c>
      <c r="G223" s="99" t="str">
        <f>IFERROR(VLOOKUP(--IF($B$2=StoreConfig!C228,LEFT(StoreConfig!J228,FIND("|",StoreConfig!J228)-1),""),$Q$4:$R$20,2,FALSE),"")</f>
        <v/>
      </c>
      <c r="H223" s="91" t="str">
        <f>IF($B$2=StoreConfig!C228,LEFT(StoreConfig!G228,FIND("#",StoreConfig!G228)-1),"")</f>
        <v/>
      </c>
      <c r="I223" s="91" t="str">
        <f>IF($B$2=StoreConfig!C228,RIGHT(StoreConfig!G228,LEN(StoreConfig!G228)-FIND("#",StoreConfig!G228)),"")</f>
        <v/>
      </c>
      <c r="J223" s="91" t="str">
        <f>IF($B$2=StoreConfig!C228,IF(StoreConfig!L228=0,"不限购",StoreConfig!L228&amp;"次"),"")</f>
        <v/>
      </c>
    </row>
    <row r="224" spans="4:10">
      <c r="D224" s="99" t="str">
        <f>IF($B$2=StoreConfig!C229,StoreConfig!O229,"")</f>
        <v/>
      </c>
      <c r="E224" s="99" t="str">
        <f>IF($B$2=StoreConfig!C229,StoreConfig!E229,"")</f>
        <v/>
      </c>
      <c r="F224" s="99" t="str">
        <f>IF($B$2=StoreConfig!C229,RIGHT(StoreConfig!J229,LEN(StoreConfig!J229)-FIND("|",StoreConfig!J229)),"")</f>
        <v/>
      </c>
      <c r="G224" s="99" t="str">
        <f>IFERROR(VLOOKUP(--IF($B$2=StoreConfig!C229,LEFT(StoreConfig!J229,FIND("|",StoreConfig!J229)-1),""),$Q$4:$R$20,2,FALSE),"")</f>
        <v/>
      </c>
      <c r="H224" s="91" t="str">
        <f>IF($B$2=StoreConfig!C229,LEFT(StoreConfig!G229,FIND("#",StoreConfig!G229)-1),"")</f>
        <v/>
      </c>
      <c r="I224" s="91" t="str">
        <f>IF($B$2=StoreConfig!C229,RIGHT(StoreConfig!G229,LEN(StoreConfig!G229)-FIND("#",StoreConfig!G229)),"")</f>
        <v/>
      </c>
      <c r="J224" s="91" t="str">
        <f>IF($B$2=StoreConfig!C229,IF(StoreConfig!L229=0,"不限购",StoreConfig!L229&amp;"次"),"")</f>
        <v/>
      </c>
    </row>
    <row r="225" spans="4:10">
      <c r="D225" s="99" t="str">
        <f>IF($B$2=StoreConfig!C230,StoreConfig!O230,"")</f>
        <v/>
      </c>
      <c r="E225" s="99" t="str">
        <f>IF($B$2=StoreConfig!C230,StoreConfig!E230,"")</f>
        <v/>
      </c>
      <c r="F225" s="99" t="str">
        <f>IF($B$2=StoreConfig!C230,RIGHT(StoreConfig!J230,LEN(StoreConfig!J230)-FIND("|",StoreConfig!J230)),"")</f>
        <v/>
      </c>
      <c r="G225" s="99" t="str">
        <f>IFERROR(VLOOKUP(--IF($B$2=StoreConfig!C230,LEFT(StoreConfig!J230,FIND("|",StoreConfig!J230)-1),""),$Q$4:$R$20,2,FALSE),"")</f>
        <v/>
      </c>
      <c r="H225" s="91" t="str">
        <f>IF($B$2=StoreConfig!C230,LEFT(StoreConfig!G230,FIND("#",StoreConfig!G230)-1),"")</f>
        <v/>
      </c>
      <c r="I225" s="91" t="str">
        <f>IF($B$2=StoreConfig!C230,RIGHT(StoreConfig!G230,LEN(StoreConfig!G230)-FIND("#",StoreConfig!G230)),"")</f>
        <v/>
      </c>
      <c r="J225" s="91" t="str">
        <f>IF($B$2=StoreConfig!C230,IF(StoreConfig!L230=0,"不限购",StoreConfig!L230&amp;"次"),"")</f>
        <v/>
      </c>
    </row>
    <row r="226" spans="4:10">
      <c r="D226" s="99" t="str">
        <f>IF($B$2=StoreConfig!C231,StoreConfig!O231,"")</f>
        <v/>
      </c>
      <c r="E226" s="99" t="str">
        <f>IF($B$2=StoreConfig!C231,StoreConfig!E231,"")</f>
        <v/>
      </c>
      <c r="F226" s="99" t="str">
        <f>IF($B$2=StoreConfig!C231,RIGHT(StoreConfig!J231,LEN(StoreConfig!J231)-FIND("|",StoreConfig!J231)),"")</f>
        <v/>
      </c>
      <c r="G226" s="99" t="str">
        <f>IFERROR(VLOOKUP(--IF($B$2=StoreConfig!C231,LEFT(StoreConfig!J231,FIND("|",StoreConfig!J231)-1),""),$Q$4:$R$20,2,FALSE),"")</f>
        <v/>
      </c>
      <c r="H226" s="91" t="str">
        <f>IF($B$2=StoreConfig!C231,LEFT(StoreConfig!G231,FIND("#",StoreConfig!G231)-1),"")</f>
        <v/>
      </c>
      <c r="I226" s="91" t="str">
        <f>IF($B$2=StoreConfig!C231,RIGHT(StoreConfig!G231,LEN(StoreConfig!G231)-FIND("#",StoreConfig!G231)),"")</f>
        <v/>
      </c>
      <c r="J226" s="91" t="str">
        <f>IF($B$2=StoreConfig!C231,IF(StoreConfig!L231=0,"不限购",StoreConfig!L231&amp;"次"),"")</f>
        <v/>
      </c>
    </row>
    <row r="227" spans="4:10">
      <c r="D227" s="99" t="str">
        <f>IF($B$2=StoreConfig!C232,StoreConfig!O232,"")</f>
        <v/>
      </c>
      <c r="E227" s="99" t="str">
        <f>IF($B$2=StoreConfig!C232,StoreConfig!E232,"")</f>
        <v/>
      </c>
      <c r="F227" s="99" t="str">
        <f>IF($B$2=StoreConfig!C232,RIGHT(StoreConfig!J232,LEN(StoreConfig!J232)-FIND("|",StoreConfig!J232)),"")</f>
        <v/>
      </c>
      <c r="G227" s="99" t="str">
        <f>IFERROR(VLOOKUP(--IF($B$2=StoreConfig!C232,LEFT(StoreConfig!J232,FIND("|",StoreConfig!J232)-1),""),$Q$4:$R$20,2,FALSE),"")</f>
        <v/>
      </c>
      <c r="H227" s="91" t="str">
        <f>IF($B$2=StoreConfig!C232,LEFT(StoreConfig!G232,FIND("#",StoreConfig!G232)-1),"")</f>
        <v/>
      </c>
      <c r="I227" s="91" t="str">
        <f>IF($B$2=StoreConfig!C232,RIGHT(StoreConfig!G232,LEN(StoreConfig!G232)-FIND("#",StoreConfig!G232)),"")</f>
        <v/>
      </c>
      <c r="J227" s="91" t="str">
        <f>IF($B$2=StoreConfig!C232,IF(StoreConfig!L232=0,"不限购",StoreConfig!L232&amp;"次"),"")</f>
        <v/>
      </c>
    </row>
    <row r="228" spans="4:10">
      <c r="D228" s="99" t="str">
        <f>IF($B$2=StoreConfig!C233,StoreConfig!O233,"")</f>
        <v/>
      </c>
      <c r="E228" s="99" t="str">
        <f>IF($B$2=StoreConfig!C233,StoreConfig!E233,"")</f>
        <v/>
      </c>
      <c r="F228" s="99" t="str">
        <f>IF($B$2=StoreConfig!C233,RIGHT(StoreConfig!J233,LEN(StoreConfig!J233)-FIND("|",StoreConfig!J233)),"")</f>
        <v/>
      </c>
      <c r="G228" s="99" t="str">
        <f>IFERROR(VLOOKUP(--IF($B$2=StoreConfig!C233,LEFT(StoreConfig!J233,FIND("|",StoreConfig!J233)-1),""),$Q$4:$R$20,2,FALSE),"")</f>
        <v/>
      </c>
      <c r="H228" s="91" t="str">
        <f>IF($B$2=StoreConfig!C233,LEFT(StoreConfig!G233,FIND("#",StoreConfig!G233)-1),"")</f>
        <v/>
      </c>
      <c r="I228" s="91" t="str">
        <f>IF($B$2=StoreConfig!C233,RIGHT(StoreConfig!G233,LEN(StoreConfig!G233)-FIND("#",StoreConfig!G233)),"")</f>
        <v/>
      </c>
      <c r="J228" s="91" t="str">
        <f>IF($B$2=StoreConfig!C233,IF(StoreConfig!L233=0,"不限购",StoreConfig!L233&amp;"次"),"")</f>
        <v/>
      </c>
    </row>
    <row r="229" spans="4:10">
      <c r="D229" s="99" t="str">
        <f>IF($B$2=StoreConfig!C234,StoreConfig!O234,"")</f>
        <v/>
      </c>
      <c r="E229" s="99" t="str">
        <f>IF($B$2=StoreConfig!C234,StoreConfig!E234,"")</f>
        <v/>
      </c>
      <c r="F229" s="99" t="str">
        <f>IF($B$2=StoreConfig!C234,RIGHT(StoreConfig!J234,LEN(StoreConfig!J234)-FIND("|",StoreConfig!J234)),"")</f>
        <v/>
      </c>
      <c r="G229" s="99" t="str">
        <f>IFERROR(VLOOKUP(--IF($B$2=StoreConfig!C234,LEFT(StoreConfig!J234,FIND("|",StoreConfig!J234)-1),""),$Q$4:$R$20,2,FALSE),"")</f>
        <v/>
      </c>
      <c r="H229" s="91" t="str">
        <f>IF($B$2=StoreConfig!C234,LEFT(StoreConfig!G234,FIND("#",StoreConfig!G234)-1),"")</f>
        <v/>
      </c>
      <c r="I229" s="91" t="str">
        <f>IF($B$2=StoreConfig!C234,RIGHT(StoreConfig!G234,LEN(StoreConfig!G234)-FIND("#",StoreConfig!G234)),"")</f>
        <v/>
      </c>
      <c r="J229" s="91" t="str">
        <f>IF($B$2=StoreConfig!C234,IF(StoreConfig!L234=0,"不限购",StoreConfig!L234&amp;"次"),"")</f>
        <v/>
      </c>
    </row>
    <row r="230" spans="4:10">
      <c r="D230" s="99" t="str">
        <f>IF($B$2=StoreConfig!C235,StoreConfig!O235,"")</f>
        <v/>
      </c>
      <c r="E230" s="99" t="str">
        <f>IF($B$2=StoreConfig!C235,StoreConfig!E235,"")</f>
        <v/>
      </c>
      <c r="F230" s="99" t="str">
        <f>IF($B$2=StoreConfig!C235,RIGHT(StoreConfig!J235,LEN(StoreConfig!J235)-FIND("|",StoreConfig!J235)),"")</f>
        <v/>
      </c>
      <c r="G230" s="99" t="str">
        <f>IFERROR(VLOOKUP(--IF($B$2=StoreConfig!C235,LEFT(StoreConfig!J235,FIND("|",StoreConfig!J235)-1),""),$Q$4:$R$20,2,FALSE),"")</f>
        <v/>
      </c>
      <c r="H230" s="91" t="str">
        <f>IF($B$2=StoreConfig!C235,LEFT(StoreConfig!G235,FIND("#",StoreConfig!G235)-1),"")</f>
        <v/>
      </c>
      <c r="I230" s="91" t="str">
        <f>IF($B$2=StoreConfig!C235,RIGHT(StoreConfig!G235,LEN(StoreConfig!G235)-FIND("#",StoreConfig!G235)),"")</f>
        <v/>
      </c>
      <c r="J230" s="91" t="str">
        <f>IF($B$2=StoreConfig!C235,IF(StoreConfig!L235=0,"不限购",StoreConfig!L235&amp;"次"),"")</f>
        <v/>
      </c>
    </row>
    <row r="231" spans="4:10">
      <c r="D231" s="99" t="str">
        <f>IF($B$2=StoreConfig!C236,StoreConfig!O236,"")</f>
        <v/>
      </c>
      <c r="E231" s="99" t="str">
        <f>IF($B$2=StoreConfig!C236,StoreConfig!E236,"")</f>
        <v/>
      </c>
      <c r="F231" s="99" t="str">
        <f>IF($B$2=StoreConfig!C236,RIGHT(StoreConfig!J236,LEN(StoreConfig!J236)-FIND("|",StoreConfig!J236)),"")</f>
        <v/>
      </c>
      <c r="G231" s="99" t="str">
        <f>IFERROR(VLOOKUP(--IF($B$2=StoreConfig!C236,LEFT(StoreConfig!J236,FIND("|",StoreConfig!J236)-1),""),$Q$4:$R$20,2,FALSE),"")</f>
        <v/>
      </c>
      <c r="H231" s="91" t="str">
        <f>IF($B$2=StoreConfig!C236,LEFT(StoreConfig!G236,FIND("#",StoreConfig!G236)-1),"")</f>
        <v/>
      </c>
      <c r="I231" s="91" t="str">
        <f>IF($B$2=StoreConfig!C236,RIGHT(StoreConfig!G236,LEN(StoreConfig!G236)-FIND("#",StoreConfig!G236)),"")</f>
        <v/>
      </c>
      <c r="J231" s="91" t="str">
        <f>IF($B$2=StoreConfig!C236,IF(StoreConfig!L236=0,"不限购",StoreConfig!L236&amp;"次"),"")</f>
        <v/>
      </c>
    </row>
    <row r="232" spans="4:10">
      <c r="D232" s="99" t="str">
        <f>IF($B$2=StoreConfig!C237,StoreConfig!O237,"")</f>
        <v/>
      </c>
      <c r="E232" s="99" t="str">
        <f>IF($B$2=StoreConfig!C237,StoreConfig!E237,"")</f>
        <v/>
      </c>
      <c r="F232" s="99" t="str">
        <f>IF($B$2=StoreConfig!C237,RIGHT(StoreConfig!J237,LEN(StoreConfig!J237)-FIND("|",StoreConfig!J237)),"")</f>
        <v/>
      </c>
      <c r="G232" s="99" t="str">
        <f>IFERROR(VLOOKUP(--IF($B$2=StoreConfig!C237,LEFT(StoreConfig!J237,FIND("|",StoreConfig!J237)-1),""),$Q$4:$R$20,2,FALSE),"")</f>
        <v/>
      </c>
      <c r="H232" s="91" t="str">
        <f>IF($B$2=StoreConfig!C237,LEFT(StoreConfig!G237,FIND("#",StoreConfig!G237)-1),"")</f>
        <v/>
      </c>
      <c r="I232" s="91" t="str">
        <f>IF($B$2=StoreConfig!C237,RIGHT(StoreConfig!G237,LEN(StoreConfig!G237)-FIND("#",StoreConfig!G237)),"")</f>
        <v/>
      </c>
      <c r="J232" s="91" t="str">
        <f>IF($B$2=StoreConfig!C237,IF(StoreConfig!L237=0,"不限购",StoreConfig!L237&amp;"次"),"")</f>
        <v/>
      </c>
    </row>
    <row r="233" spans="4:10">
      <c r="D233" s="99" t="str">
        <f>IF($B$2=StoreConfig!C238,StoreConfig!O238,"")</f>
        <v/>
      </c>
      <c r="E233" s="99" t="str">
        <f>IF($B$2=StoreConfig!C238,StoreConfig!E238,"")</f>
        <v/>
      </c>
      <c r="F233" s="99" t="str">
        <f>IF($B$2=StoreConfig!C238,RIGHT(StoreConfig!J238,LEN(StoreConfig!J238)-FIND("|",StoreConfig!J238)),"")</f>
        <v/>
      </c>
      <c r="G233" s="99" t="str">
        <f>IFERROR(VLOOKUP(--IF($B$2=StoreConfig!C238,LEFT(StoreConfig!J238,FIND("|",StoreConfig!J238)-1),""),$Q$4:$R$20,2,FALSE),"")</f>
        <v/>
      </c>
      <c r="H233" s="91" t="str">
        <f>IF($B$2=StoreConfig!C238,LEFT(StoreConfig!G238,FIND("#",StoreConfig!G238)-1),"")</f>
        <v/>
      </c>
      <c r="I233" s="91" t="str">
        <f>IF($B$2=StoreConfig!C238,RIGHT(StoreConfig!G238,LEN(StoreConfig!G238)-FIND("#",StoreConfig!G238)),"")</f>
        <v/>
      </c>
      <c r="J233" s="91" t="str">
        <f>IF($B$2=StoreConfig!C238,IF(StoreConfig!L238=0,"不限购",StoreConfig!L238&amp;"次"),"")</f>
        <v/>
      </c>
    </row>
    <row r="234" spans="4:10">
      <c r="D234" s="99" t="str">
        <f>IF($B$2=StoreConfig!C239,StoreConfig!O239,"")</f>
        <v/>
      </c>
      <c r="E234" s="99" t="str">
        <f>IF($B$2=StoreConfig!C239,StoreConfig!E239,"")</f>
        <v/>
      </c>
      <c r="F234" s="99" t="str">
        <f>IF($B$2=StoreConfig!C239,RIGHT(StoreConfig!J239,LEN(StoreConfig!J239)-FIND("|",StoreConfig!J239)),"")</f>
        <v/>
      </c>
      <c r="G234" s="99" t="str">
        <f>IFERROR(VLOOKUP(--IF($B$2=StoreConfig!C239,LEFT(StoreConfig!J239,FIND("|",StoreConfig!J239)-1),""),$Q$4:$R$20,2,FALSE),"")</f>
        <v/>
      </c>
      <c r="H234" s="91" t="str">
        <f>IF($B$2=StoreConfig!C239,LEFT(StoreConfig!G239,FIND("#",StoreConfig!G239)-1),"")</f>
        <v/>
      </c>
      <c r="I234" s="91" t="str">
        <f>IF($B$2=StoreConfig!C239,RIGHT(StoreConfig!G239,LEN(StoreConfig!G239)-FIND("#",StoreConfig!G239)),"")</f>
        <v/>
      </c>
      <c r="J234" s="91" t="str">
        <f>IF($B$2=StoreConfig!C239,IF(StoreConfig!L239=0,"不限购",StoreConfig!L239&amp;"次"),"")</f>
        <v/>
      </c>
    </row>
    <row r="235" spans="4:10">
      <c r="D235" s="99" t="str">
        <f>IF($B$2=StoreConfig!C240,StoreConfig!O240,"")</f>
        <v/>
      </c>
      <c r="E235" s="99" t="str">
        <f>IF($B$2=StoreConfig!C240,StoreConfig!E240,"")</f>
        <v/>
      </c>
      <c r="F235" s="99" t="str">
        <f>IF($B$2=StoreConfig!C240,RIGHT(StoreConfig!J240,LEN(StoreConfig!J240)-FIND("|",StoreConfig!J240)),"")</f>
        <v/>
      </c>
      <c r="G235" s="99" t="str">
        <f>IFERROR(VLOOKUP(--IF($B$2=StoreConfig!C240,LEFT(StoreConfig!J240,FIND("|",StoreConfig!J240)-1),""),$Q$4:$R$20,2,FALSE),"")</f>
        <v/>
      </c>
      <c r="H235" s="91" t="str">
        <f>IF($B$2=StoreConfig!C240,LEFT(StoreConfig!G240,FIND("#",StoreConfig!G240)-1),"")</f>
        <v/>
      </c>
      <c r="I235" s="91" t="str">
        <f>IF($B$2=StoreConfig!C240,RIGHT(StoreConfig!G240,LEN(StoreConfig!G240)-FIND("#",StoreConfig!G240)),"")</f>
        <v/>
      </c>
      <c r="J235" s="91" t="str">
        <f>IF($B$2=StoreConfig!C240,IF(StoreConfig!L240=0,"不限购",StoreConfig!L240&amp;"次"),"")</f>
        <v/>
      </c>
    </row>
    <row r="236" spans="4:10">
      <c r="D236" s="99" t="str">
        <f>IF($B$2=StoreConfig!C241,StoreConfig!O241,"")</f>
        <v/>
      </c>
      <c r="E236" s="99" t="str">
        <f>IF($B$2=StoreConfig!C241,StoreConfig!E241,"")</f>
        <v/>
      </c>
      <c r="F236" s="99" t="str">
        <f>IF($B$2=StoreConfig!C241,RIGHT(StoreConfig!J241,LEN(StoreConfig!J241)-FIND("|",StoreConfig!J241)),"")</f>
        <v/>
      </c>
      <c r="G236" s="99" t="str">
        <f>IFERROR(VLOOKUP(--IF($B$2=StoreConfig!C241,LEFT(StoreConfig!J241,FIND("|",StoreConfig!J241)-1),""),$Q$4:$R$20,2,FALSE),"")</f>
        <v/>
      </c>
      <c r="H236" s="91" t="str">
        <f>IF($B$2=StoreConfig!C241,LEFT(StoreConfig!G241,FIND("#",StoreConfig!G241)-1),"")</f>
        <v/>
      </c>
      <c r="I236" s="91" t="str">
        <f>IF($B$2=StoreConfig!C241,RIGHT(StoreConfig!G241,LEN(StoreConfig!G241)-FIND("#",StoreConfig!G241)),"")</f>
        <v/>
      </c>
      <c r="J236" s="91" t="str">
        <f>IF($B$2=StoreConfig!C241,IF(StoreConfig!L241=0,"不限购",StoreConfig!L241&amp;"次"),"")</f>
        <v/>
      </c>
    </row>
    <row r="237" spans="4:10">
      <c r="D237" s="99" t="str">
        <f>IF($B$2=StoreConfig!C242,StoreConfig!O242,"")</f>
        <v/>
      </c>
      <c r="E237" s="99" t="str">
        <f>IF($B$2=StoreConfig!C242,StoreConfig!E242,"")</f>
        <v/>
      </c>
      <c r="F237" s="99" t="str">
        <f>IF($B$2=StoreConfig!C242,RIGHT(StoreConfig!J242,LEN(StoreConfig!J242)-FIND("|",StoreConfig!J242)),"")</f>
        <v/>
      </c>
      <c r="G237" s="99" t="str">
        <f>IFERROR(VLOOKUP(--IF($B$2=StoreConfig!C242,LEFT(StoreConfig!J242,FIND("|",StoreConfig!J242)-1),""),$Q$4:$R$20,2,FALSE),"")</f>
        <v/>
      </c>
      <c r="H237" s="91" t="str">
        <f>IF($B$2=StoreConfig!C242,LEFT(StoreConfig!G242,FIND("#",StoreConfig!G242)-1),"")</f>
        <v/>
      </c>
      <c r="I237" s="91" t="str">
        <f>IF($B$2=StoreConfig!C242,RIGHT(StoreConfig!G242,LEN(StoreConfig!G242)-FIND("#",StoreConfig!G242)),"")</f>
        <v/>
      </c>
      <c r="J237" s="91" t="str">
        <f>IF($B$2=StoreConfig!C242,IF(StoreConfig!L242=0,"不限购",StoreConfig!L242&amp;"次"),"")</f>
        <v/>
      </c>
    </row>
    <row r="238" spans="4:10">
      <c r="D238" s="99" t="str">
        <f>IF($B$2=StoreConfig!C243,StoreConfig!O243,"")</f>
        <v/>
      </c>
      <c r="E238" s="99" t="str">
        <f>IF($B$2=StoreConfig!C243,StoreConfig!E243,"")</f>
        <v/>
      </c>
      <c r="F238" s="99" t="str">
        <f>IF($B$2=StoreConfig!C243,RIGHT(StoreConfig!J243,LEN(StoreConfig!J243)-FIND("|",StoreConfig!J243)),"")</f>
        <v/>
      </c>
      <c r="G238" s="99" t="str">
        <f>IFERROR(VLOOKUP(--IF($B$2=StoreConfig!C243,LEFT(StoreConfig!J243,FIND("|",StoreConfig!J243)-1),""),$Q$4:$R$20,2,FALSE),"")</f>
        <v/>
      </c>
      <c r="H238" s="91" t="str">
        <f>IF($B$2=StoreConfig!C243,LEFT(StoreConfig!G243,FIND("#",StoreConfig!G243)-1),"")</f>
        <v/>
      </c>
      <c r="I238" s="91" t="str">
        <f>IF($B$2=StoreConfig!C243,RIGHT(StoreConfig!G243,LEN(StoreConfig!G243)-FIND("#",StoreConfig!G243)),"")</f>
        <v/>
      </c>
      <c r="J238" s="91" t="str">
        <f>IF($B$2=StoreConfig!C243,IF(StoreConfig!L243=0,"不限购",StoreConfig!L243&amp;"次"),"")</f>
        <v/>
      </c>
    </row>
    <row r="239" spans="4:10">
      <c r="D239" s="99" t="str">
        <f>IF($B$2=StoreConfig!C244,StoreConfig!O244,"")</f>
        <v/>
      </c>
      <c r="E239" s="99" t="str">
        <f>IF($B$2=StoreConfig!C244,StoreConfig!E244,"")</f>
        <v/>
      </c>
      <c r="F239" s="99" t="str">
        <f>IF($B$2=StoreConfig!C244,RIGHT(StoreConfig!J244,LEN(StoreConfig!J244)-FIND("|",StoreConfig!J244)),"")</f>
        <v/>
      </c>
      <c r="G239" s="99" t="str">
        <f>IFERROR(VLOOKUP(--IF($B$2=StoreConfig!C244,LEFT(StoreConfig!J244,FIND("|",StoreConfig!J244)-1),""),$Q$4:$R$20,2,FALSE),"")</f>
        <v/>
      </c>
      <c r="H239" s="91" t="str">
        <f>IF($B$2=StoreConfig!C244,LEFT(StoreConfig!G244,FIND("#",StoreConfig!G244)-1),"")</f>
        <v/>
      </c>
      <c r="I239" s="91" t="str">
        <f>IF($B$2=StoreConfig!C244,RIGHT(StoreConfig!G244,LEN(StoreConfig!G244)-FIND("#",StoreConfig!G244)),"")</f>
        <v/>
      </c>
      <c r="J239" s="91" t="str">
        <f>IF($B$2=StoreConfig!C244,IF(StoreConfig!L244=0,"不限购",StoreConfig!L244&amp;"次"),"")</f>
        <v/>
      </c>
    </row>
    <row r="240" spans="4:10">
      <c r="D240" s="99" t="str">
        <f>IF($B$2=StoreConfig!C245,StoreConfig!O245,"")</f>
        <v/>
      </c>
      <c r="E240" s="99" t="str">
        <f>IF($B$2=StoreConfig!C245,StoreConfig!E245,"")</f>
        <v/>
      </c>
      <c r="F240" s="99" t="str">
        <f>IF($B$2=StoreConfig!C245,RIGHT(StoreConfig!J245,LEN(StoreConfig!J245)-FIND("|",StoreConfig!J245)),"")</f>
        <v/>
      </c>
      <c r="G240" s="99" t="str">
        <f>IFERROR(VLOOKUP(--IF($B$2=StoreConfig!C245,LEFT(StoreConfig!J245,FIND("|",StoreConfig!J245)-1),""),$Q$4:$R$20,2,FALSE),"")</f>
        <v/>
      </c>
      <c r="H240" s="91" t="str">
        <f>IF($B$2=StoreConfig!C245,LEFT(StoreConfig!G245,FIND("#",StoreConfig!G245)-1),"")</f>
        <v/>
      </c>
      <c r="I240" s="91" t="str">
        <f>IF($B$2=StoreConfig!C245,RIGHT(StoreConfig!G245,LEN(StoreConfig!G245)-FIND("#",StoreConfig!G245)),"")</f>
        <v/>
      </c>
      <c r="J240" s="91" t="str">
        <f>IF($B$2=StoreConfig!C245,IF(StoreConfig!L245=0,"不限购",StoreConfig!L245&amp;"次"),"")</f>
        <v/>
      </c>
    </row>
    <row r="241" spans="4:10">
      <c r="D241" s="99" t="str">
        <f>IF($B$2=StoreConfig!C246,StoreConfig!O246,"")</f>
        <v/>
      </c>
      <c r="E241" s="99" t="str">
        <f>IF($B$2=StoreConfig!C246,StoreConfig!E246,"")</f>
        <v/>
      </c>
      <c r="F241" s="99" t="str">
        <f>IF($B$2=StoreConfig!C246,RIGHT(StoreConfig!J246,LEN(StoreConfig!J246)-FIND("|",StoreConfig!J246)),"")</f>
        <v/>
      </c>
      <c r="G241" s="99" t="str">
        <f>IFERROR(VLOOKUP(--IF($B$2=StoreConfig!C246,LEFT(StoreConfig!J246,FIND("|",StoreConfig!J246)-1),""),$Q$4:$R$20,2,FALSE),"")</f>
        <v/>
      </c>
      <c r="H241" s="91" t="str">
        <f>IF($B$2=StoreConfig!C246,LEFT(StoreConfig!G246,FIND("#",StoreConfig!G246)-1),"")</f>
        <v/>
      </c>
      <c r="I241" s="91" t="str">
        <f>IF($B$2=StoreConfig!C246,RIGHT(StoreConfig!G246,LEN(StoreConfig!G246)-FIND("#",StoreConfig!G246)),"")</f>
        <v/>
      </c>
      <c r="J241" s="91" t="str">
        <f>IF($B$2=StoreConfig!C246,IF(StoreConfig!L246=0,"不限购",StoreConfig!L246&amp;"次"),"")</f>
        <v/>
      </c>
    </row>
    <row r="242" spans="4:10">
      <c r="D242" s="99" t="str">
        <f>IF($B$2=StoreConfig!C247,StoreConfig!O247,"")</f>
        <v/>
      </c>
      <c r="E242" s="99" t="str">
        <f>IF($B$2=StoreConfig!C247,StoreConfig!E247,"")</f>
        <v/>
      </c>
      <c r="F242" s="99" t="str">
        <f>IF($B$2=StoreConfig!C247,RIGHT(StoreConfig!J247,LEN(StoreConfig!J247)-FIND("|",StoreConfig!J247)),"")</f>
        <v/>
      </c>
      <c r="G242" s="99" t="str">
        <f>IFERROR(VLOOKUP(--IF($B$2=StoreConfig!C247,LEFT(StoreConfig!J247,FIND("|",StoreConfig!J247)-1),""),$Q$4:$R$20,2,FALSE),"")</f>
        <v/>
      </c>
      <c r="H242" s="91" t="str">
        <f>IF($B$2=StoreConfig!C247,LEFT(StoreConfig!G247,FIND("#",StoreConfig!G247)-1),"")</f>
        <v/>
      </c>
      <c r="I242" s="91" t="str">
        <f>IF($B$2=StoreConfig!C247,RIGHT(StoreConfig!G247,LEN(StoreConfig!G247)-FIND("#",StoreConfig!G247)),"")</f>
        <v/>
      </c>
      <c r="J242" s="91" t="str">
        <f>IF($B$2=StoreConfig!C247,IF(StoreConfig!L247=0,"不限购",StoreConfig!L247&amp;"次"),"")</f>
        <v/>
      </c>
    </row>
    <row r="243" spans="4:10">
      <c r="D243" s="99" t="str">
        <f>IF($B$2=StoreConfig!C248,StoreConfig!O248,"")</f>
        <v/>
      </c>
      <c r="E243" s="99" t="str">
        <f>IF($B$2=StoreConfig!C248,StoreConfig!E248,"")</f>
        <v/>
      </c>
      <c r="F243" s="99" t="str">
        <f>IF($B$2=StoreConfig!C248,RIGHT(StoreConfig!J248,LEN(StoreConfig!J248)-FIND("|",StoreConfig!J248)),"")</f>
        <v/>
      </c>
      <c r="G243" s="99" t="str">
        <f>IFERROR(VLOOKUP(--IF($B$2=StoreConfig!C248,LEFT(StoreConfig!J248,FIND("|",StoreConfig!J248)-1),""),$Q$4:$R$20,2,FALSE),"")</f>
        <v/>
      </c>
      <c r="H243" s="91" t="str">
        <f>IF($B$2=StoreConfig!C248,LEFT(StoreConfig!G248,FIND("#",StoreConfig!G248)-1),"")</f>
        <v/>
      </c>
      <c r="I243" s="91" t="str">
        <f>IF($B$2=StoreConfig!C248,RIGHT(StoreConfig!G248,LEN(StoreConfig!G248)-FIND("#",StoreConfig!G248)),"")</f>
        <v/>
      </c>
      <c r="J243" s="91" t="str">
        <f>IF($B$2=StoreConfig!C248,IF(StoreConfig!L248=0,"不限购",StoreConfig!L248&amp;"次"),"")</f>
        <v/>
      </c>
    </row>
    <row r="244" spans="4:10">
      <c r="D244" s="99" t="str">
        <f>IF($B$2=StoreConfig!C249,StoreConfig!O249,"")</f>
        <v/>
      </c>
      <c r="E244" s="99" t="str">
        <f>IF($B$2=StoreConfig!C249,StoreConfig!E249,"")</f>
        <v/>
      </c>
      <c r="F244" s="99" t="str">
        <f>IF($B$2=StoreConfig!C249,RIGHT(StoreConfig!J249,LEN(StoreConfig!J249)-FIND("|",StoreConfig!J249)),"")</f>
        <v/>
      </c>
      <c r="G244" s="99" t="str">
        <f>IFERROR(VLOOKUP(--IF($B$2=StoreConfig!C249,LEFT(StoreConfig!J249,FIND("|",StoreConfig!J249)-1),""),$Q$4:$R$20,2,FALSE),"")</f>
        <v/>
      </c>
      <c r="H244" s="91" t="str">
        <f>IF($B$2=StoreConfig!C249,LEFT(StoreConfig!G249,FIND("#",StoreConfig!G249)-1),"")</f>
        <v/>
      </c>
      <c r="I244" s="91" t="str">
        <f>IF($B$2=StoreConfig!C249,RIGHT(StoreConfig!G249,LEN(StoreConfig!G249)-FIND("#",StoreConfig!G249)),"")</f>
        <v/>
      </c>
      <c r="J244" s="91" t="str">
        <f>IF($B$2=StoreConfig!C249,IF(StoreConfig!L249=0,"不限购",StoreConfig!L249&amp;"次"),"")</f>
        <v/>
      </c>
    </row>
    <row r="245" spans="4:10">
      <c r="D245" s="99" t="str">
        <f>IF($B$2=StoreConfig!C250,StoreConfig!O250,"")</f>
        <v/>
      </c>
      <c r="E245" s="99" t="str">
        <f>IF($B$2=StoreConfig!C250,StoreConfig!E250,"")</f>
        <v/>
      </c>
      <c r="F245" s="99" t="str">
        <f>IF($B$2=StoreConfig!C250,RIGHT(StoreConfig!J250,LEN(StoreConfig!J250)-FIND("|",StoreConfig!J250)),"")</f>
        <v/>
      </c>
      <c r="G245" s="99" t="str">
        <f>IFERROR(VLOOKUP(--IF($B$2=StoreConfig!C250,LEFT(StoreConfig!J250,FIND("|",StoreConfig!J250)-1),""),$Q$4:$R$20,2,FALSE),"")</f>
        <v/>
      </c>
      <c r="H245" s="91" t="str">
        <f>IF($B$2=StoreConfig!C250,LEFT(StoreConfig!G250,FIND("#",StoreConfig!G250)-1),"")</f>
        <v/>
      </c>
      <c r="I245" s="91" t="str">
        <f>IF($B$2=StoreConfig!C250,RIGHT(StoreConfig!G250,LEN(StoreConfig!G250)-FIND("#",StoreConfig!G250)),"")</f>
        <v/>
      </c>
      <c r="J245" s="91" t="str">
        <f>IF($B$2=StoreConfig!C250,IF(StoreConfig!L250=0,"不限购",StoreConfig!L250&amp;"次"),"")</f>
        <v/>
      </c>
    </row>
    <row r="246" spans="4:10">
      <c r="D246" s="99" t="str">
        <f>IF($B$2=StoreConfig!C251,StoreConfig!O251,"")</f>
        <v/>
      </c>
      <c r="E246" s="99" t="str">
        <f>IF($B$2=StoreConfig!C251,StoreConfig!E251,"")</f>
        <v/>
      </c>
      <c r="F246" s="99" t="str">
        <f>IF($B$2=StoreConfig!C251,RIGHT(StoreConfig!J251,LEN(StoreConfig!J251)-FIND("|",StoreConfig!J251)),"")</f>
        <v/>
      </c>
      <c r="G246" s="99" t="str">
        <f>IFERROR(VLOOKUP(--IF($B$2=StoreConfig!C251,LEFT(StoreConfig!J251,FIND("|",StoreConfig!J251)-1),""),$Q$4:$R$20,2,FALSE),"")</f>
        <v/>
      </c>
      <c r="H246" s="91" t="str">
        <f>IF($B$2=StoreConfig!C251,LEFT(StoreConfig!G251,FIND("#",StoreConfig!G251)-1),"")</f>
        <v/>
      </c>
      <c r="I246" s="91" t="str">
        <f>IF($B$2=StoreConfig!C251,RIGHT(StoreConfig!G251,LEN(StoreConfig!G251)-FIND("#",StoreConfig!G251)),"")</f>
        <v/>
      </c>
      <c r="J246" s="91" t="str">
        <f>IF($B$2=StoreConfig!C251,IF(StoreConfig!L251=0,"不限购",StoreConfig!L251&amp;"次"),"")</f>
        <v/>
      </c>
    </row>
    <row r="247" spans="4:10">
      <c r="D247" s="99" t="str">
        <f>IF($B$2=StoreConfig!C252,StoreConfig!O252,"")</f>
        <v/>
      </c>
      <c r="E247" s="99" t="str">
        <f>IF($B$2=StoreConfig!C252,StoreConfig!E252,"")</f>
        <v/>
      </c>
      <c r="F247" s="99" t="str">
        <f>IF($B$2=StoreConfig!C252,RIGHT(StoreConfig!J252,LEN(StoreConfig!J252)-FIND("|",StoreConfig!J252)),"")</f>
        <v/>
      </c>
      <c r="G247" s="99" t="str">
        <f>IFERROR(VLOOKUP(--IF($B$2=StoreConfig!C252,LEFT(StoreConfig!J252,FIND("|",StoreConfig!J252)-1),""),$Q$4:$R$20,2,FALSE),"")</f>
        <v/>
      </c>
      <c r="H247" s="91" t="str">
        <f>IF($B$2=StoreConfig!C252,LEFT(StoreConfig!G252,FIND("#",StoreConfig!G252)-1),"")</f>
        <v/>
      </c>
      <c r="I247" s="91" t="str">
        <f>IF($B$2=StoreConfig!C252,RIGHT(StoreConfig!G252,LEN(StoreConfig!G252)-FIND("#",StoreConfig!G252)),"")</f>
        <v/>
      </c>
      <c r="J247" s="91" t="str">
        <f>IF($B$2=StoreConfig!C252,IF(StoreConfig!L252=0,"不限购",StoreConfig!L252&amp;"次"),"")</f>
        <v/>
      </c>
    </row>
    <row r="248" spans="4:10">
      <c r="D248" s="99" t="str">
        <f>IF($B$2=StoreConfig!C253,StoreConfig!O253,"")</f>
        <v/>
      </c>
      <c r="E248" s="99" t="str">
        <f>IF($B$2=StoreConfig!C253,StoreConfig!E253,"")</f>
        <v/>
      </c>
      <c r="F248" s="99" t="str">
        <f>IF($B$2=StoreConfig!C253,RIGHT(StoreConfig!J253,LEN(StoreConfig!J253)-FIND("|",StoreConfig!J253)),"")</f>
        <v/>
      </c>
      <c r="G248" s="99" t="str">
        <f>IFERROR(VLOOKUP(--IF($B$2=StoreConfig!C253,LEFT(StoreConfig!J253,FIND("|",StoreConfig!J253)-1),""),$Q$4:$R$20,2,FALSE),"")</f>
        <v/>
      </c>
      <c r="H248" s="91" t="str">
        <f>IF($B$2=StoreConfig!C253,LEFT(StoreConfig!G253,FIND("#",StoreConfig!G253)-1),"")</f>
        <v/>
      </c>
      <c r="I248" s="91" t="str">
        <f>IF($B$2=StoreConfig!C253,RIGHT(StoreConfig!G253,LEN(StoreConfig!G253)-FIND("#",StoreConfig!G253)),"")</f>
        <v/>
      </c>
      <c r="J248" s="91" t="str">
        <f>IF($B$2=StoreConfig!C253,IF(StoreConfig!L253=0,"不限购",StoreConfig!L253&amp;"次"),"")</f>
        <v/>
      </c>
    </row>
    <row r="249" spans="4:10">
      <c r="D249" s="99" t="str">
        <f>IF($B$2=StoreConfig!C254,StoreConfig!O254,"")</f>
        <v/>
      </c>
      <c r="E249" s="99" t="str">
        <f>IF($B$2=StoreConfig!C254,StoreConfig!E254,"")</f>
        <v/>
      </c>
      <c r="F249" s="99" t="str">
        <f>IF($B$2=StoreConfig!C254,RIGHT(StoreConfig!J254,LEN(StoreConfig!J254)-FIND("|",StoreConfig!J254)),"")</f>
        <v/>
      </c>
      <c r="G249" s="99" t="str">
        <f>IFERROR(VLOOKUP(--IF($B$2=StoreConfig!C254,LEFT(StoreConfig!J254,FIND("|",StoreConfig!J254)-1),""),$Q$4:$R$20,2,FALSE),"")</f>
        <v/>
      </c>
      <c r="H249" s="91" t="str">
        <f>IF($B$2=StoreConfig!C254,LEFT(StoreConfig!G254,FIND("#",StoreConfig!G254)-1),"")</f>
        <v/>
      </c>
      <c r="I249" s="91" t="str">
        <f>IF($B$2=StoreConfig!C254,RIGHT(StoreConfig!G254,LEN(StoreConfig!G254)-FIND("#",StoreConfig!G254)),"")</f>
        <v/>
      </c>
      <c r="J249" s="91" t="str">
        <f>IF($B$2=StoreConfig!C254,IF(StoreConfig!L254=0,"不限购",StoreConfig!L254&amp;"次"),"")</f>
        <v/>
      </c>
    </row>
    <row r="250" spans="4:10">
      <c r="D250" s="99" t="str">
        <f>IF($B$2=StoreConfig!C255,StoreConfig!O255,"")</f>
        <v/>
      </c>
      <c r="E250" s="99" t="str">
        <f>IF($B$2=StoreConfig!C255,StoreConfig!E255,"")</f>
        <v/>
      </c>
      <c r="F250" s="99" t="str">
        <f>IF($B$2=StoreConfig!C255,RIGHT(StoreConfig!J255,LEN(StoreConfig!J255)-FIND("|",StoreConfig!J255)),"")</f>
        <v/>
      </c>
      <c r="G250" s="99" t="str">
        <f>IFERROR(VLOOKUP(--IF($B$2=StoreConfig!C255,LEFT(StoreConfig!J255,FIND("|",StoreConfig!J255)-1),""),$Q$4:$R$20,2,FALSE),"")</f>
        <v/>
      </c>
      <c r="H250" s="91" t="str">
        <f>IF($B$2=StoreConfig!C255,LEFT(StoreConfig!G255,FIND("#",StoreConfig!G255)-1),"")</f>
        <v/>
      </c>
      <c r="I250" s="91" t="str">
        <f>IF($B$2=StoreConfig!C255,RIGHT(StoreConfig!G255,LEN(StoreConfig!G255)-FIND("#",StoreConfig!G255)),"")</f>
        <v/>
      </c>
      <c r="J250" s="91" t="str">
        <f>IF($B$2=StoreConfig!C255,IF(StoreConfig!L255=0,"不限购",StoreConfig!L255&amp;"次"),"")</f>
        <v/>
      </c>
    </row>
    <row r="251" spans="4:10">
      <c r="D251" s="99" t="str">
        <f>IF($B$2=StoreConfig!C256,StoreConfig!O256,"")</f>
        <v/>
      </c>
      <c r="E251" s="99" t="str">
        <f>IF($B$2=StoreConfig!C256,StoreConfig!E256,"")</f>
        <v/>
      </c>
      <c r="F251" s="99" t="str">
        <f>IF($B$2=StoreConfig!C256,RIGHT(StoreConfig!J256,LEN(StoreConfig!J256)-FIND("|",StoreConfig!J256)),"")</f>
        <v/>
      </c>
      <c r="G251" s="99" t="str">
        <f>IFERROR(VLOOKUP(--IF($B$2=StoreConfig!C256,LEFT(StoreConfig!J256,FIND("|",StoreConfig!J256)-1),""),$Q$4:$R$20,2,FALSE),"")</f>
        <v/>
      </c>
      <c r="H251" s="91" t="str">
        <f>IF($B$2=StoreConfig!C256,LEFT(StoreConfig!G256,FIND("#",StoreConfig!G256)-1),"")</f>
        <v/>
      </c>
      <c r="I251" s="91" t="str">
        <f>IF($B$2=StoreConfig!C256,RIGHT(StoreConfig!G256,LEN(StoreConfig!G256)-FIND("#",StoreConfig!G256)),"")</f>
        <v/>
      </c>
      <c r="J251" s="91" t="str">
        <f>IF($B$2=StoreConfig!C256,IF(StoreConfig!L256=0,"不限购",StoreConfig!L256&amp;"次"),"")</f>
        <v/>
      </c>
    </row>
    <row r="252" spans="4:10">
      <c r="D252" s="99" t="str">
        <f>IF($B$2=StoreConfig!C257,StoreConfig!O257,"")</f>
        <v/>
      </c>
      <c r="E252" s="99" t="str">
        <f>IF($B$2=StoreConfig!C257,StoreConfig!E257,"")</f>
        <v/>
      </c>
      <c r="F252" s="99" t="str">
        <f>IF($B$2=StoreConfig!C257,RIGHT(StoreConfig!J257,LEN(StoreConfig!J257)-FIND("|",StoreConfig!J257)),"")</f>
        <v/>
      </c>
      <c r="G252" s="99" t="str">
        <f>IFERROR(VLOOKUP(--IF($B$2=StoreConfig!C257,LEFT(StoreConfig!J257,FIND("|",StoreConfig!J257)-1),""),$Q$4:$R$20,2,FALSE),"")</f>
        <v/>
      </c>
      <c r="H252" s="91" t="str">
        <f>IF($B$2=StoreConfig!C257,LEFT(StoreConfig!G257,FIND("#",StoreConfig!G257)-1),"")</f>
        <v/>
      </c>
      <c r="I252" s="91" t="str">
        <f>IF($B$2=StoreConfig!C257,RIGHT(StoreConfig!G257,LEN(StoreConfig!G257)-FIND("#",StoreConfig!G257)),"")</f>
        <v/>
      </c>
      <c r="J252" s="91" t="str">
        <f>IF($B$2=StoreConfig!C257,IF(StoreConfig!L257=0,"不限购",StoreConfig!L257&amp;"次"),"")</f>
        <v/>
      </c>
    </row>
    <row r="253" spans="4:10">
      <c r="D253" s="99" t="str">
        <f>IF($B$2=StoreConfig!C258,StoreConfig!O258,"")</f>
        <v/>
      </c>
      <c r="E253" s="99" t="str">
        <f>IF($B$2=StoreConfig!C258,StoreConfig!E258,"")</f>
        <v/>
      </c>
      <c r="F253" s="99" t="str">
        <f>IF($B$2=StoreConfig!C258,RIGHT(StoreConfig!J258,LEN(StoreConfig!J258)-FIND("|",StoreConfig!J258)),"")</f>
        <v/>
      </c>
      <c r="G253" s="99" t="str">
        <f>IFERROR(VLOOKUP(--IF($B$2=StoreConfig!C258,LEFT(StoreConfig!J258,FIND("|",StoreConfig!J258)-1),""),$Q$4:$R$20,2,FALSE),"")</f>
        <v/>
      </c>
      <c r="H253" s="91" t="str">
        <f>IF($B$2=StoreConfig!C258,LEFT(StoreConfig!G258,FIND("#",StoreConfig!G258)-1),"")</f>
        <v/>
      </c>
      <c r="I253" s="91" t="str">
        <f>IF($B$2=StoreConfig!C258,RIGHT(StoreConfig!G258,LEN(StoreConfig!G258)-FIND("#",StoreConfig!G258)),"")</f>
        <v/>
      </c>
      <c r="J253" s="91" t="str">
        <f>IF($B$2=StoreConfig!C258,IF(StoreConfig!L258=0,"不限购",StoreConfig!L258&amp;"次"),"")</f>
        <v/>
      </c>
    </row>
    <row r="254" spans="4:10">
      <c r="D254" s="99" t="str">
        <f>IF($B$2=StoreConfig!C259,StoreConfig!O259,"")</f>
        <v/>
      </c>
      <c r="E254" s="99" t="str">
        <f>IF($B$2=StoreConfig!C259,StoreConfig!E259,"")</f>
        <v/>
      </c>
      <c r="F254" s="99" t="str">
        <f>IF($B$2=StoreConfig!C259,RIGHT(StoreConfig!J259,LEN(StoreConfig!J259)-FIND("|",StoreConfig!J259)),"")</f>
        <v/>
      </c>
      <c r="G254" s="99" t="str">
        <f>IFERROR(VLOOKUP(--IF($B$2=StoreConfig!C259,LEFT(StoreConfig!J259,FIND("|",StoreConfig!J259)-1),""),$Q$4:$R$20,2,FALSE),"")</f>
        <v/>
      </c>
      <c r="H254" s="91" t="str">
        <f>IF($B$2=StoreConfig!C259,LEFT(StoreConfig!G259,FIND("#",StoreConfig!G259)-1),"")</f>
        <v/>
      </c>
      <c r="I254" s="91" t="str">
        <f>IF($B$2=StoreConfig!C259,RIGHT(StoreConfig!G259,LEN(StoreConfig!G259)-FIND("#",StoreConfig!G259)),"")</f>
        <v/>
      </c>
      <c r="J254" s="91" t="str">
        <f>IF($B$2=StoreConfig!C259,IF(StoreConfig!L259=0,"不限购",StoreConfig!L259&amp;"次"),"")</f>
        <v/>
      </c>
    </row>
    <row r="255" spans="4:10">
      <c r="D255" s="99" t="str">
        <f>IF($B$2=StoreConfig!C260,StoreConfig!O260,"")</f>
        <v/>
      </c>
      <c r="E255" s="99" t="str">
        <f>IF($B$2=StoreConfig!C260,StoreConfig!E260,"")</f>
        <v/>
      </c>
      <c r="F255" s="99" t="str">
        <f>IF($B$2=StoreConfig!C260,RIGHT(StoreConfig!J260,LEN(StoreConfig!J260)-FIND("|",StoreConfig!J260)),"")</f>
        <v/>
      </c>
      <c r="G255" s="99" t="str">
        <f>IFERROR(VLOOKUP(--IF($B$2=StoreConfig!C260,LEFT(StoreConfig!J260,FIND("|",StoreConfig!J260)-1),""),$Q$4:$R$20,2,FALSE),"")</f>
        <v/>
      </c>
      <c r="H255" s="91" t="str">
        <f>IF($B$2=StoreConfig!C260,LEFT(StoreConfig!G260,FIND("#",StoreConfig!G260)-1),"")</f>
        <v/>
      </c>
      <c r="I255" s="91" t="str">
        <f>IF($B$2=StoreConfig!C260,RIGHT(StoreConfig!G260,LEN(StoreConfig!G260)-FIND("#",StoreConfig!G260)),"")</f>
        <v/>
      </c>
      <c r="J255" s="91" t="str">
        <f>IF($B$2=StoreConfig!C260,IF(StoreConfig!L260=0,"不限购",StoreConfig!L260&amp;"次"),"")</f>
        <v/>
      </c>
    </row>
    <row r="256" spans="4:10">
      <c r="D256" s="99" t="str">
        <f>IF($B$2=StoreConfig!C261,StoreConfig!O261,"")</f>
        <v/>
      </c>
      <c r="E256" s="99" t="str">
        <f>IF($B$2=StoreConfig!C261,StoreConfig!E261,"")</f>
        <v/>
      </c>
      <c r="F256" s="99" t="str">
        <f>IF($B$2=StoreConfig!C261,RIGHT(StoreConfig!J261,LEN(StoreConfig!J261)-FIND("|",StoreConfig!J261)),"")</f>
        <v/>
      </c>
      <c r="G256" s="99" t="str">
        <f>IFERROR(VLOOKUP(--IF($B$2=StoreConfig!C261,LEFT(StoreConfig!J261,FIND("|",StoreConfig!J261)-1),""),$Q$4:$R$20,2,FALSE),"")</f>
        <v/>
      </c>
      <c r="H256" s="91" t="str">
        <f>IF($B$2=StoreConfig!C261,LEFT(StoreConfig!G261,FIND("#",StoreConfig!G261)-1),"")</f>
        <v/>
      </c>
      <c r="I256" s="91" t="str">
        <f>IF($B$2=StoreConfig!C261,RIGHT(StoreConfig!G261,LEN(StoreConfig!G261)-FIND("#",StoreConfig!G261)),"")</f>
        <v/>
      </c>
      <c r="J256" s="91" t="str">
        <f>IF($B$2=StoreConfig!C261,IF(StoreConfig!L261=0,"不限购",StoreConfig!L261&amp;"次"),"")</f>
        <v/>
      </c>
    </row>
    <row r="257" spans="4:10">
      <c r="D257" s="99" t="str">
        <f>IF($B$2=StoreConfig!C262,StoreConfig!O262,"")</f>
        <v/>
      </c>
      <c r="E257" s="99" t="str">
        <f>IF($B$2=StoreConfig!C262,StoreConfig!E262,"")</f>
        <v/>
      </c>
      <c r="F257" s="99" t="str">
        <f>IF($B$2=StoreConfig!C262,RIGHT(StoreConfig!J262,LEN(StoreConfig!J262)-FIND("|",StoreConfig!J262)),"")</f>
        <v/>
      </c>
      <c r="G257" s="99" t="str">
        <f>IFERROR(VLOOKUP(--IF($B$2=StoreConfig!C262,LEFT(StoreConfig!J262,FIND("|",StoreConfig!J262)-1),""),$Q$4:$R$20,2,FALSE),"")</f>
        <v/>
      </c>
      <c r="H257" s="91" t="str">
        <f>IF($B$2=StoreConfig!C262,LEFT(StoreConfig!G262,FIND("#",StoreConfig!G262)-1),"")</f>
        <v/>
      </c>
      <c r="I257" s="91" t="str">
        <f>IF($B$2=StoreConfig!C262,RIGHT(StoreConfig!G262,LEN(StoreConfig!G262)-FIND("#",StoreConfig!G262)),"")</f>
        <v/>
      </c>
      <c r="J257" s="91" t="str">
        <f>IF($B$2=StoreConfig!C262,IF(StoreConfig!L262=0,"不限购",StoreConfig!L262&amp;"次"),"")</f>
        <v/>
      </c>
    </row>
    <row r="258" spans="4:10">
      <c r="D258" s="99" t="str">
        <f>IF($B$2=StoreConfig!C263,StoreConfig!O263,"")</f>
        <v/>
      </c>
      <c r="E258" s="99" t="str">
        <f>IF($B$2=StoreConfig!C263,StoreConfig!E263,"")</f>
        <v/>
      </c>
      <c r="F258" s="99" t="str">
        <f>IF($B$2=StoreConfig!C263,RIGHT(StoreConfig!J263,LEN(StoreConfig!J263)-FIND("|",StoreConfig!J263)),"")</f>
        <v/>
      </c>
      <c r="G258" s="99" t="str">
        <f>IFERROR(VLOOKUP(--IF($B$2=StoreConfig!C263,LEFT(StoreConfig!J263,FIND("|",StoreConfig!J263)-1),""),$Q$4:$R$20,2,FALSE),"")</f>
        <v/>
      </c>
      <c r="H258" s="91" t="str">
        <f>IF($B$2=StoreConfig!C263,LEFT(StoreConfig!G263,FIND("#",StoreConfig!G263)-1),"")</f>
        <v/>
      </c>
      <c r="I258" s="91" t="str">
        <f>IF($B$2=StoreConfig!C263,RIGHT(StoreConfig!G263,LEN(StoreConfig!G263)-FIND("#",StoreConfig!G263)),"")</f>
        <v/>
      </c>
      <c r="J258" s="91" t="str">
        <f>IF($B$2=StoreConfig!C263,IF(StoreConfig!L263=0,"不限购",StoreConfig!L263&amp;"次"),"")</f>
        <v/>
      </c>
    </row>
    <row r="259" spans="4:10">
      <c r="D259" s="99" t="str">
        <f>IF($B$2=StoreConfig!C264,StoreConfig!O264,"")</f>
        <v/>
      </c>
      <c r="E259" s="99" t="str">
        <f>IF($B$2=StoreConfig!C264,StoreConfig!E264,"")</f>
        <v/>
      </c>
      <c r="F259" s="99" t="str">
        <f>IF($B$2=StoreConfig!C264,RIGHT(StoreConfig!J264,LEN(StoreConfig!J264)-FIND("|",StoreConfig!J264)),"")</f>
        <v/>
      </c>
      <c r="G259" s="99" t="str">
        <f>IFERROR(VLOOKUP(--IF($B$2=StoreConfig!C264,LEFT(StoreConfig!J264,FIND("|",StoreConfig!J264)-1),""),$Q$4:$R$20,2,FALSE),"")</f>
        <v/>
      </c>
      <c r="H259" s="91" t="str">
        <f>IF($B$2=StoreConfig!C264,LEFT(StoreConfig!G264,FIND("#",StoreConfig!G264)-1),"")</f>
        <v/>
      </c>
      <c r="I259" s="91" t="str">
        <f>IF($B$2=StoreConfig!C264,RIGHT(StoreConfig!G264,LEN(StoreConfig!G264)-FIND("#",StoreConfig!G264)),"")</f>
        <v/>
      </c>
      <c r="J259" s="91" t="str">
        <f>IF($B$2=StoreConfig!C264,IF(StoreConfig!L264=0,"不限购",StoreConfig!L264&amp;"次"),"")</f>
        <v/>
      </c>
    </row>
    <row r="260" spans="4:10">
      <c r="D260" s="99" t="str">
        <f>IF($B$2=StoreConfig!C265,StoreConfig!O265,"")</f>
        <v/>
      </c>
      <c r="E260" s="99" t="str">
        <f>IF($B$2=StoreConfig!C265,StoreConfig!E265,"")</f>
        <v/>
      </c>
      <c r="F260" s="99" t="str">
        <f>IF($B$2=StoreConfig!C265,RIGHT(StoreConfig!J265,LEN(StoreConfig!J265)-FIND("|",StoreConfig!J265)),"")</f>
        <v/>
      </c>
      <c r="G260" s="99" t="str">
        <f>IFERROR(VLOOKUP(--IF($B$2=StoreConfig!C265,LEFT(StoreConfig!J265,FIND("|",StoreConfig!J265)-1),""),$Q$4:$R$20,2,FALSE),"")</f>
        <v/>
      </c>
      <c r="H260" s="91" t="str">
        <f>IF($B$2=StoreConfig!C265,LEFT(StoreConfig!G265,FIND("#",StoreConfig!G265)-1),"")</f>
        <v/>
      </c>
      <c r="I260" s="91" t="str">
        <f>IF($B$2=StoreConfig!C265,RIGHT(StoreConfig!G265,LEN(StoreConfig!G265)-FIND("#",StoreConfig!G265)),"")</f>
        <v/>
      </c>
      <c r="J260" s="91" t="str">
        <f>IF($B$2=StoreConfig!C265,IF(StoreConfig!L265=0,"不限购",StoreConfig!L265&amp;"次"),"")</f>
        <v/>
      </c>
    </row>
    <row r="261" spans="4:10">
      <c r="D261" s="99" t="str">
        <f>IF($B$2=StoreConfig!C266,StoreConfig!O266,"")</f>
        <v/>
      </c>
      <c r="E261" s="99" t="str">
        <f>IF($B$2=StoreConfig!C266,StoreConfig!E266,"")</f>
        <v/>
      </c>
      <c r="F261" s="99" t="str">
        <f>IF($B$2=StoreConfig!C266,RIGHT(StoreConfig!J266,LEN(StoreConfig!J266)-FIND("|",StoreConfig!J266)),"")</f>
        <v/>
      </c>
      <c r="G261" s="99" t="str">
        <f>IFERROR(VLOOKUP(--IF($B$2=StoreConfig!C266,LEFT(StoreConfig!J266,FIND("|",StoreConfig!J266)-1),""),$Q$4:$R$20,2,FALSE),"")</f>
        <v/>
      </c>
      <c r="H261" s="91" t="str">
        <f>IF($B$2=StoreConfig!C266,LEFT(StoreConfig!G266,FIND("#",StoreConfig!G266)-1),"")</f>
        <v/>
      </c>
      <c r="I261" s="91" t="str">
        <f>IF($B$2=StoreConfig!C266,RIGHT(StoreConfig!G266,LEN(StoreConfig!G266)-FIND("#",StoreConfig!G266)),"")</f>
        <v/>
      </c>
      <c r="J261" s="91" t="str">
        <f>IF($B$2=StoreConfig!C266,IF(StoreConfig!L266=0,"不限购",StoreConfig!L266&amp;"次"),"")</f>
        <v/>
      </c>
    </row>
    <row r="262" spans="4:10">
      <c r="D262" s="99" t="str">
        <f>IF($B$2=StoreConfig!C267,StoreConfig!O267,"")</f>
        <v/>
      </c>
      <c r="E262" s="99" t="str">
        <f>IF($B$2=StoreConfig!C267,StoreConfig!E267,"")</f>
        <v/>
      </c>
      <c r="F262" s="99" t="str">
        <f>IF($B$2=StoreConfig!C267,RIGHT(StoreConfig!J267,LEN(StoreConfig!J267)-FIND("|",StoreConfig!J267)),"")</f>
        <v/>
      </c>
      <c r="G262" s="99" t="str">
        <f>IFERROR(VLOOKUP(--IF($B$2=StoreConfig!C267,LEFT(StoreConfig!J267,FIND("|",StoreConfig!J267)-1),""),$Q$4:$R$20,2,FALSE),"")</f>
        <v/>
      </c>
      <c r="H262" s="91" t="str">
        <f>IF($B$2=StoreConfig!C267,LEFT(StoreConfig!G267,FIND("#",StoreConfig!G267)-1),"")</f>
        <v/>
      </c>
      <c r="I262" s="91" t="str">
        <f>IF($B$2=StoreConfig!C267,RIGHT(StoreConfig!G267,LEN(StoreConfig!G267)-FIND("#",StoreConfig!G267)),"")</f>
        <v/>
      </c>
      <c r="J262" s="91" t="str">
        <f>IF($B$2=StoreConfig!C267,IF(StoreConfig!L267=0,"不限购",StoreConfig!L267&amp;"次"),"")</f>
        <v/>
      </c>
    </row>
    <row r="263" spans="4:10">
      <c r="D263" s="99" t="str">
        <f>IF($B$2=StoreConfig!C268,StoreConfig!O268,"")</f>
        <v/>
      </c>
      <c r="E263" s="99" t="str">
        <f>IF($B$2=StoreConfig!C268,StoreConfig!E268,"")</f>
        <v/>
      </c>
      <c r="F263" s="99" t="str">
        <f>IF($B$2=StoreConfig!C268,RIGHT(StoreConfig!J268,LEN(StoreConfig!J268)-FIND("|",StoreConfig!J268)),"")</f>
        <v/>
      </c>
      <c r="G263" s="99" t="str">
        <f>IFERROR(VLOOKUP(--IF($B$2=StoreConfig!C268,LEFT(StoreConfig!J268,FIND("|",StoreConfig!J268)-1),""),$Q$4:$R$20,2,FALSE),"")</f>
        <v/>
      </c>
      <c r="H263" s="91" t="str">
        <f>IF($B$2=StoreConfig!C268,LEFT(StoreConfig!G268,FIND("#",StoreConfig!G268)-1),"")</f>
        <v/>
      </c>
      <c r="I263" s="91" t="str">
        <f>IF($B$2=StoreConfig!C268,RIGHT(StoreConfig!G268,LEN(StoreConfig!G268)-FIND("#",StoreConfig!G268)),"")</f>
        <v/>
      </c>
      <c r="J263" s="91" t="str">
        <f>IF($B$2=StoreConfig!C268,IF(StoreConfig!L268=0,"不限购",StoreConfig!L268&amp;"次"),"")</f>
        <v/>
      </c>
    </row>
    <row r="264" spans="4:10">
      <c r="D264" s="99" t="str">
        <f>IF($B$2=StoreConfig!C269,StoreConfig!O269,"")</f>
        <v/>
      </c>
      <c r="E264" s="99" t="str">
        <f>IF($B$2=StoreConfig!C269,StoreConfig!E269,"")</f>
        <v/>
      </c>
      <c r="F264" s="99" t="str">
        <f>IF($B$2=StoreConfig!C269,RIGHT(StoreConfig!J269,LEN(StoreConfig!J269)-FIND("|",StoreConfig!J269)),"")</f>
        <v/>
      </c>
      <c r="G264" s="99" t="str">
        <f>IFERROR(VLOOKUP(--IF($B$2=StoreConfig!C269,LEFT(StoreConfig!J269,FIND("|",StoreConfig!J269)-1),""),$Q$4:$R$20,2,FALSE),"")</f>
        <v/>
      </c>
      <c r="H264" s="91" t="str">
        <f>IF($B$2=StoreConfig!C269,LEFT(StoreConfig!G269,FIND("#",StoreConfig!G269)-1),"")</f>
        <v/>
      </c>
      <c r="I264" s="91" t="str">
        <f>IF($B$2=StoreConfig!C269,RIGHT(StoreConfig!G269,LEN(StoreConfig!G269)-FIND("#",StoreConfig!G269)),"")</f>
        <v/>
      </c>
      <c r="J264" s="91" t="str">
        <f>IF($B$2=StoreConfig!C269,IF(StoreConfig!L269=0,"不限购",StoreConfig!L269&amp;"次"),"")</f>
        <v/>
      </c>
    </row>
    <row r="265" spans="4:10">
      <c r="D265" s="99" t="str">
        <f>IF($B$2=StoreConfig!C270,StoreConfig!O270,"")</f>
        <v/>
      </c>
      <c r="E265" s="99" t="str">
        <f>IF($B$2=StoreConfig!C270,StoreConfig!E270,"")</f>
        <v/>
      </c>
      <c r="F265" s="99" t="str">
        <f>IF($B$2=StoreConfig!C270,RIGHT(StoreConfig!J270,LEN(StoreConfig!J270)-FIND("|",StoreConfig!J270)),"")</f>
        <v/>
      </c>
      <c r="G265" s="99" t="str">
        <f>IFERROR(VLOOKUP(--IF($B$2=StoreConfig!C270,LEFT(StoreConfig!J270,FIND("|",StoreConfig!J270)-1),""),$Q$4:$R$20,2,FALSE),"")</f>
        <v/>
      </c>
      <c r="H265" s="91" t="str">
        <f>IF($B$2=StoreConfig!C270,LEFT(StoreConfig!G270,FIND("#",StoreConfig!G270)-1),"")</f>
        <v/>
      </c>
      <c r="I265" s="91" t="str">
        <f>IF($B$2=StoreConfig!C270,RIGHT(StoreConfig!G270,LEN(StoreConfig!G270)-FIND("#",StoreConfig!G270)),"")</f>
        <v/>
      </c>
      <c r="J265" s="91" t="str">
        <f>IF($B$2=StoreConfig!C270,IF(StoreConfig!L270=0,"不限购",StoreConfig!L270&amp;"次"),"")</f>
        <v/>
      </c>
    </row>
    <row r="266" spans="4:10">
      <c r="D266" s="99" t="str">
        <f>IF($B$2=StoreConfig!C271,StoreConfig!O271,"")</f>
        <v/>
      </c>
      <c r="E266" s="99" t="str">
        <f>IF($B$2=StoreConfig!C271,StoreConfig!E271,"")</f>
        <v/>
      </c>
      <c r="F266" s="99" t="str">
        <f>IF($B$2=StoreConfig!C271,RIGHT(StoreConfig!J271,LEN(StoreConfig!J271)-FIND("|",StoreConfig!J271)),"")</f>
        <v/>
      </c>
      <c r="G266" s="99" t="str">
        <f>IFERROR(VLOOKUP(--IF($B$2=StoreConfig!C271,LEFT(StoreConfig!J271,FIND("|",StoreConfig!J271)-1),""),$Q$4:$R$20,2,FALSE),"")</f>
        <v/>
      </c>
      <c r="H266" s="91" t="str">
        <f>IF($B$2=StoreConfig!C271,LEFT(StoreConfig!G271,FIND("#",StoreConfig!G271)-1),"")</f>
        <v/>
      </c>
      <c r="I266" s="91" t="str">
        <f>IF($B$2=StoreConfig!C271,RIGHT(StoreConfig!G271,LEN(StoreConfig!G271)-FIND("#",StoreConfig!G271)),"")</f>
        <v/>
      </c>
      <c r="J266" s="91" t="str">
        <f>IF($B$2=StoreConfig!C271,IF(StoreConfig!L271=0,"不限购",StoreConfig!L271&amp;"次"),"")</f>
        <v/>
      </c>
    </row>
    <row r="267" spans="4:10">
      <c r="D267" s="99" t="str">
        <f>IF($B$2=StoreConfig!C272,StoreConfig!O272,"")</f>
        <v/>
      </c>
      <c r="E267" s="99" t="str">
        <f>IF($B$2=StoreConfig!C272,StoreConfig!E272,"")</f>
        <v/>
      </c>
      <c r="F267" s="99" t="str">
        <f>IF($B$2=StoreConfig!C272,RIGHT(StoreConfig!J272,LEN(StoreConfig!J272)-FIND("|",StoreConfig!J272)),"")</f>
        <v/>
      </c>
      <c r="G267" s="99" t="str">
        <f>IFERROR(VLOOKUP(--IF($B$2=StoreConfig!C272,LEFT(StoreConfig!J272,FIND("|",StoreConfig!J272)-1),""),$Q$4:$R$20,2,FALSE),"")</f>
        <v/>
      </c>
      <c r="H267" s="91" t="str">
        <f>IF($B$2=StoreConfig!C272,LEFT(StoreConfig!G272,FIND("#",StoreConfig!G272)-1),"")</f>
        <v/>
      </c>
      <c r="I267" s="91" t="str">
        <f>IF($B$2=StoreConfig!C272,RIGHT(StoreConfig!G272,LEN(StoreConfig!G272)-FIND("#",StoreConfig!G272)),"")</f>
        <v/>
      </c>
      <c r="J267" s="91" t="str">
        <f>IF($B$2=StoreConfig!C272,IF(StoreConfig!L272=0,"不限购",StoreConfig!L272&amp;"次"),"")</f>
        <v/>
      </c>
    </row>
    <row r="268" spans="4:10">
      <c r="D268" s="99" t="str">
        <f>IF($B$2=StoreConfig!C273,StoreConfig!O273,"")</f>
        <v/>
      </c>
      <c r="E268" s="99" t="str">
        <f>IF($B$2=StoreConfig!C273,StoreConfig!E273,"")</f>
        <v/>
      </c>
      <c r="F268" s="99" t="str">
        <f>IF($B$2=StoreConfig!C273,RIGHT(StoreConfig!J273,LEN(StoreConfig!J273)-FIND("|",StoreConfig!J273)),"")</f>
        <v/>
      </c>
      <c r="G268" s="99" t="str">
        <f>IFERROR(VLOOKUP(--IF($B$2=StoreConfig!C273,LEFT(StoreConfig!J273,FIND("|",StoreConfig!J273)-1),""),$Q$4:$R$20,2,FALSE),"")</f>
        <v/>
      </c>
      <c r="H268" s="91" t="str">
        <f>IF($B$2=StoreConfig!C273,LEFT(StoreConfig!G273,FIND("#",StoreConfig!G273)-1),"")</f>
        <v/>
      </c>
      <c r="I268" s="91" t="str">
        <f>IF($B$2=StoreConfig!C273,RIGHT(StoreConfig!G273,LEN(StoreConfig!G273)-FIND("#",StoreConfig!G273)),"")</f>
        <v/>
      </c>
      <c r="J268" s="91" t="str">
        <f>IF($B$2=StoreConfig!C273,IF(StoreConfig!L273=0,"不限购",StoreConfig!L273&amp;"次"),"")</f>
        <v/>
      </c>
    </row>
    <row r="269" spans="4:10">
      <c r="D269" s="99" t="str">
        <f>IF($B$2=StoreConfig!C274,StoreConfig!O274,"")</f>
        <v/>
      </c>
      <c r="E269" s="99" t="str">
        <f>IF($B$2=StoreConfig!C274,StoreConfig!E274,"")</f>
        <v/>
      </c>
      <c r="F269" s="99" t="str">
        <f>IF($B$2=StoreConfig!C274,RIGHT(StoreConfig!J274,LEN(StoreConfig!J274)-FIND("|",StoreConfig!J274)),"")</f>
        <v/>
      </c>
      <c r="G269" s="99" t="str">
        <f>IFERROR(VLOOKUP(--IF($B$2=StoreConfig!C274,LEFT(StoreConfig!J274,FIND("|",StoreConfig!J274)-1),""),$Q$4:$R$20,2,FALSE),"")</f>
        <v/>
      </c>
      <c r="H269" s="91" t="str">
        <f>IF($B$2=StoreConfig!C274,LEFT(StoreConfig!G274,FIND("#",StoreConfig!G274)-1),"")</f>
        <v/>
      </c>
      <c r="I269" s="91" t="str">
        <f>IF($B$2=StoreConfig!C274,RIGHT(StoreConfig!G274,LEN(StoreConfig!G274)-FIND("#",StoreConfig!G274)),"")</f>
        <v/>
      </c>
      <c r="J269" s="91" t="str">
        <f>IF($B$2=StoreConfig!C274,IF(StoreConfig!L274=0,"不限购",StoreConfig!L274&amp;"次"),"")</f>
        <v/>
      </c>
    </row>
    <row r="270" spans="4:10">
      <c r="D270" s="99" t="str">
        <f>IF($B$2=StoreConfig!C275,StoreConfig!O275,"")</f>
        <v/>
      </c>
      <c r="E270" s="99" t="str">
        <f>IF($B$2=StoreConfig!C275,StoreConfig!E275,"")</f>
        <v/>
      </c>
      <c r="F270" s="99" t="str">
        <f>IF($B$2=StoreConfig!C275,RIGHT(StoreConfig!J275,LEN(StoreConfig!J275)-FIND("|",StoreConfig!J275)),"")</f>
        <v/>
      </c>
      <c r="G270" s="99" t="str">
        <f>IFERROR(VLOOKUP(--IF($B$2=StoreConfig!C275,LEFT(StoreConfig!J275,FIND("|",StoreConfig!J275)-1),""),$Q$4:$R$20,2,FALSE),"")</f>
        <v/>
      </c>
      <c r="H270" s="91" t="str">
        <f>IF($B$2=StoreConfig!C275,LEFT(StoreConfig!G275,FIND("#",StoreConfig!G275)-1),"")</f>
        <v/>
      </c>
      <c r="I270" s="91" t="str">
        <f>IF($B$2=StoreConfig!C275,RIGHT(StoreConfig!G275,LEN(StoreConfig!G275)-FIND("#",StoreConfig!G275)),"")</f>
        <v/>
      </c>
      <c r="J270" s="91" t="str">
        <f>IF($B$2=StoreConfig!C275,IF(StoreConfig!L275=0,"不限购",StoreConfig!L275&amp;"次"),"")</f>
        <v/>
      </c>
    </row>
    <row r="271" spans="4:10">
      <c r="D271" s="99" t="str">
        <f>IF($B$2=StoreConfig!C276,StoreConfig!O276,"")</f>
        <v/>
      </c>
      <c r="E271" s="99" t="str">
        <f>IF($B$2=StoreConfig!C276,StoreConfig!E276,"")</f>
        <v/>
      </c>
      <c r="F271" s="99" t="str">
        <f>IF($B$2=StoreConfig!C276,RIGHT(StoreConfig!J276,LEN(StoreConfig!J276)-FIND("|",StoreConfig!J276)),"")</f>
        <v/>
      </c>
      <c r="G271" s="99" t="str">
        <f>IFERROR(VLOOKUP(--IF($B$2=StoreConfig!C276,LEFT(StoreConfig!J276,FIND("|",StoreConfig!J276)-1),""),$Q$4:$R$20,2,FALSE),"")</f>
        <v/>
      </c>
      <c r="H271" s="91" t="str">
        <f>IF($B$2=StoreConfig!C276,LEFT(StoreConfig!G276,FIND("#",StoreConfig!G276)-1),"")</f>
        <v/>
      </c>
      <c r="I271" s="91" t="str">
        <f>IF($B$2=StoreConfig!C276,RIGHT(StoreConfig!G276,LEN(StoreConfig!G276)-FIND("#",StoreConfig!G276)),"")</f>
        <v/>
      </c>
      <c r="J271" s="91" t="str">
        <f>IF($B$2=StoreConfig!C276,IF(StoreConfig!L276=0,"不限购",StoreConfig!L276&amp;"次"),"")</f>
        <v/>
      </c>
    </row>
    <row r="272" spans="4:10">
      <c r="D272" s="99" t="str">
        <f>IF($B$2=StoreConfig!C277,StoreConfig!O277,"")</f>
        <v/>
      </c>
      <c r="E272" s="99" t="str">
        <f>IF($B$2=StoreConfig!C277,StoreConfig!E277,"")</f>
        <v/>
      </c>
      <c r="F272" s="99" t="str">
        <f>IF($B$2=StoreConfig!C277,RIGHT(StoreConfig!J277,LEN(StoreConfig!J277)-FIND("|",StoreConfig!J277)),"")</f>
        <v/>
      </c>
      <c r="G272" s="99" t="str">
        <f>IFERROR(VLOOKUP(--IF($B$2=StoreConfig!C277,LEFT(StoreConfig!J277,FIND("|",StoreConfig!J277)-1),""),$Q$4:$R$20,2,FALSE),"")</f>
        <v/>
      </c>
      <c r="H272" s="91" t="str">
        <f>IF($B$2=StoreConfig!C277,LEFT(StoreConfig!G277,FIND("#",StoreConfig!G277)-1),"")</f>
        <v/>
      </c>
      <c r="I272" s="91" t="str">
        <f>IF($B$2=StoreConfig!C277,RIGHT(StoreConfig!G277,LEN(StoreConfig!G277)-FIND("#",StoreConfig!G277)),"")</f>
        <v/>
      </c>
      <c r="J272" s="91" t="str">
        <f>IF($B$2=StoreConfig!C277,IF(StoreConfig!L277=0,"不限购",StoreConfig!L277&amp;"次"),"")</f>
        <v/>
      </c>
    </row>
    <row r="273" spans="4:10">
      <c r="D273" s="99" t="str">
        <f>IF($B$2=StoreConfig!C278,StoreConfig!O278,"")</f>
        <v/>
      </c>
      <c r="E273" s="99" t="str">
        <f>IF($B$2=StoreConfig!C278,StoreConfig!E278,"")</f>
        <v/>
      </c>
      <c r="F273" s="99" t="str">
        <f>IF($B$2=StoreConfig!C278,RIGHT(StoreConfig!J278,LEN(StoreConfig!J278)-FIND("|",StoreConfig!J278)),"")</f>
        <v/>
      </c>
      <c r="G273" s="99" t="str">
        <f>IFERROR(VLOOKUP(--IF($B$2=StoreConfig!C278,LEFT(StoreConfig!J278,FIND("|",StoreConfig!J278)-1),""),$Q$4:$R$20,2,FALSE),"")</f>
        <v/>
      </c>
      <c r="H273" s="91" t="str">
        <f>IF($B$2=StoreConfig!C278,LEFT(StoreConfig!G278,FIND("#",StoreConfig!G278)-1),"")</f>
        <v/>
      </c>
      <c r="I273" s="91" t="str">
        <f>IF($B$2=StoreConfig!C278,RIGHT(StoreConfig!G278,LEN(StoreConfig!G278)-FIND("#",StoreConfig!G278)),"")</f>
        <v/>
      </c>
      <c r="J273" s="91" t="str">
        <f>IF($B$2=StoreConfig!C278,IF(StoreConfig!L278=0,"不限购",StoreConfig!L278&amp;"次"),"")</f>
        <v/>
      </c>
    </row>
    <row r="274" spans="4:10">
      <c r="D274" s="99" t="str">
        <f>IF($B$2=StoreConfig!C279,StoreConfig!O279,"")</f>
        <v/>
      </c>
      <c r="E274" s="99" t="str">
        <f>IF($B$2=StoreConfig!C279,StoreConfig!E279,"")</f>
        <v/>
      </c>
      <c r="F274" s="99" t="str">
        <f>IF($B$2=StoreConfig!C279,RIGHT(StoreConfig!J279,LEN(StoreConfig!J279)-FIND("|",StoreConfig!J279)),"")</f>
        <v/>
      </c>
      <c r="G274" s="99" t="str">
        <f>IFERROR(VLOOKUP(--IF($B$2=StoreConfig!C279,LEFT(StoreConfig!J279,FIND("|",StoreConfig!J279)-1),""),$Q$4:$R$20,2,FALSE),"")</f>
        <v/>
      </c>
      <c r="H274" s="91" t="str">
        <f>IF($B$2=StoreConfig!C279,LEFT(StoreConfig!G279,FIND("#",StoreConfig!G279)-1),"")</f>
        <v/>
      </c>
      <c r="I274" s="91" t="str">
        <f>IF($B$2=StoreConfig!C279,RIGHT(StoreConfig!G279,LEN(StoreConfig!G279)-FIND("#",StoreConfig!G279)),"")</f>
        <v/>
      </c>
      <c r="J274" s="91" t="str">
        <f>IF($B$2=StoreConfig!C279,IF(StoreConfig!L279=0,"不限购",StoreConfig!L279&amp;"次"),"")</f>
        <v/>
      </c>
    </row>
    <row r="275" spans="4:10">
      <c r="D275" s="99" t="str">
        <f>IF($B$2=StoreConfig!C280,StoreConfig!O280,"")</f>
        <v/>
      </c>
      <c r="E275" s="99" t="str">
        <f>IF($B$2=StoreConfig!C280,StoreConfig!E280,"")</f>
        <v/>
      </c>
      <c r="F275" s="99" t="str">
        <f>IF($B$2=StoreConfig!C280,RIGHT(StoreConfig!J280,LEN(StoreConfig!J280)-FIND("|",StoreConfig!J280)),"")</f>
        <v/>
      </c>
      <c r="G275" s="99" t="str">
        <f>IFERROR(VLOOKUP(--IF($B$2=StoreConfig!C280,LEFT(StoreConfig!J280,FIND("|",StoreConfig!J280)-1),""),$Q$4:$R$20,2,FALSE),"")</f>
        <v/>
      </c>
      <c r="H275" s="91" t="str">
        <f>IF($B$2=StoreConfig!C280,LEFT(StoreConfig!G280,FIND("#",StoreConfig!G280)-1),"")</f>
        <v/>
      </c>
      <c r="I275" s="91" t="str">
        <f>IF($B$2=StoreConfig!C280,RIGHT(StoreConfig!G280,LEN(StoreConfig!G280)-FIND("#",StoreConfig!G280)),"")</f>
        <v/>
      </c>
      <c r="J275" s="91" t="str">
        <f>IF($B$2=StoreConfig!C280,IF(StoreConfig!L280=0,"不限购",StoreConfig!L280&amp;"次"),"")</f>
        <v/>
      </c>
    </row>
    <row r="276" spans="4:10">
      <c r="D276" s="99" t="str">
        <f>IF($B$2=StoreConfig!C281,StoreConfig!O281,"")</f>
        <v/>
      </c>
      <c r="E276" s="99" t="str">
        <f>IF($B$2=StoreConfig!C281,StoreConfig!E281,"")</f>
        <v/>
      </c>
      <c r="F276" s="99" t="str">
        <f>IF($B$2=StoreConfig!C281,RIGHT(StoreConfig!J281,LEN(StoreConfig!J281)-FIND("|",StoreConfig!J281)),"")</f>
        <v/>
      </c>
      <c r="G276" s="99" t="str">
        <f>IFERROR(VLOOKUP(--IF($B$2=StoreConfig!C281,LEFT(StoreConfig!J281,FIND("|",StoreConfig!J281)-1),""),$Q$4:$R$20,2,FALSE),"")</f>
        <v/>
      </c>
      <c r="H276" s="91" t="str">
        <f>IF($B$2=StoreConfig!C281,LEFT(StoreConfig!G281,FIND("#",StoreConfig!G281)-1),"")</f>
        <v/>
      </c>
      <c r="I276" s="91" t="str">
        <f>IF($B$2=StoreConfig!C281,RIGHT(StoreConfig!G281,LEN(StoreConfig!G281)-FIND("#",StoreConfig!G281)),"")</f>
        <v/>
      </c>
      <c r="J276" s="91" t="str">
        <f>IF($B$2=StoreConfig!C281,IF(StoreConfig!L281=0,"不限购",StoreConfig!L281&amp;"次"),"")</f>
        <v/>
      </c>
    </row>
    <row r="277" spans="4:10">
      <c r="D277" s="99" t="str">
        <f>IF($B$2=StoreConfig!C282,StoreConfig!O282,"")</f>
        <v/>
      </c>
      <c r="E277" s="99" t="str">
        <f>IF($B$2=StoreConfig!C282,StoreConfig!E282,"")</f>
        <v/>
      </c>
      <c r="F277" s="99" t="str">
        <f>IF($B$2=StoreConfig!C282,RIGHT(StoreConfig!J282,LEN(StoreConfig!J282)-FIND("|",StoreConfig!J282)),"")</f>
        <v/>
      </c>
      <c r="G277" s="99" t="str">
        <f>IFERROR(VLOOKUP(--IF($B$2=StoreConfig!C282,LEFT(StoreConfig!J282,FIND("|",StoreConfig!J282)-1),""),$Q$4:$R$20,2,FALSE),"")</f>
        <v/>
      </c>
      <c r="H277" s="91" t="str">
        <f>IF($B$2=StoreConfig!C282,LEFT(StoreConfig!G282,FIND("#",StoreConfig!G282)-1),"")</f>
        <v/>
      </c>
      <c r="I277" s="91" t="str">
        <f>IF($B$2=StoreConfig!C282,RIGHT(StoreConfig!G282,LEN(StoreConfig!G282)-FIND("#",StoreConfig!G282)),"")</f>
        <v/>
      </c>
      <c r="J277" s="91" t="str">
        <f>IF($B$2=StoreConfig!C282,IF(StoreConfig!L282=0,"不限购",StoreConfig!L282&amp;"次"),"")</f>
        <v/>
      </c>
    </row>
    <row r="278" spans="4:10">
      <c r="D278" s="99" t="str">
        <f>IF($B$2=StoreConfig!C283,StoreConfig!O283,"")</f>
        <v/>
      </c>
      <c r="E278" s="99" t="str">
        <f>IF($B$2=StoreConfig!C283,StoreConfig!E283,"")</f>
        <v/>
      </c>
      <c r="F278" s="99" t="str">
        <f>IF($B$2=StoreConfig!C283,RIGHT(StoreConfig!J283,LEN(StoreConfig!J283)-FIND("|",StoreConfig!J283)),"")</f>
        <v/>
      </c>
      <c r="G278" s="99" t="str">
        <f>IFERROR(VLOOKUP(--IF($B$2=StoreConfig!C283,LEFT(StoreConfig!J283,FIND("|",StoreConfig!J283)-1),""),$Q$4:$R$20,2,FALSE),"")</f>
        <v/>
      </c>
      <c r="H278" s="91" t="str">
        <f>IF($B$2=StoreConfig!C283,LEFT(StoreConfig!G283,FIND("#",StoreConfig!G283)-1),"")</f>
        <v/>
      </c>
      <c r="I278" s="91" t="str">
        <f>IF($B$2=StoreConfig!C283,RIGHT(StoreConfig!G283,LEN(StoreConfig!G283)-FIND("#",StoreConfig!G283)),"")</f>
        <v/>
      </c>
      <c r="J278" s="91" t="str">
        <f>IF($B$2=StoreConfig!C283,IF(StoreConfig!L283=0,"不限购",StoreConfig!L283&amp;"次"),"")</f>
        <v/>
      </c>
    </row>
    <row r="279" spans="4:10">
      <c r="D279" s="99" t="str">
        <f>IF($B$2=StoreConfig!C284,StoreConfig!O284,"")</f>
        <v/>
      </c>
      <c r="E279" s="99" t="str">
        <f>IF($B$2=StoreConfig!C284,StoreConfig!E284,"")</f>
        <v/>
      </c>
      <c r="F279" s="99" t="str">
        <f>IF($B$2=StoreConfig!C284,RIGHT(StoreConfig!J284,LEN(StoreConfig!J284)-FIND("|",StoreConfig!J284)),"")</f>
        <v/>
      </c>
      <c r="G279" s="99" t="str">
        <f>IFERROR(VLOOKUP(--IF($B$2=StoreConfig!C284,LEFT(StoreConfig!J284,FIND("|",StoreConfig!J284)-1),""),$Q$4:$R$20,2,FALSE),"")</f>
        <v/>
      </c>
      <c r="H279" s="91" t="str">
        <f>IF($B$2=StoreConfig!C284,LEFT(StoreConfig!G284,FIND("#",StoreConfig!G284)-1),"")</f>
        <v/>
      </c>
      <c r="I279" s="91" t="str">
        <f>IF($B$2=StoreConfig!C284,RIGHT(StoreConfig!G284,LEN(StoreConfig!G284)-FIND("#",StoreConfig!G284)),"")</f>
        <v/>
      </c>
      <c r="J279" s="91" t="str">
        <f>IF($B$2=StoreConfig!C284,IF(StoreConfig!L284=0,"不限购",StoreConfig!L284&amp;"次"),"")</f>
        <v/>
      </c>
    </row>
    <row r="280" spans="4:10">
      <c r="D280" s="99" t="str">
        <f>IF($B$2=StoreConfig!C285,StoreConfig!O285,"")</f>
        <v/>
      </c>
      <c r="E280" s="99" t="str">
        <f>IF($B$2=StoreConfig!C285,StoreConfig!E285,"")</f>
        <v/>
      </c>
      <c r="F280" s="99" t="str">
        <f>IF($B$2=StoreConfig!C285,RIGHT(StoreConfig!J285,LEN(StoreConfig!J285)-FIND("|",StoreConfig!J285)),"")</f>
        <v/>
      </c>
      <c r="G280" s="99" t="str">
        <f>IFERROR(VLOOKUP(--IF($B$2=StoreConfig!C285,LEFT(StoreConfig!J285,FIND("|",StoreConfig!J285)-1),""),$Q$4:$R$20,2,FALSE),"")</f>
        <v/>
      </c>
      <c r="H280" s="91" t="str">
        <f>IF($B$2=StoreConfig!C285,LEFT(StoreConfig!G285,FIND("#",StoreConfig!G285)-1),"")</f>
        <v/>
      </c>
      <c r="I280" s="91" t="str">
        <f>IF($B$2=StoreConfig!C285,RIGHT(StoreConfig!G285,LEN(StoreConfig!G285)-FIND("#",StoreConfig!G285)),"")</f>
        <v/>
      </c>
      <c r="J280" s="91" t="str">
        <f>IF($B$2=StoreConfig!C285,IF(StoreConfig!L285=0,"不限购",StoreConfig!L285&amp;"次"),"")</f>
        <v/>
      </c>
    </row>
    <row r="281" spans="4:10">
      <c r="D281" s="99" t="str">
        <f>IF($B$2=StoreConfig!C286,StoreConfig!O286,"")</f>
        <v/>
      </c>
      <c r="E281" s="99" t="str">
        <f>IF($B$2=StoreConfig!C286,StoreConfig!E286,"")</f>
        <v/>
      </c>
      <c r="F281" s="99" t="str">
        <f>IF($B$2=StoreConfig!C286,RIGHT(StoreConfig!J286,LEN(StoreConfig!J286)-FIND("|",StoreConfig!J286)),"")</f>
        <v/>
      </c>
      <c r="G281" s="99" t="str">
        <f>IFERROR(VLOOKUP(--IF($B$2=StoreConfig!C286,LEFT(StoreConfig!J286,FIND("|",StoreConfig!J286)-1),""),$Q$4:$R$20,2,FALSE),"")</f>
        <v/>
      </c>
      <c r="H281" s="91" t="str">
        <f>IF($B$2=StoreConfig!C286,LEFT(StoreConfig!G286,FIND("#",StoreConfig!G286)-1),"")</f>
        <v/>
      </c>
      <c r="I281" s="91" t="str">
        <f>IF($B$2=StoreConfig!C286,RIGHT(StoreConfig!G286,LEN(StoreConfig!G286)-FIND("#",StoreConfig!G286)),"")</f>
        <v/>
      </c>
      <c r="J281" s="91" t="str">
        <f>IF($B$2=StoreConfig!C286,IF(StoreConfig!L286=0,"不限购",StoreConfig!L286&amp;"次"),"")</f>
        <v/>
      </c>
    </row>
    <row r="282" spans="4:10">
      <c r="D282" s="99" t="str">
        <f>IF($B$2=StoreConfig!C287,StoreConfig!O287,"")</f>
        <v/>
      </c>
      <c r="E282" s="99" t="str">
        <f>IF($B$2=StoreConfig!C287,StoreConfig!E287,"")</f>
        <v/>
      </c>
      <c r="F282" s="99" t="str">
        <f>IF($B$2=StoreConfig!C287,RIGHT(StoreConfig!J287,LEN(StoreConfig!J287)-FIND("|",StoreConfig!J287)),"")</f>
        <v/>
      </c>
      <c r="G282" s="99" t="str">
        <f>IFERROR(VLOOKUP(--IF($B$2=StoreConfig!C287,LEFT(StoreConfig!J287,FIND("|",StoreConfig!J287)-1),""),$Q$4:$R$20,2,FALSE),"")</f>
        <v/>
      </c>
      <c r="H282" s="91" t="str">
        <f>IF($B$2=StoreConfig!C287,LEFT(StoreConfig!G287,FIND("#",StoreConfig!G287)-1),"")</f>
        <v/>
      </c>
      <c r="I282" s="91" t="str">
        <f>IF($B$2=StoreConfig!C287,RIGHT(StoreConfig!G287,LEN(StoreConfig!G287)-FIND("#",StoreConfig!G287)),"")</f>
        <v/>
      </c>
      <c r="J282" s="91" t="str">
        <f>IF($B$2=StoreConfig!C287,IF(StoreConfig!L287=0,"不限购",StoreConfig!L287&amp;"次"),"")</f>
        <v/>
      </c>
    </row>
    <row r="283" spans="4:10">
      <c r="D283" s="99" t="str">
        <f>IF($B$2=StoreConfig!C288,StoreConfig!O288,"")</f>
        <v/>
      </c>
      <c r="E283" s="99" t="str">
        <f>IF($B$2=StoreConfig!C288,StoreConfig!E288,"")</f>
        <v/>
      </c>
      <c r="F283" s="99" t="str">
        <f>IF($B$2=StoreConfig!C288,RIGHT(StoreConfig!J288,LEN(StoreConfig!J288)-FIND("|",StoreConfig!J288)),"")</f>
        <v/>
      </c>
      <c r="G283" s="99" t="str">
        <f>IFERROR(VLOOKUP(--IF($B$2=StoreConfig!C288,LEFT(StoreConfig!J288,FIND("|",StoreConfig!J288)-1),""),$Q$4:$R$20,2,FALSE),"")</f>
        <v/>
      </c>
      <c r="H283" s="91" t="str">
        <f>IF($B$2=StoreConfig!C288,LEFT(StoreConfig!G288,FIND("#",StoreConfig!G288)-1),"")</f>
        <v/>
      </c>
      <c r="I283" s="91" t="str">
        <f>IF($B$2=StoreConfig!C288,RIGHT(StoreConfig!G288,LEN(StoreConfig!G288)-FIND("#",StoreConfig!G288)),"")</f>
        <v/>
      </c>
      <c r="J283" s="91" t="str">
        <f>IF($B$2=StoreConfig!C288,IF(StoreConfig!L288=0,"不限购",StoreConfig!L288&amp;"次"),"")</f>
        <v/>
      </c>
    </row>
    <row r="284" spans="4:10">
      <c r="D284" s="99" t="str">
        <f>IF($B$2=StoreConfig!C289,StoreConfig!O289,"")</f>
        <v/>
      </c>
      <c r="E284" s="99" t="str">
        <f>IF($B$2=StoreConfig!C289,StoreConfig!E289,"")</f>
        <v/>
      </c>
      <c r="F284" s="99" t="str">
        <f>IF($B$2=StoreConfig!C289,RIGHT(StoreConfig!J289,LEN(StoreConfig!J289)-FIND("|",StoreConfig!J289)),"")</f>
        <v/>
      </c>
      <c r="G284" s="99" t="str">
        <f>IFERROR(VLOOKUP(--IF($B$2=StoreConfig!C289,LEFT(StoreConfig!J289,FIND("|",StoreConfig!J289)-1),""),$Q$4:$R$20,2,FALSE),"")</f>
        <v/>
      </c>
      <c r="H284" s="91" t="str">
        <f>IF($B$2=StoreConfig!C289,LEFT(StoreConfig!G289,FIND("#",StoreConfig!G289)-1),"")</f>
        <v/>
      </c>
      <c r="I284" s="91" t="str">
        <f>IF($B$2=StoreConfig!C289,RIGHT(StoreConfig!G289,LEN(StoreConfig!G289)-FIND("#",StoreConfig!G289)),"")</f>
        <v/>
      </c>
      <c r="J284" s="91" t="str">
        <f>IF($B$2=StoreConfig!C289,IF(StoreConfig!L289=0,"不限购",StoreConfig!L289&amp;"次"),"")</f>
        <v/>
      </c>
    </row>
    <row r="285" spans="4:10">
      <c r="D285" s="99" t="str">
        <f>IF($B$2=StoreConfig!C290,StoreConfig!O290,"")</f>
        <v/>
      </c>
      <c r="E285" s="99" t="str">
        <f>IF($B$2=StoreConfig!C290,StoreConfig!E290,"")</f>
        <v/>
      </c>
      <c r="F285" s="99" t="str">
        <f>IF($B$2=StoreConfig!C290,RIGHT(StoreConfig!J290,LEN(StoreConfig!J290)-FIND("|",StoreConfig!J290)),"")</f>
        <v/>
      </c>
      <c r="G285" s="99" t="str">
        <f>IFERROR(VLOOKUP(--IF($B$2=StoreConfig!C290,LEFT(StoreConfig!J290,FIND("|",StoreConfig!J290)-1),""),$Q$4:$R$20,2,FALSE),"")</f>
        <v/>
      </c>
      <c r="H285" s="91" t="str">
        <f>IF($B$2=StoreConfig!C290,LEFT(StoreConfig!G290,FIND("#",StoreConfig!G290)-1),"")</f>
        <v/>
      </c>
      <c r="I285" s="91" t="str">
        <f>IF($B$2=StoreConfig!C290,RIGHT(StoreConfig!G290,LEN(StoreConfig!G290)-FIND("#",StoreConfig!G290)),"")</f>
        <v/>
      </c>
      <c r="J285" s="91" t="str">
        <f>IF($B$2=StoreConfig!C290,IF(StoreConfig!L290=0,"不限购",StoreConfig!L290&amp;"次"),"")</f>
        <v/>
      </c>
    </row>
    <row r="286" spans="4:10">
      <c r="D286" s="99" t="str">
        <f>IF($B$2=StoreConfig!C291,StoreConfig!O291,"")</f>
        <v/>
      </c>
      <c r="E286" s="99" t="str">
        <f>IF($B$2=StoreConfig!C291,StoreConfig!E291,"")</f>
        <v/>
      </c>
      <c r="F286" s="99" t="str">
        <f>IF($B$2=StoreConfig!C291,RIGHT(StoreConfig!J291,LEN(StoreConfig!J291)-FIND("|",StoreConfig!J291)),"")</f>
        <v/>
      </c>
      <c r="G286" s="99" t="str">
        <f>IFERROR(VLOOKUP(--IF($B$2=StoreConfig!C291,LEFT(StoreConfig!J291,FIND("|",StoreConfig!J291)-1),""),$Q$4:$R$20,2,FALSE),"")</f>
        <v/>
      </c>
      <c r="H286" s="91" t="str">
        <f>IF($B$2=StoreConfig!C291,LEFT(StoreConfig!G291,FIND("#",StoreConfig!G291)-1),"")</f>
        <v/>
      </c>
      <c r="I286" s="91" t="str">
        <f>IF($B$2=StoreConfig!C291,RIGHT(StoreConfig!G291,LEN(StoreConfig!G291)-FIND("#",StoreConfig!G291)),"")</f>
        <v/>
      </c>
      <c r="J286" s="91" t="str">
        <f>IF($B$2=StoreConfig!C291,IF(StoreConfig!L291=0,"不限购",StoreConfig!L291&amp;"次"),"")</f>
        <v/>
      </c>
    </row>
    <row r="287" spans="4:10">
      <c r="D287" s="99" t="str">
        <f>IF($B$2=StoreConfig!C292,StoreConfig!O292,"")</f>
        <v/>
      </c>
      <c r="E287" s="99" t="str">
        <f>IF($B$2=StoreConfig!C292,StoreConfig!E292,"")</f>
        <v/>
      </c>
      <c r="F287" s="99" t="str">
        <f>IF($B$2=StoreConfig!C292,RIGHT(StoreConfig!J292,LEN(StoreConfig!J292)-FIND("|",StoreConfig!J292)),"")</f>
        <v/>
      </c>
      <c r="G287" s="99" t="str">
        <f>IFERROR(VLOOKUP(--IF($B$2=StoreConfig!C292,LEFT(StoreConfig!J292,FIND("|",StoreConfig!J292)-1),""),$Q$4:$R$20,2,FALSE),"")</f>
        <v/>
      </c>
      <c r="H287" s="91" t="str">
        <f>IF($B$2=StoreConfig!C292,LEFT(StoreConfig!G292,FIND("#",StoreConfig!G292)-1),"")</f>
        <v/>
      </c>
      <c r="I287" s="91" t="str">
        <f>IF($B$2=StoreConfig!C292,RIGHT(StoreConfig!G292,LEN(StoreConfig!G292)-FIND("#",StoreConfig!G292)),"")</f>
        <v/>
      </c>
      <c r="J287" s="91" t="str">
        <f>IF($B$2=StoreConfig!C292,IF(StoreConfig!L292=0,"不限购",StoreConfig!L292&amp;"次"),"")</f>
        <v/>
      </c>
    </row>
    <row r="288" spans="4:10">
      <c r="D288" s="99" t="str">
        <f>IF($B$2=StoreConfig!C293,StoreConfig!O293,"")</f>
        <v/>
      </c>
      <c r="E288" s="99" t="str">
        <f>IF($B$2=StoreConfig!C293,StoreConfig!E293,"")</f>
        <v/>
      </c>
      <c r="F288" s="99" t="str">
        <f>IF($B$2=StoreConfig!C293,RIGHT(StoreConfig!J293,LEN(StoreConfig!J293)-FIND("|",StoreConfig!J293)),"")</f>
        <v/>
      </c>
      <c r="G288" s="99" t="str">
        <f>IFERROR(VLOOKUP(--IF($B$2=StoreConfig!C293,LEFT(StoreConfig!J293,FIND("|",StoreConfig!J293)-1),""),$Q$4:$R$20,2,FALSE),"")</f>
        <v/>
      </c>
      <c r="H288" s="91" t="str">
        <f>IF($B$2=StoreConfig!C293,LEFT(StoreConfig!G293,FIND("#",StoreConfig!G293)-1),"")</f>
        <v/>
      </c>
      <c r="I288" s="91" t="str">
        <f>IF($B$2=StoreConfig!C293,RIGHT(StoreConfig!G293,LEN(StoreConfig!G293)-FIND("#",StoreConfig!G293)),"")</f>
        <v/>
      </c>
      <c r="J288" s="91" t="str">
        <f>IF($B$2=StoreConfig!C293,IF(StoreConfig!L293=0,"不限购",StoreConfig!L293&amp;"次"),"")</f>
        <v/>
      </c>
    </row>
    <row r="289" spans="4:10">
      <c r="D289" s="99" t="str">
        <f>IF($B$2=StoreConfig!C294,StoreConfig!O294,"")</f>
        <v/>
      </c>
      <c r="E289" s="99" t="str">
        <f>IF($B$2=StoreConfig!C294,StoreConfig!E294,"")</f>
        <v/>
      </c>
      <c r="F289" s="99" t="str">
        <f>IF($B$2=StoreConfig!C294,RIGHT(StoreConfig!J294,LEN(StoreConfig!J294)-FIND("|",StoreConfig!J294)),"")</f>
        <v/>
      </c>
      <c r="G289" s="99" t="str">
        <f>IFERROR(VLOOKUP(--IF($B$2=StoreConfig!C294,LEFT(StoreConfig!J294,FIND("|",StoreConfig!J294)-1),""),$Q$4:$R$20,2,FALSE),"")</f>
        <v/>
      </c>
      <c r="H289" s="91" t="str">
        <f>IF($B$2=StoreConfig!C294,LEFT(StoreConfig!G294,FIND("#",StoreConfig!G294)-1),"")</f>
        <v/>
      </c>
      <c r="I289" s="91" t="str">
        <f>IF($B$2=StoreConfig!C294,RIGHT(StoreConfig!G294,LEN(StoreConfig!G294)-FIND("#",StoreConfig!G294)),"")</f>
        <v/>
      </c>
      <c r="J289" s="91" t="str">
        <f>IF($B$2=StoreConfig!C294,IF(StoreConfig!L294=0,"不限购",StoreConfig!L294&amp;"次"),"")</f>
        <v/>
      </c>
    </row>
    <row r="290" spans="4:10">
      <c r="D290" s="99" t="str">
        <f>IF($B$2=StoreConfig!C295,StoreConfig!O295,"")</f>
        <v/>
      </c>
      <c r="E290" s="99" t="str">
        <f>IF($B$2=StoreConfig!C295,StoreConfig!E295,"")</f>
        <v/>
      </c>
      <c r="F290" s="99" t="str">
        <f>IF($B$2=StoreConfig!C295,RIGHT(StoreConfig!J295,LEN(StoreConfig!J295)-FIND("|",StoreConfig!J295)),"")</f>
        <v/>
      </c>
      <c r="G290" s="99" t="str">
        <f>IFERROR(VLOOKUP(--IF($B$2=StoreConfig!C295,LEFT(StoreConfig!J295,FIND("|",StoreConfig!J295)-1),""),$Q$4:$R$20,2,FALSE),"")</f>
        <v/>
      </c>
      <c r="H290" s="91" t="str">
        <f>IF($B$2=StoreConfig!C295,LEFT(StoreConfig!G295,FIND("#",StoreConfig!G295)-1),"")</f>
        <v/>
      </c>
      <c r="I290" s="91" t="str">
        <f>IF($B$2=StoreConfig!C295,RIGHT(StoreConfig!G295,LEN(StoreConfig!G295)-FIND("#",StoreConfig!G295)),"")</f>
        <v/>
      </c>
      <c r="J290" s="91" t="str">
        <f>IF($B$2=StoreConfig!C295,IF(StoreConfig!L295=0,"不限购",StoreConfig!L295&amp;"次"),"")</f>
        <v/>
      </c>
    </row>
    <row r="291" spans="4:10">
      <c r="D291" s="99" t="str">
        <f>IF($B$2=StoreConfig!C296,StoreConfig!O296,"")</f>
        <v/>
      </c>
      <c r="E291" s="99" t="str">
        <f>IF($B$2=StoreConfig!C296,StoreConfig!E296,"")</f>
        <v/>
      </c>
      <c r="F291" s="99" t="str">
        <f>IF($B$2=StoreConfig!C296,RIGHT(StoreConfig!J296,LEN(StoreConfig!J296)-FIND("|",StoreConfig!J296)),"")</f>
        <v/>
      </c>
      <c r="G291" s="99" t="str">
        <f>IFERROR(VLOOKUP(--IF($B$2=StoreConfig!C296,LEFT(StoreConfig!J296,FIND("|",StoreConfig!J296)-1),""),$Q$4:$R$20,2,FALSE),"")</f>
        <v/>
      </c>
      <c r="H291" s="91" t="str">
        <f>IF($B$2=StoreConfig!C296,LEFT(StoreConfig!G296,FIND("#",StoreConfig!G296)-1),"")</f>
        <v/>
      </c>
      <c r="I291" s="91" t="str">
        <f>IF($B$2=StoreConfig!C296,RIGHT(StoreConfig!G296,LEN(StoreConfig!G296)-FIND("#",StoreConfig!G296)),"")</f>
        <v/>
      </c>
      <c r="J291" s="91" t="str">
        <f>IF($B$2=StoreConfig!C296,IF(StoreConfig!L296=0,"不限购",StoreConfig!L296&amp;"次"),"")</f>
        <v/>
      </c>
    </row>
    <row r="292" spans="4:10">
      <c r="D292" s="99" t="str">
        <f>IF($B$2=StoreConfig!C297,StoreConfig!O297,"")</f>
        <v/>
      </c>
      <c r="E292" s="99" t="str">
        <f>IF($B$2=StoreConfig!C297,StoreConfig!E297,"")</f>
        <v/>
      </c>
      <c r="F292" s="99" t="str">
        <f>IF($B$2=StoreConfig!C297,RIGHT(StoreConfig!J297,LEN(StoreConfig!J297)-FIND("|",StoreConfig!J297)),"")</f>
        <v/>
      </c>
      <c r="G292" s="99" t="str">
        <f>IFERROR(VLOOKUP(--IF($B$2=StoreConfig!C297,LEFT(StoreConfig!J297,FIND("|",StoreConfig!J297)-1),""),$Q$4:$R$20,2,FALSE),"")</f>
        <v/>
      </c>
      <c r="H292" s="91" t="str">
        <f>IF($B$2=StoreConfig!C297,LEFT(StoreConfig!G297,FIND("#",StoreConfig!G297)-1),"")</f>
        <v/>
      </c>
      <c r="I292" s="91" t="str">
        <f>IF($B$2=StoreConfig!C297,RIGHT(StoreConfig!G297,LEN(StoreConfig!G297)-FIND("#",StoreConfig!G297)),"")</f>
        <v/>
      </c>
      <c r="J292" s="91" t="str">
        <f>IF($B$2=StoreConfig!C297,IF(StoreConfig!L297=0,"不限购",StoreConfig!L297&amp;"次"),"")</f>
        <v/>
      </c>
    </row>
    <row r="293" spans="4:10">
      <c r="D293" s="99" t="str">
        <f>IF($B$2=StoreConfig!C298,StoreConfig!O298,"")</f>
        <v/>
      </c>
      <c r="E293" s="99" t="str">
        <f>IF($B$2=StoreConfig!C298,StoreConfig!E298,"")</f>
        <v/>
      </c>
      <c r="F293" s="99" t="str">
        <f>IF($B$2=StoreConfig!C298,RIGHT(StoreConfig!J298,LEN(StoreConfig!J298)-FIND("|",StoreConfig!J298)),"")</f>
        <v/>
      </c>
      <c r="G293" s="99" t="str">
        <f>IFERROR(VLOOKUP(--IF($B$2=StoreConfig!C298,LEFT(StoreConfig!J298,FIND("|",StoreConfig!J298)-1),""),$Q$4:$R$20,2,FALSE),"")</f>
        <v/>
      </c>
      <c r="H293" s="91" t="str">
        <f>IF($B$2=StoreConfig!C298,LEFT(StoreConfig!G298,FIND("#",StoreConfig!G298)-1),"")</f>
        <v/>
      </c>
      <c r="I293" s="91" t="str">
        <f>IF($B$2=StoreConfig!C298,RIGHT(StoreConfig!G298,LEN(StoreConfig!G298)-FIND("#",StoreConfig!G298)),"")</f>
        <v/>
      </c>
      <c r="J293" s="91" t="str">
        <f>IF($B$2=StoreConfig!C298,IF(StoreConfig!L298=0,"不限购",StoreConfig!L298&amp;"次"),"")</f>
        <v/>
      </c>
    </row>
    <row r="294" spans="4:10">
      <c r="D294" s="99" t="str">
        <f>IF($B$2=StoreConfig!C299,StoreConfig!O299,"")</f>
        <v/>
      </c>
      <c r="E294" s="99" t="str">
        <f>IF($B$2=StoreConfig!C299,StoreConfig!E299,"")</f>
        <v/>
      </c>
      <c r="F294" s="99" t="str">
        <f>IF($B$2=StoreConfig!C299,RIGHT(StoreConfig!J299,LEN(StoreConfig!J299)-FIND("|",StoreConfig!J299)),"")</f>
        <v/>
      </c>
      <c r="G294" s="99" t="str">
        <f>IFERROR(VLOOKUP(--IF($B$2=StoreConfig!C299,LEFT(StoreConfig!J299,FIND("|",StoreConfig!J299)-1),""),$Q$4:$R$20,2,FALSE),"")</f>
        <v/>
      </c>
      <c r="H294" s="91" t="str">
        <f>IF($B$2=StoreConfig!C299,LEFT(StoreConfig!G299,FIND("#",StoreConfig!G299)-1),"")</f>
        <v/>
      </c>
      <c r="I294" s="91" t="str">
        <f>IF($B$2=StoreConfig!C299,RIGHT(StoreConfig!G299,LEN(StoreConfig!G299)-FIND("#",StoreConfig!G299)),"")</f>
        <v/>
      </c>
      <c r="J294" s="91" t="str">
        <f>IF($B$2=StoreConfig!C299,IF(StoreConfig!L299=0,"不限购",StoreConfig!L299&amp;"次"),"")</f>
        <v/>
      </c>
    </row>
    <row r="295" spans="4:10">
      <c r="D295" s="99" t="str">
        <f>IF($B$2=StoreConfig!C300,StoreConfig!O300,"")</f>
        <v/>
      </c>
      <c r="E295" s="99" t="str">
        <f>IF($B$2=StoreConfig!C300,StoreConfig!E300,"")</f>
        <v/>
      </c>
      <c r="F295" s="99" t="str">
        <f>IF($B$2=StoreConfig!C300,RIGHT(StoreConfig!J300,LEN(StoreConfig!J300)-FIND("|",StoreConfig!J300)),"")</f>
        <v/>
      </c>
      <c r="G295" s="99" t="str">
        <f>IFERROR(VLOOKUP(--IF($B$2=StoreConfig!C300,LEFT(StoreConfig!J300,FIND("|",StoreConfig!J300)-1),""),$Q$4:$R$20,2,FALSE),"")</f>
        <v/>
      </c>
      <c r="H295" s="91" t="str">
        <f>IF($B$2=StoreConfig!C300,LEFT(StoreConfig!G300,FIND("#",StoreConfig!G300)-1),"")</f>
        <v/>
      </c>
      <c r="I295" s="91" t="str">
        <f>IF($B$2=StoreConfig!C300,RIGHT(StoreConfig!G300,LEN(StoreConfig!G300)-FIND("#",StoreConfig!G300)),"")</f>
        <v/>
      </c>
      <c r="J295" s="91" t="str">
        <f>IF($B$2=StoreConfig!C300,IF(StoreConfig!L300=0,"不限购",StoreConfig!L300&amp;"次"),"")</f>
        <v/>
      </c>
    </row>
    <row r="296" spans="4:10">
      <c r="D296" s="99" t="str">
        <f>IF($B$2=StoreConfig!C301,StoreConfig!O301,"")</f>
        <v/>
      </c>
      <c r="E296" s="99" t="str">
        <f>IF($B$2=StoreConfig!C301,StoreConfig!E301,"")</f>
        <v/>
      </c>
      <c r="F296" s="99" t="str">
        <f>IF($B$2=StoreConfig!C301,RIGHT(StoreConfig!J301,LEN(StoreConfig!J301)-FIND("|",StoreConfig!J301)),"")</f>
        <v/>
      </c>
      <c r="G296" s="99" t="str">
        <f>IFERROR(VLOOKUP(--IF($B$2=StoreConfig!C301,LEFT(StoreConfig!J301,FIND("|",StoreConfig!J301)-1),""),$Q$4:$R$20,2,FALSE),"")</f>
        <v/>
      </c>
      <c r="H296" s="91" t="str">
        <f>IF($B$2=StoreConfig!C301,LEFT(StoreConfig!G301,FIND("#",StoreConfig!G301)-1),"")</f>
        <v/>
      </c>
      <c r="I296" s="91" t="str">
        <f>IF($B$2=StoreConfig!C301,RIGHT(StoreConfig!G301,LEN(StoreConfig!G301)-FIND("#",StoreConfig!G301)),"")</f>
        <v/>
      </c>
      <c r="J296" s="91" t="str">
        <f>IF($B$2=StoreConfig!C301,IF(StoreConfig!L301=0,"不限购",StoreConfig!L301&amp;"次"),"")</f>
        <v/>
      </c>
    </row>
    <row r="297" spans="4:10">
      <c r="D297" s="99" t="str">
        <f>IF($B$2=StoreConfig!C302,StoreConfig!O302,"")</f>
        <v/>
      </c>
      <c r="E297" s="99" t="str">
        <f>IF($B$2=StoreConfig!C302,StoreConfig!E302,"")</f>
        <v/>
      </c>
      <c r="F297" s="99" t="str">
        <f>IF($B$2=StoreConfig!C302,RIGHT(StoreConfig!J302,LEN(StoreConfig!J302)-FIND("|",StoreConfig!J302)),"")</f>
        <v/>
      </c>
      <c r="G297" s="99" t="str">
        <f>IFERROR(VLOOKUP(--IF($B$2=StoreConfig!C302,LEFT(StoreConfig!J302,FIND("|",StoreConfig!J302)-1),""),$Q$4:$R$20,2,FALSE),"")</f>
        <v/>
      </c>
      <c r="H297" s="91" t="str">
        <f>IF($B$2=StoreConfig!C302,LEFT(StoreConfig!G302,FIND("#",StoreConfig!G302)-1),"")</f>
        <v/>
      </c>
      <c r="I297" s="91" t="str">
        <f>IF($B$2=StoreConfig!C302,RIGHT(StoreConfig!G302,LEN(StoreConfig!G302)-FIND("#",StoreConfig!G302)),"")</f>
        <v/>
      </c>
      <c r="J297" s="91" t="str">
        <f>IF($B$2=StoreConfig!C302,IF(StoreConfig!L302=0,"不限购",StoreConfig!L302&amp;"次"),"")</f>
        <v/>
      </c>
    </row>
    <row r="298" spans="4:10">
      <c r="D298" s="99" t="str">
        <f>IF($B$2=StoreConfig!C303,StoreConfig!O303,"")</f>
        <v/>
      </c>
      <c r="E298" s="99" t="str">
        <f>IF($B$2=StoreConfig!C303,StoreConfig!E303,"")</f>
        <v/>
      </c>
      <c r="F298" s="99" t="str">
        <f>IF($B$2=StoreConfig!C303,RIGHT(StoreConfig!J303,LEN(StoreConfig!J303)-FIND("|",StoreConfig!J303)),"")</f>
        <v/>
      </c>
      <c r="G298" s="99" t="str">
        <f>IFERROR(VLOOKUP(--IF($B$2=StoreConfig!C303,LEFT(StoreConfig!J303,FIND("|",StoreConfig!J303)-1),""),$Q$4:$R$20,2,FALSE),"")</f>
        <v/>
      </c>
      <c r="H298" s="91" t="str">
        <f>IF($B$2=StoreConfig!C303,LEFT(StoreConfig!G303,FIND("#",StoreConfig!G303)-1),"")</f>
        <v/>
      </c>
      <c r="I298" s="91" t="str">
        <f>IF($B$2=StoreConfig!C303,RIGHT(StoreConfig!G303,LEN(StoreConfig!G303)-FIND("#",StoreConfig!G303)),"")</f>
        <v/>
      </c>
      <c r="J298" s="91" t="str">
        <f>IF($B$2=StoreConfig!C303,IF(StoreConfig!L303=0,"不限购",StoreConfig!L303&amp;"次"),"")</f>
        <v/>
      </c>
    </row>
    <row r="299" spans="4:10">
      <c r="D299" s="99" t="str">
        <f>IF($B$2=StoreConfig!C304,StoreConfig!O304,"")</f>
        <v/>
      </c>
      <c r="E299" s="99" t="str">
        <f>IF($B$2=StoreConfig!C304,StoreConfig!E304,"")</f>
        <v/>
      </c>
      <c r="F299" s="99" t="str">
        <f>IF($B$2=StoreConfig!C304,RIGHT(StoreConfig!J304,LEN(StoreConfig!J304)-FIND("|",StoreConfig!J304)),"")</f>
        <v/>
      </c>
      <c r="G299" s="99" t="str">
        <f>IFERROR(VLOOKUP(--IF($B$2=StoreConfig!C304,LEFT(StoreConfig!J304,FIND("|",StoreConfig!J304)-1),""),$Q$4:$R$20,2,FALSE),"")</f>
        <v/>
      </c>
      <c r="H299" s="91" t="str">
        <f>IF($B$2=StoreConfig!C304,LEFT(StoreConfig!G304,FIND("#",StoreConfig!G304)-1),"")</f>
        <v/>
      </c>
      <c r="I299" s="91" t="str">
        <f>IF($B$2=StoreConfig!C304,RIGHT(StoreConfig!G304,LEN(StoreConfig!G304)-FIND("#",StoreConfig!G304)),"")</f>
        <v/>
      </c>
      <c r="J299" s="91" t="str">
        <f>IF($B$2=StoreConfig!C304,IF(StoreConfig!L304=0,"不限购",StoreConfig!L304&amp;"次"),"")</f>
        <v/>
      </c>
    </row>
    <row r="300" spans="4:10">
      <c r="D300" s="99" t="str">
        <f>IF($B$2=StoreConfig!C305,StoreConfig!O305,"")</f>
        <v/>
      </c>
      <c r="E300" s="99" t="str">
        <f>IF($B$2=StoreConfig!C305,StoreConfig!E305,"")</f>
        <v/>
      </c>
      <c r="F300" s="99" t="str">
        <f>IF($B$2=StoreConfig!C305,RIGHT(StoreConfig!J305,LEN(StoreConfig!J305)-FIND("|",StoreConfig!J305)),"")</f>
        <v/>
      </c>
      <c r="G300" s="99" t="str">
        <f>IFERROR(VLOOKUP(--IF($B$2=StoreConfig!C305,LEFT(StoreConfig!J305,FIND("|",StoreConfig!J305)-1),""),$Q$4:$R$20,2,FALSE),"")</f>
        <v/>
      </c>
      <c r="H300" s="91" t="str">
        <f>IF($B$2=StoreConfig!C305,LEFT(StoreConfig!G305,FIND("#",StoreConfig!G305)-1),"")</f>
        <v/>
      </c>
      <c r="I300" s="91" t="str">
        <f>IF($B$2=StoreConfig!C305,RIGHT(StoreConfig!G305,LEN(StoreConfig!G305)-FIND("#",StoreConfig!G305)),"")</f>
        <v/>
      </c>
      <c r="J300" s="91" t="str">
        <f>IF($B$2=StoreConfig!C305,IF(StoreConfig!L305=0,"不限购",StoreConfig!L305&amp;"次"),"")</f>
        <v/>
      </c>
    </row>
    <row r="301" spans="4:10">
      <c r="D301" s="99" t="str">
        <f>IF($B$2=StoreConfig!C306,StoreConfig!O306,"")</f>
        <v/>
      </c>
      <c r="E301" s="99" t="str">
        <f>IF($B$2=StoreConfig!C306,StoreConfig!E306,"")</f>
        <v/>
      </c>
      <c r="F301" s="99" t="str">
        <f>IF($B$2=StoreConfig!C306,RIGHT(StoreConfig!J306,LEN(StoreConfig!J306)-FIND("|",StoreConfig!J306)),"")</f>
        <v/>
      </c>
      <c r="G301" s="99" t="str">
        <f>IFERROR(VLOOKUP(--IF($B$2=StoreConfig!C306,LEFT(StoreConfig!J306,FIND("|",StoreConfig!J306)-1),""),$Q$4:$R$20,2,FALSE),"")</f>
        <v/>
      </c>
      <c r="H301" s="91" t="str">
        <f>IF($B$2=StoreConfig!C306,LEFT(StoreConfig!G306,FIND("#",StoreConfig!G306)-1),"")</f>
        <v/>
      </c>
      <c r="I301" s="91" t="str">
        <f>IF($B$2=StoreConfig!C306,RIGHT(StoreConfig!G306,LEN(StoreConfig!G306)-FIND("#",StoreConfig!G306)),"")</f>
        <v/>
      </c>
      <c r="J301" s="91" t="str">
        <f>IF($B$2=StoreConfig!C306,IF(StoreConfig!L306=0,"不限购",StoreConfig!L306&amp;"次"),"")</f>
        <v/>
      </c>
    </row>
    <row r="302" spans="4:10">
      <c r="D302" s="99" t="str">
        <f>IF($B$2=StoreConfig!C307,StoreConfig!O307,"")</f>
        <v/>
      </c>
      <c r="E302" s="99" t="str">
        <f>IF($B$2=StoreConfig!C307,StoreConfig!E307,"")</f>
        <v/>
      </c>
      <c r="F302" s="99" t="str">
        <f>IF($B$2=StoreConfig!C307,RIGHT(StoreConfig!J307,LEN(StoreConfig!J307)-FIND("|",StoreConfig!J307)),"")</f>
        <v/>
      </c>
      <c r="G302" s="99" t="str">
        <f>IFERROR(VLOOKUP(--IF($B$2=StoreConfig!C307,LEFT(StoreConfig!J307,FIND("|",StoreConfig!J307)-1),""),$Q$4:$R$20,2,FALSE),"")</f>
        <v/>
      </c>
      <c r="H302" s="91" t="str">
        <f>IF($B$2=StoreConfig!C307,LEFT(StoreConfig!G307,FIND("#",StoreConfig!G307)-1),"")</f>
        <v/>
      </c>
      <c r="I302" s="91" t="str">
        <f>IF($B$2=StoreConfig!C307,RIGHT(StoreConfig!G307,LEN(StoreConfig!G307)-FIND("#",StoreConfig!G307)),"")</f>
        <v/>
      </c>
      <c r="J302" s="91" t="str">
        <f>IF($B$2=StoreConfig!C307,IF(StoreConfig!L307=0,"不限购",StoreConfig!L307&amp;"次"),"")</f>
        <v/>
      </c>
    </row>
    <row r="303" spans="4:10">
      <c r="D303" s="99" t="str">
        <f>IF($B$2=StoreConfig!C308,StoreConfig!O308,"")</f>
        <v/>
      </c>
      <c r="E303" s="99" t="str">
        <f>IF($B$2=StoreConfig!C308,StoreConfig!E308,"")</f>
        <v/>
      </c>
      <c r="F303" s="99" t="str">
        <f>IF($B$2=StoreConfig!C308,RIGHT(StoreConfig!J308,LEN(StoreConfig!J308)-FIND("|",StoreConfig!J308)),"")</f>
        <v/>
      </c>
      <c r="G303" s="99" t="str">
        <f>IFERROR(VLOOKUP(--IF($B$2=StoreConfig!C308,LEFT(StoreConfig!J308,FIND("|",StoreConfig!J308)-1),""),$Q$4:$R$20,2,FALSE),"")</f>
        <v/>
      </c>
      <c r="H303" s="91" t="str">
        <f>IF($B$2=StoreConfig!C308,LEFT(StoreConfig!G308,FIND("#",StoreConfig!G308)-1),"")</f>
        <v/>
      </c>
      <c r="I303" s="91" t="str">
        <f>IF($B$2=StoreConfig!C308,RIGHT(StoreConfig!G308,LEN(StoreConfig!G308)-FIND("#",StoreConfig!G308)),"")</f>
        <v/>
      </c>
      <c r="J303" s="91" t="str">
        <f>IF($B$2=StoreConfig!C308,IF(StoreConfig!L308=0,"不限购",StoreConfig!L308&amp;"次"),"")</f>
        <v/>
      </c>
    </row>
    <row r="304" spans="4:10">
      <c r="D304" s="99" t="str">
        <f>IF($B$2=StoreConfig!C309,StoreConfig!O309,"")</f>
        <v/>
      </c>
      <c r="E304" s="99" t="str">
        <f>IF($B$2=StoreConfig!C309,StoreConfig!E309,"")</f>
        <v/>
      </c>
      <c r="F304" s="99" t="str">
        <f>IF($B$2=StoreConfig!C309,RIGHT(StoreConfig!J309,LEN(StoreConfig!J309)-FIND("|",StoreConfig!J309)),"")</f>
        <v/>
      </c>
      <c r="G304" s="99" t="str">
        <f>IFERROR(VLOOKUP(--IF($B$2=StoreConfig!C309,LEFT(StoreConfig!J309,FIND("|",StoreConfig!J309)-1),""),$Q$4:$R$20,2,FALSE),"")</f>
        <v/>
      </c>
      <c r="H304" s="91" t="str">
        <f>IF($B$2=StoreConfig!C309,LEFT(StoreConfig!G309,FIND("#",StoreConfig!G309)-1),"")</f>
        <v/>
      </c>
      <c r="I304" s="91" t="str">
        <f>IF($B$2=StoreConfig!C309,RIGHT(StoreConfig!G309,LEN(StoreConfig!G309)-FIND("#",StoreConfig!G309)),"")</f>
        <v/>
      </c>
      <c r="J304" s="91" t="str">
        <f>IF($B$2=StoreConfig!C309,IF(StoreConfig!L309=0,"不限购",StoreConfig!L309&amp;"次"),"")</f>
        <v/>
      </c>
    </row>
    <row r="305" spans="4:10">
      <c r="D305" s="99" t="str">
        <f>IF($B$2=StoreConfig!C310,StoreConfig!O310,"")</f>
        <v/>
      </c>
      <c r="E305" s="99" t="str">
        <f>IF($B$2=StoreConfig!C310,StoreConfig!E310,"")</f>
        <v/>
      </c>
      <c r="F305" s="99" t="str">
        <f>IF($B$2=StoreConfig!C310,RIGHT(StoreConfig!J310,LEN(StoreConfig!J310)-FIND("|",StoreConfig!J310)),"")</f>
        <v/>
      </c>
      <c r="G305" s="99" t="str">
        <f>IFERROR(VLOOKUP(--IF($B$2=StoreConfig!C310,LEFT(StoreConfig!J310,FIND("|",StoreConfig!J310)-1),""),$Q$4:$R$20,2,FALSE),"")</f>
        <v/>
      </c>
      <c r="H305" s="91" t="str">
        <f>IF($B$2=StoreConfig!C310,LEFT(StoreConfig!G310,FIND("#",StoreConfig!G310)-1),"")</f>
        <v/>
      </c>
      <c r="I305" s="91" t="str">
        <f>IF($B$2=StoreConfig!C310,RIGHT(StoreConfig!G310,LEN(StoreConfig!G310)-FIND("#",StoreConfig!G310)),"")</f>
        <v/>
      </c>
      <c r="J305" s="91" t="str">
        <f>IF($B$2=StoreConfig!C310,IF(StoreConfig!L310=0,"不限购",StoreConfig!L310&amp;"次"),"")</f>
        <v/>
      </c>
    </row>
    <row r="306" spans="4:10">
      <c r="D306" s="99" t="str">
        <f>IF($B$2=StoreConfig!C311,StoreConfig!O311,"")</f>
        <v/>
      </c>
      <c r="E306" s="99" t="str">
        <f>IF($B$2=StoreConfig!C311,StoreConfig!E311,"")</f>
        <v/>
      </c>
      <c r="F306" s="99" t="str">
        <f>IF($B$2=StoreConfig!C311,RIGHT(StoreConfig!J311,LEN(StoreConfig!J311)-FIND("|",StoreConfig!J311)),"")</f>
        <v/>
      </c>
      <c r="G306" s="99" t="str">
        <f>IFERROR(VLOOKUP(--IF($B$2=StoreConfig!C311,LEFT(StoreConfig!J311,FIND("|",StoreConfig!J311)-1),""),$Q$4:$R$20,2,FALSE),"")</f>
        <v/>
      </c>
      <c r="H306" s="91" t="str">
        <f>IF($B$2=StoreConfig!C311,LEFT(StoreConfig!G311,FIND("#",StoreConfig!G311)-1),"")</f>
        <v/>
      </c>
      <c r="I306" s="91" t="str">
        <f>IF($B$2=StoreConfig!C311,RIGHT(StoreConfig!G311,LEN(StoreConfig!G311)-FIND("#",StoreConfig!G311)),"")</f>
        <v/>
      </c>
      <c r="J306" s="91" t="str">
        <f>IF($B$2=StoreConfig!C311,IF(StoreConfig!L311=0,"不限购",StoreConfig!L311&amp;"次"),"")</f>
        <v/>
      </c>
    </row>
    <row r="307" spans="4:10">
      <c r="D307" s="99" t="str">
        <f>IF($B$2=StoreConfig!C312,StoreConfig!O312,"")</f>
        <v/>
      </c>
      <c r="E307" s="99" t="str">
        <f>IF($B$2=StoreConfig!C312,StoreConfig!E312,"")</f>
        <v/>
      </c>
      <c r="F307" s="99" t="str">
        <f>IF($B$2=StoreConfig!C312,RIGHT(StoreConfig!J312,LEN(StoreConfig!J312)-FIND("|",StoreConfig!J312)),"")</f>
        <v/>
      </c>
      <c r="G307" s="99" t="str">
        <f>IFERROR(VLOOKUP(--IF($B$2=StoreConfig!C312,LEFT(StoreConfig!J312,FIND("|",StoreConfig!J312)-1),""),$Q$4:$R$20,2,FALSE),"")</f>
        <v/>
      </c>
      <c r="H307" s="91" t="str">
        <f>IF($B$2=StoreConfig!C312,LEFT(StoreConfig!G312,FIND("#",StoreConfig!G312)-1),"")</f>
        <v/>
      </c>
      <c r="I307" s="91" t="str">
        <f>IF($B$2=StoreConfig!C312,RIGHT(StoreConfig!G312,LEN(StoreConfig!G312)-FIND("#",StoreConfig!G312)),"")</f>
        <v/>
      </c>
      <c r="J307" s="91" t="str">
        <f>IF($B$2=StoreConfig!C312,IF(StoreConfig!L312=0,"不限购",StoreConfig!L312&amp;"次"),"")</f>
        <v/>
      </c>
    </row>
    <row r="308" spans="4:10">
      <c r="D308" s="99" t="str">
        <f>IF($B$2=StoreConfig!C313,StoreConfig!O313,"")</f>
        <v/>
      </c>
      <c r="E308" s="99" t="str">
        <f>IF($B$2=StoreConfig!C313,StoreConfig!E313,"")</f>
        <v/>
      </c>
      <c r="F308" s="99" t="str">
        <f>IF($B$2=StoreConfig!C313,RIGHT(StoreConfig!J313,LEN(StoreConfig!J313)-FIND("|",StoreConfig!J313)),"")</f>
        <v/>
      </c>
      <c r="G308" s="99" t="str">
        <f>IFERROR(VLOOKUP(--IF($B$2=StoreConfig!C313,LEFT(StoreConfig!J313,FIND("|",StoreConfig!J313)-1),""),$Q$4:$R$20,2,FALSE),"")</f>
        <v/>
      </c>
      <c r="H308" s="91" t="str">
        <f>IF($B$2=StoreConfig!C313,LEFT(StoreConfig!G313,FIND("#",StoreConfig!G313)-1),"")</f>
        <v/>
      </c>
      <c r="I308" s="91" t="str">
        <f>IF($B$2=StoreConfig!C313,RIGHT(StoreConfig!G313,LEN(StoreConfig!G313)-FIND("#",StoreConfig!G313)),"")</f>
        <v/>
      </c>
      <c r="J308" s="91" t="str">
        <f>IF($B$2=StoreConfig!C313,IF(StoreConfig!L313=0,"不限购",StoreConfig!L313&amp;"次"),"")</f>
        <v/>
      </c>
    </row>
    <row r="309" spans="4:10">
      <c r="D309" s="99" t="str">
        <f>IF($B$2=StoreConfig!C314,StoreConfig!O314,"")</f>
        <v/>
      </c>
      <c r="E309" s="99" t="str">
        <f>IF($B$2=StoreConfig!C314,StoreConfig!E314,"")</f>
        <v/>
      </c>
      <c r="F309" s="99" t="str">
        <f>IF($B$2=StoreConfig!C314,RIGHT(StoreConfig!J314,LEN(StoreConfig!J314)-FIND("|",StoreConfig!J314)),"")</f>
        <v/>
      </c>
      <c r="G309" s="99" t="str">
        <f>IFERROR(VLOOKUP(--IF($B$2=StoreConfig!C314,LEFT(StoreConfig!J314,FIND("|",StoreConfig!J314)-1),""),$Q$4:$R$20,2,FALSE),"")</f>
        <v/>
      </c>
      <c r="H309" s="91" t="str">
        <f>IF($B$2=StoreConfig!C314,LEFT(StoreConfig!G314,FIND("#",StoreConfig!G314)-1),"")</f>
        <v/>
      </c>
      <c r="I309" s="91" t="str">
        <f>IF($B$2=StoreConfig!C314,RIGHT(StoreConfig!G314,LEN(StoreConfig!G314)-FIND("#",StoreConfig!G314)),"")</f>
        <v/>
      </c>
      <c r="J309" s="91" t="str">
        <f>IF($B$2=StoreConfig!C314,IF(StoreConfig!L314=0,"不限购",StoreConfig!L314&amp;"次"),"")</f>
        <v/>
      </c>
    </row>
    <row r="310" spans="4:10">
      <c r="D310" s="99" t="str">
        <f>IF($B$2=StoreConfig!C315,StoreConfig!O315,"")</f>
        <v/>
      </c>
      <c r="E310" s="99" t="str">
        <f>IF($B$2=StoreConfig!C315,StoreConfig!E315,"")</f>
        <v/>
      </c>
      <c r="F310" s="99" t="str">
        <f>IF($B$2=StoreConfig!C315,RIGHT(StoreConfig!J315,LEN(StoreConfig!J315)-FIND("|",StoreConfig!J315)),"")</f>
        <v/>
      </c>
      <c r="G310" s="99" t="str">
        <f>IFERROR(VLOOKUP(--IF($B$2=StoreConfig!C315,LEFT(StoreConfig!J315,FIND("|",StoreConfig!J315)-1),""),$Q$4:$R$20,2,FALSE),"")</f>
        <v/>
      </c>
      <c r="H310" s="91" t="str">
        <f>IF($B$2=StoreConfig!C315,LEFT(StoreConfig!G315,FIND("#",StoreConfig!G315)-1),"")</f>
        <v/>
      </c>
      <c r="I310" s="91" t="str">
        <f>IF($B$2=StoreConfig!C315,RIGHT(StoreConfig!G315,LEN(StoreConfig!G315)-FIND("#",StoreConfig!G315)),"")</f>
        <v/>
      </c>
      <c r="J310" s="91" t="str">
        <f>IF($B$2=StoreConfig!C315,IF(StoreConfig!L315=0,"不限购",StoreConfig!L315&amp;"次"),"")</f>
        <v/>
      </c>
    </row>
    <row r="311" spans="4:10">
      <c r="D311" s="99" t="str">
        <f>IF($B$2=StoreConfig!C316,StoreConfig!O316,"")</f>
        <v/>
      </c>
      <c r="E311" s="99" t="str">
        <f>IF($B$2=StoreConfig!C316,StoreConfig!E316,"")</f>
        <v/>
      </c>
      <c r="F311" s="99" t="str">
        <f>IF($B$2=StoreConfig!C316,RIGHT(StoreConfig!J316,LEN(StoreConfig!J316)-FIND("|",StoreConfig!J316)),"")</f>
        <v/>
      </c>
      <c r="G311" s="99" t="str">
        <f>IFERROR(VLOOKUP(--IF($B$2=StoreConfig!C316,LEFT(StoreConfig!J316,FIND("|",StoreConfig!J316)-1),""),$Q$4:$R$20,2,FALSE),"")</f>
        <v/>
      </c>
      <c r="H311" s="91" t="str">
        <f>IF($B$2=StoreConfig!C316,LEFT(StoreConfig!G316,FIND("#",StoreConfig!G316)-1),"")</f>
        <v/>
      </c>
      <c r="I311" s="91" t="str">
        <f>IF($B$2=StoreConfig!C316,RIGHT(StoreConfig!G316,LEN(StoreConfig!G316)-FIND("#",StoreConfig!G316)),"")</f>
        <v/>
      </c>
      <c r="J311" s="91" t="str">
        <f>IF($B$2=StoreConfig!C316,IF(StoreConfig!L316=0,"不限购",StoreConfig!L316&amp;"次"),"")</f>
        <v/>
      </c>
    </row>
    <row r="312" spans="4:10">
      <c r="D312" s="99" t="str">
        <f>IF($B$2=StoreConfig!C317,StoreConfig!O317,"")</f>
        <v/>
      </c>
      <c r="E312" s="99" t="str">
        <f>IF($B$2=StoreConfig!C317,StoreConfig!E317,"")</f>
        <v/>
      </c>
      <c r="F312" s="99" t="str">
        <f>IF($B$2=StoreConfig!C317,RIGHT(StoreConfig!J317,LEN(StoreConfig!J317)-FIND("|",StoreConfig!J317)),"")</f>
        <v/>
      </c>
      <c r="G312" s="99" t="str">
        <f>IFERROR(VLOOKUP(--IF($B$2=StoreConfig!C317,LEFT(StoreConfig!J317,FIND("|",StoreConfig!J317)-1),""),$Q$4:$R$20,2,FALSE),"")</f>
        <v/>
      </c>
      <c r="H312" s="91" t="str">
        <f>IF($B$2=StoreConfig!C317,LEFT(StoreConfig!G317,FIND("#",StoreConfig!G317)-1),"")</f>
        <v/>
      </c>
      <c r="I312" s="91" t="str">
        <f>IF($B$2=StoreConfig!C317,RIGHT(StoreConfig!G317,LEN(StoreConfig!G317)-FIND("#",StoreConfig!G317)),"")</f>
        <v/>
      </c>
      <c r="J312" s="91" t="str">
        <f>IF($B$2=StoreConfig!C317,IF(StoreConfig!L317=0,"不限购",StoreConfig!L317&amp;"次"),"")</f>
        <v/>
      </c>
    </row>
    <row r="313" spans="4:10">
      <c r="D313" s="99" t="str">
        <f>IF($B$2=StoreConfig!C318,StoreConfig!O318,"")</f>
        <v/>
      </c>
      <c r="E313" s="99" t="str">
        <f>IF($B$2=StoreConfig!C318,StoreConfig!E318,"")</f>
        <v/>
      </c>
      <c r="F313" s="99" t="str">
        <f>IF($B$2=StoreConfig!C318,RIGHT(StoreConfig!J318,LEN(StoreConfig!J318)-FIND("|",StoreConfig!J318)),"")</f>
        <v/>
      </c>
      <c r="G313" s="99" t="str">
        <f>IFERROR(VLOOKUP(--IF($B$2=StoreConfig!C318,LEFT(StoreConfig!J318,FIND("|",StoreConfig!J318)-1),""),$Q$4:$R$20,2,FALSE),"")</f>
        <v/>
      </c>
      <c r="H313" s="91" t="str">
        <f>IF($B$2=StoreConfig!C318,LEFT(StoreConfig!G318,FIND("#",StoreConfig!G318)-1),"")</f>
        <v/>
      </c>
      <c r="I313" s="91" t="str">
        <f>IF($B$2=StoreConfig!C318,RIGHT(StoreConfig!G318,LEN(StoreConfig!G318)-FIND("#",StoreConfig!G318)),"")</f>
        <v/>
      </c>
      <c r="J313" s="91" t="str">
        <f>IF($B$2=StoreConfig!C318,IF(StoreConfig!L318=0,"不限购",StoreConfig!L318&amp;"次"),"")</f>
        <v/>
      </c>
    </row>
    <row r="314" spans="4:10">
      <c r="D314" s="99" t="str">
        <f>IF($B$2=StoreConfig!C319,StoreConfig!O319,"")</f>
        <v/>
      </c>
      <c r="E314" s="99" t="str">
        <f>IF($B$2=StoreConfig!C319,StoreConfig!E319,"")</f>
        <v/>
      </c>
      <c r="F314" s="99" t="str">
        <f>IF($B$2=StoreConfig!C319,RIGHT(StoreConfig!J319,LEN(StoreConfig!J319)-FIND("|",StoreConfig!J319)),"")</f>
        <v/>
      </c>
      <c r="G314" s="99" t="str">
        <f>IFERROR(VLOOKUP(--IF($B$2=StoreConfig!C319,LEFT(StoreConfig!J319,FIND("|",StoreConfig!J319)-1),""),$Q$4:$R$20,2,FALSE),"")</f>
        <v/>
      </c>
      <c r="H314" s="91" t="str">
        <f>IF($B$2=StoreConfig!C319,LEFT(StoreConfig!G319,FIND("#",StoreConfig!G319)-1),"")</f>
        <v/>
      </c>
      <c r="I314" s="91" t="str">
        <f>IF($B$2=StoreConfig!C319,RIGHT(StoreConfig!G319,LEN(StoreConfig!G319)-FIND("#",StoreConfig!G319)),"")</f>
        <v/>
      </c>
      <c r="J314" s="91" t="str">
        <f>IF($B$2=StoreConfig!C319,IF(StoreConfig!L319=0,"不限购",StoreConfig!L319&amp;"次"),"")</f>
        <v/>
      </c>
    </row>
    <row r="315" spans="4:10">
      <c r="D315" s="99" t="str">
        <f>IF($B$2=StoreConfig!C320,StoreConfig!O320,"")</f>
        <v/>
      </c>
      <c r="E315" s="99" t="str">
        <f>IF($B$2=StoreConfig!C320,StoreConfig!E320,"")</f>
        <v/>
      </c>
      <c r="F315" s="99" t="str">
        <f>IF($B$2=StoreConfig!C320,RIGHT(StoreConfig!J320,LEN(StoreConfig!J320)-FIND("|",StoreConfig!J320)),"")</f>
        <v/>
      </c>
      <c r="G315" s="99" t="str">
        <f>IFERROR(VLOOKUP(--IF($B$2=StoreConfig!C320,LEFT(StoreConfig!J320,FIND("|",StoreConfig!J320)-1),""),$Q$4:$R$20,2,FALSE),"")</f>
        <v/>
      </c>
      <c r="H315" s="91" t="str">
        <f>IF($B$2=StoreConfig!C320,LEFT(StoreConfig!G320,FIND("#",StoreConfig!G320)-1),"")</f>
        <v/>
      </c>
      <c r="I315" s="91" t="str">
        <f>IF($B$2=StoreConfig!C320,RIGHT(StoreConfig!G320,LEN(StoreConfig!G320)-FIND("#",StoreConfig!G320)),"")</f>
        <v/>
      </c>
      <c r="J315" s="91" t="str">
        <f>IF($B$2=StoreConfig!C320,IF(StoreConfig!L320=0,"不限购",StoreConfig!L320&amp;"次"),"")</f>
        <v/>
      </c>
    </row>
    <row r="316" spans="4:10">
      <c r="D316" s="99" t="str">
        <f>IF($B$2=StoreConfig!C321,StoreConfig!O321,"")</f>
        <v/>
      </c>
      <c r="E316" s="99" t="str">
        <f>IF($B$2=StoreConfig!C321,StoreConfig!E321,"")</f>
        <v/>
      </c>
      <c r="F316" s="99" t="str">
        <f>IF($B$2=StoreConfig!C321,RIGHT(StoreConfig!J321,LEN(StoreConfig!J321)-FIND("|",StoreConfig!J321)),"")</f>
        <v/>
      </c>
      <c r="G316" s="99" t="str">
        <f>IFERROR(VLOOKUP(--IF($B$2=StoreConfig!C321,LEFT(StoreConfig!J321,FIND("|",StoreConfig!J321)-1),""),$Q$4:$R$20,2,FALSE),"")</f>
        <v/>
      </c>
      <c r="H316" s="91" t="str">
        <f>IF($B$2=StoreConfig!C321,LEFT(StoreConfig!G321,FIND("#",StoreConfig!G321)-1),"")</f>
        <v/>
      </c>
      <c r="I316" s="91" t="str">
        <f>IF($B$2=StoreConfig!C321,RIGHT(StoreConfig!G321,LEN(StoreConfig!G321)-FIND("#",StoreConfig!G321)),"")</f>
        <v/>
      </c>
      <c r="J316" s="91" t="str">
        <f>IF($B$2=StoreConfig!C321,IF(StoreConfig!L321=0,"不限购",StoreConfig!L321&amp;"次"),"")</f>
        <v/>
      </c>
    </row>
    <row r="317" spans="4:10">
      <c r="D317" s="99" t="str">
        <f>IF($B$2=StoreConfig!C322,StoreConfig!O322,"")</f>
        <v/>
      </c>
      <c r="E317" s="99" t="str">
        <f>IF($B$2=StoreConfig!C322,StoreConfig!E322,"")</f>
        <v/>
      </c>
      <c r="F317" s="99" t="str">
        <f>IF($B$2=StoreConfig!C322,RIGHT(StoreConfig!J322,LEN(StoreConfig!J322)-FIND("|",StoreConfig!J322)),"")</f>
        <v/>
      </c>
      <c r="G317" s="99" t="str">
        <f>IFERROR(VLOOKUP(--IF($B$2=StoreConfig!C322,LEFT(StoreConfig!J322,FIND("|",StoreConfig!J322)-1),""),$Q$4:$R$20,2,FALSE),"")</f>
        <v/>
      </c>
      <c r="H317" s="91" t="str">
        <f>IF($B$2=StoreConfig!C322,LEFT(StoreConfig!G322,FIND("#",StoreConfig!G322)-1),"")</f>
        <v/>
      </c>
      <c r="I317" s="91" t="str">
        <f>IF($B$2=StoreConfig!C322,RIGHT(StoreConfig!G322,LEN(StoreConfig!G322)-FIND("#",StoreConfig!G322)),"")</f>
        <v/>
      </c>
      <c r="J317" s="91" t="str">
        <f>IF($B$2=StoreConfig!C322,IF(StoreConfig!L322=0,"不限购",StoreConfig!L322&amp;"次"),"")</f>
        <v/>
      </c>
    </row>
    <row r="318" spans="4:10">
      <c r="D318" s="99" t="str">
        <f>IF($B$2=StoreConfig!C323,StoreConfig!O323,"")</f>
        <v/>
      </c>
      <c r="E318" s="99" t="str">
        <f>IF($B$2=StoreConfig!C323,StoreConfig!E323,"")</f>
        <v/>
      </c>
      <c r="F318" s="99" t="str">
        <f>IF($B$2=StoreConfig!C323,RIGHT(StoreConfig!J323,LEN(StoreConfig!J323)-FIND("|",StoreConfig!J323)),"")</f>
        <v/>
      </c>
      <c r="G318" s="99" t="str">
        <f>IFERROR(VLOOKUP(--IF($B$2=StoreConfig!C323,LEFT(StoreConfig!J323,FIND("|",StoreConfig!J323)-1),""),$Q$4:$R$20,2,FALSE),"")</f>
        <v/>
      </c>
      <c r="H318" s="91" t="str">
        <f>IF($B$2=StoreConfig!C323,LEFT(StoreConfig!G323,FIND("#",StoreConfig!G323)-1),"")</f>
        <v/>
      </c>
      <c r="I318" s="91" t="str">
        <f>IF($B$2=StoreConfig!C323,RIGHT(StoreConfig!G323,LEN(StoreConfig!G323)-FIND("#",StoreConfig!G323)),"")</f>
        <v/>
      </c>
      <c r="J318" s="91" t="str">
        <f>IF($B$2=StoreConfig!C323,IF(StoreConfig!L323=0,"不限购",StoreConfig!L323&amp;"次"),"")</f>
        <v/>
      </c>
    </row>
    <row r="319" spans="4:10">
      <c r="D319" s="99" t="str">
        <f>IF($B$2=StoreConfig!C324,StoreConfig!O324,"")</f>
        <v/>
      </c>
      <c r="E319" s="99" t="str">
        <f>IF($B$2=StoreConfig!C324,StoreConfig!E324,"")</f>
        <v/>
      </c>
      <c r="F319" s="99" t="str">
        <f>IF($B$2=StoreConfig!C324,RIGHT(StoreConfig!J324,LEN(StoreConfig!J324)-FIND("|",StoreConfig!J324)),"")</f>
        <v/>
      </c>
      <c r="G319" s="99" t="str">
        <f>IFERROR(VLOOKUP(--IF($B$2=StoreConfig!C324,LEFT(StoreConfig!J324,FIND("|",StoreConfig!J324)-1),""),$Q$4:$R$20,2,FALSE),"")</f>
        <v/>
      </c>
      <c r="H319" s="91" t="str">
        <f>IF($B$2=StoreConfig!C324,LEFT(StoreConfig!G324,FIND("#",StoreConfig!G324)-1),"")</f>
        <v/>
      </c>
      <c r="I319" s="91" t="str">
        <f>IF($B$2=StoreConfig!C324,RIGHT(StoreConfig!G324,LEN(StoreConfig!G324)-FIND("#",StoreConfig!G324)),"")</f>
        <v/>
      </c>
      <c r="J319" s="91" t="str">
        <f>IF($B$2=StoreConfig!C324,IF(StoreConfig!L324=0,"不限购",StoreConfig!L324&amp;"次"),"")</f>
        <v/>
      </c>
    </row>
    <row r="320" spans="4:10">
      <c r="D320" s="99" t="str">
        <f>IF($B$2=StoreConfig!C325,StoreConfig!O325,"")</f>
        <v/>
      </c>
      <c r="E320" s="99" t="str">
        <f>IF($B$2=StoreConfig!C325,StoreConfig!E325,"")</f>
        <v/>
      </c>
      <c r="F320" s="99" t="str">
        <f>IF($B$2=StoreConfig!C325,RIGHT(StoreConfig!J325,LEN(StoreConfig!J325)-FIND("|",StoreConfig!J325)),"")</f>
        <v/>
      </c>
      <c r="G320" s="99" t="str">
        <f>IFERROR(VLOOKUP(--IF($B$2=StoreConfig!C325,LEFT(StoreConfig!J325,FIND("|",StoreConfig!J325)-1),""),$Q$4:$R$20,2,FALSE),"")</f>
        <v/>
      </c>
      <c r="H320" s="91" t="str">
        <f>IF($B$2=StoreConfig!C325,LEFT(StoreConfig!G325,FIND("#",StoreConfig!G325)-1),"")</f>
        <v/>
      </c>
      <c r="I320" s="91" t="str">
        <f>IF($B$2=StoreConfig!C325,RIGHT(StoreConfig!G325,LEN(StoreConfig!G325)-FIND("#",StoreConfig!G325)),"")</f>
        <v/>
      </c>
      <c r="J320" s="91" t="str">
        <f>IF($B$2=StoreConfig!C325,IF(StoreConfig!L325=0,"不限购",StoreConfig!L325&amp;"次"),"")</f>
        <v/>
      </c>
    </row>
    <row r="321" spans="4:10">
      <c r="D321" s="99" t="str">
        <f>IF($B$2=StoreConfig!C326,StoreConfig!O326,"")</f>
        <v/>
      </c>
      <c r="E321" s="99" t="str">
        <f>IF($B$2=StoreConfig!C326,StoreConfig!E326,"")</f>
        <v/>
      </c>
      <c r="F321" s="99" t="str">
        <f>IF($B$2=StoreConfig!C326,RIGHT(StoreConfig!J326,LEN(StoreConfig!J326)-FIND("|",StoreConfig!J326)),"")</f>
        <v/>
      </c>
      <c r="G321" s="99" t="str">
        <f>IFERROR(VLOOKUP(--IF($B$2=StoreConfig!C326,LEFT(StoreConfig!J326,FIND("|",StoreConfig!J326)-1),""),$Q$4:$R$20,2,FALSE),"")</f>
        <v/>
      </c>
      <c r="H321" s="91" t="str">
        <f>IF($B$2=StoreConfig!C326,LEFT(StoreConfig!G326,FIND("#",StoreConfig!G326)-1),"")</f>
        <v/>
      </c>
      <c r="I321" s="91" t="str">
        <f>IF($B$2=StoreConfig!C326,RIGHT(StoreConfig!G326,LEN(StoreConfig!G326)-FIND("#",StoreConfig!G326)),"")</f>
        <v/>
      </c>
      <c r="J321" s="91" t="str">
        <f>IF($B$2=StoreConfig!C326,IF(StoreConfig!L326=0,"不限购",StoreConfig!L326&amp;"次"),"")</f>
        <v/>
      </c>
    </row>
    <row r="322" spans="4:10">
      <c r="D322" s="99" t="str">
        <f>IF($B$2=StoreConfig!C327,StoreConfig!O327,"")</f>
        <v/>
      </c>
      <c r="E322" s="99" t="str">
        <f>IF($B$2=StoreConfig!C327,StoreConfig!E327,"")</f>
        <v/>
      </c>
      <c r="F322" s="99" t="str">
        <f>IF($B$2=StoreConfig!C327,RIGHT(StoreConfig!J327,LEN(StoreConfig!J327)-FIND("|",StoreConfig!J327)),"")</f>
        <v/>
      </c>
      <c r="G322" s="99" t="str">
        <f>IFERROR(VLOOKUP(--IF($B$2=StoreConfig!C327,LEFT(StoreConfig!J327,FIND("|",StoreConfig!J327)-1),""),$Q$4:$R$20,2,FALSE),"")</f>
        <v/>
      </c>
      <c r="H322" s="91" t="str">
        <f>IF($B$2=StoreConfig!C327,LEFT(StoreConfig!G327,FIND("#",StoreConfig!G327)-1),"")</f>
        <v/>
      </c>
      <c r="I322" s="91" t="str">
        <f>IF($B$2=StoreConfig!C327,RIGHT(StoreConfig!G327,LEN(StoreConfig!G327)-FIND("#",StoreConfig!G327)),"")</f>
        <v/>
      </c>
      <c r="J322" s="91" t="str">
        <f>IF($B$2=StoreConfig!C327,IF(StoreConfig!L327=0,"不限购",StoreConfig!L327&amp;"次"),"")</f>
        <v/>
      </c>
    </row>
    <row r="323" spans="4:10">
      <c r="D323" s="99" t="str">
        <f>IF($B$2=StoreConfig!C328,StoreConfig!O328,"")</f>
        <v/>
      </c>
      <c r="E323" s="99" t="str">
        <f>IF($B$2=StoreConfig!C328,StoreConfig!E328,"")</f>
        <v/>
      </c>
      <c r="F323" s="99" t="str">
        <f>IF($B$2=StoreConfig!C328,RIGHT(StoreConfig!J328,LEN(StoreConfig!J328)-FIND("|",StoreConfig!J328)),"")</f>
        <v/>
      </c>
      <c r="G323" s="99" t="str">
        <f>IFERROR(VLOOKUP(--IF($B$2=StoreConfig!C328,LEFT(StoreConfig!J328,FIND("|",StoreConfig!J328)-1),""),$Q$4:$R$20,2,FALSE),"")</f>
        <v/>
      </c>
      <c r="H323" s="91" t="str">
        <f>IF($B$2=StoreConfig!C328,LEFT(StoreConfig!G328,FIND("#",StoreConfig!G328)-1),"")</f>
        <v/>
      </c>
      <c r="I323" s="91" t="str">
        <f>IF($B$2=StoreConfig!C328,RIGHT(StoreConfig!G328,LEN(StoreConfig!G328)-FIND("#",StoreConfig!G328)),"")</f>
        <v/>
      </c>
      <c r="J323" s="91" t="str">
        <f>IF($B$2=StoreConfig!C328,IF(StoreConfig!L328=0,"不限购",StoreConfig!L328&amp;"次"),"")</f>
        <v/>
      </c>
    </row>
    <row r="324" spans="4:10">
      <c r="D324" s="99" t="str">
        <f>IF($B$2=StoreConfig!C329,StoreConfig!O329,"")</f>
        <v/>
      </c>
      <c r="E324" s="99" t="str">
        <f>IF($B$2=StoreConfig!C329,StoreConfig!E329,"")</f>
        <v/>
      </c>
      <c r="F324" s="99" t="str">
        <f>IF($B$2=StoreConfig!C329,RIGHT(StoreConfig!J329,LEN(StoreConfig!J329)-FIND("|",StoreConfig!J329)),"")</f>
        <v/>
      </c>
      <c r="G324" s="99" t="str">
        <f>IFERROR(VLOOKUP(--IF($B$2=StoreConfig!C329,LEFT(StoreConfig!J329,FIND("|",StoreConfig!J329)-1),""),$Q$4:$R$20,2,FALSE),"")</f>
        <v/>
      </c>
      <c r="H324" s="91" t="str">
        <f>IF($B$2=StoreConfig!C329,LEFT(StoreConfig!G329,FIND("#",StoreConfig!G329)-1),"")</f>
        <v/>
      </c>
      <c r="I324" s="91" t="str">
        <f>IF($B$2=StoreConfig!C329,RIGHT(StoreConfig!G329,LEN(StoreConfig!G329)-FIND("#",StoreConfig!G329)),"")</f>
        <v/>
      </c>
      <c r="J324" s="91" t="str">
        <f>IF($B$2=StoreConfig!C329,IF(StoreConfig!L329=0,"不限购",StoreConfig!L329&amp;"次"),"")</f>
        <v/>
      </c>
    </row>
    <row r="325" spans="4:10">
      <c r="D325" s="99" t="str">
        <f>IF($B$2=StoreConfig!C330,StoreConfig!O330,"")</f>
        <v/>
      </c>
      <c r="E325" s="99" t="str">
        <f>IF($B$2=StoreConfig!C330,StoreConfig!E330,"")</f>
        <v/>
      </c>
      <c r="F325" s="99" t="str">
        <f>IF($B$2=StoreConfig!C330,RIGHT(StoreConfig!J330,LEN(StoreConfig!J330)-FIND("|",StoreConfig!J330)),"")</f>
        <v/>
      </c>
      <c r="G325" s="99" t="str">
        <f>IFERROR(VLOOKUP(--IF($B$2=StoreConfig!C330,LEFT(StoreConfig!J330,FIND("|",StoreConfig!J330)-1),""),$Q$4:$R$20,2,FALSE),"")</f>
        <v/>
      </c>
      <c r="H325" s="91" t="str">
        <f>IF($B$2=StoreConfig!C330,LEFT(StoreConfig!G330,FIND("#",StoreConfig!G330)-1),"")</f>
        <v/>
      </c>
      <c r="I325" s="91" t="str">
        <f>IF($B$2=StoreConfig!C330,RIGHT(StoreConfig!G330,LEN(StoreConfig!G330)-FIND("#",StoreConfig!G330)),"")</f>
        <v/>
      </c>
      <c r="J325" s="91" t="str">
        <f>IF($B$2=StoreConfig!C330,IF(StoreConfig!L330=0,"不限购",StoreConfig!L330&amp;"次"),"")</f>
        <v/>
      </c>
    </row>
    <row r="326" spans="4:10">
      <c r="D326" s="99" t="str">
        <f>IF($B$2=StoreConfig!C331,StoreConfig!O331,"")</f>
        <v/>
      </c>
      <c r="E326" s="99" t="str">
        <f>IF($B$2=StoreConfig!C331,StoreConfig!E331,"")</f>
        <v/>
      </c>
      <c r="F326" s="99" t="str">
        <f>IF($B$2=StoreConfig!C331,RIGHT(StoreConfig!J331,LEN(StoreConfig!J331)-FIND("|",StoreConfig!J331)),"")</f>
        <v/>
      </c>
      <c r="G326" s="99" t="str">
        <f>IFERROR(VLOOKUP(--IF($B$2=StoreConfig!C331,LEFT(StoreConfig!J331,FIND("|",StoreConfig!J331)-1),""),$Q$4:$R$20,2,FALSE),"")</f>
        <v/>
      </c>
      <c r="H326" s="91" t="str">
        <f>IF($B$2=StoreConfig!C331,LEFT(StoreConfig!G331,FIND("#",StoreConfig!G331)-1),"")</f>
        <v/>
      </c>
      <c r="I326" s="91" t="str">
        <f>IF($B$2=StoreConfig!C331,RIGHT(StoreConfig!G331,LEN(StoreConfig!G331)-FIND("#",StoreConfig!G331)),"")</f>
        <v/>
      </c>
      <c r="J326" s="91" t="str">
        <f>IF($B$2=StoreConfig!C331,IF(StoreConfig!L331=0,"不限购",StoreConfig!L331&amp;"次"),"")</f>
        <v/>
      </c>
    </row>
    <row r="327" spans="4:10">
      <c r="D327" s="99" t="str">
        <f>IF($B$2=StoreConfig!C332,StoreConfig!O332,"")</f>
        <v/>
      </c>
      <c r="E327" s="99" t="str">
        <f>IF($B$2=StoreConfig!C332,StoreConfig!E332,"")</f>
        <v/>
      </c>
      <c r="F327" s="99" t="str">
        <f>IF($B$2=StoreConfig!C332,RIGHT(StoreConfig!J332,LEN(StoreConfig!J332)-FIND("|",StoreConfig!J332)),"")</f>
        <v/>
      </c>
      <c r="G327" s="99" t="str">
        <f>IFERROR(VLOOKUP(--IF($B$2=StoreConfig!C332,LEFT(StoreConfig!J332,FIND("|",StoreConfig!J332)-1),""),$Q$4:$R$20,2,FALSE),"")</f>
        <v/>
      </c>
      <c r="H327" s="91" t="str">
        <f>IF($B$2=StoreConfig!C332,LEFT(StoreConfig!G332,FIND("#",StoreConfig!G332)-1),"")</f>
        <v/>
      </c>
      <c r="I327" s="91" t="str">
        <f>IF($B$2=StoreConfig!C332,RIGHT(StoreConfig!G332,LEN(StoreConfig!G332)-FIND("#",StoreConfig!G332)),"")</f>
        <v/>
      </c>
      <c r="J327" s="91" t="str">
        <f>IF($B$2=StoreConfig!C332,IF(StoreConfig!L332=0,"不限购",StoreConfig!L332&amp;"次"),"")</f>
        <v/>
      </c>
    </row>
    <row r="328" spans="4:10">
      <c r="D328" s="99" t="str">
        <f>IF($B$2=StoreConfig!C333,StoreConfig!O333,"")</f>
        <v/>
      </c>
      <c r="E328" s="99" t="str">
        <f>IF($B$2=StoreConfig!C333,StoreConfig!E333,"")</f>
        <v/>
      </c>
      <c r="F328" s="99" t="str">
        <f>IF($B$2=StoreConfig!C333,RIGHT(StoreConfig!J333,LEN(StoreConfig!J333)-FIND("|",StoreConfig!J333)),"")</f>
        <v/>
      </c>
      <c r="G328" s="99" t="str">
        <f>IFERROR(VLOOKUP(--IF($B$2=StoreConfig!C333,LEFT(StoreConfig!J333,FIND("|",StoreConfig!J333)-1),""),$Q$4:$R$20,2,FALSE),"")</f>
        <v/>
      </c>
      <c r="H328" s="91" t="str">
        <f>IF($B$2=StoreConfig!C333,LEFT(StoreConfig!G333,FIND("#",StoreConfig!G333)-1),"")</f>
        <v/>
      </c>
      <c r="I328" s="91" t="str">
        <f>IF($B$2=StoreConfig!C333,RIGHT(StoreConfig!G333,LEN(StoreConfig!G333)-FIND("#",StoreConfig!G333)),"")</f>
        <v/>
      </c>
      <c r="J328" s="91" t="str">
        <f>IF($B$2=StoreConfig!C333,IF(StoreConfig!L333=0,"不限购",StoreConfig!L333&amp;"次"),"")</f>
        <v/>
      </c>
    </row>
    <row r="329" spans="4:10">
      <c r="D329" s="99" t="str">
        <f>IF($B$2=StoreConfig!C334,StoreConfig!O334,"")</f>
        <v/>
      </c>
      <c r="E329" s="99" t="str">
        <f>IF($B$2=StoreConfig!C334,StoreConfig!E334,"")</f>
        <v/>
      </c>
      <c r="F329" s="99" t="str">
        <f>IF($B$2=StoreConfig!C334,RIGHT(StoreConfig!J334,LEN(StoreConfig!J334)-FIND("|",StoreConfig!J334)),"")</f>
        <v/>
      </c>
      <c r="G329" s="99" t="str">
        <f>IFERROR(VLOOKUP(--IF($B$2=StoreConfig!C334,LEFT(StoreConfig!J334,FIND("|",StoreConfig!J334)-1),""),$Q$4:$R$20,2,FALSE),"")</f>
        <v/>
      </c>
      <c r="H329" s="91" t="str">
        <f>IF($B$2=StoreConfig!C334,LEFT(StoreConfig!G334,FIND("#",StoreConfig!G334)-1),"")</f>
        <v/>
      </c>
      <c r="I329" s="91" t="str">
        <f>IF($B$2=StoreConfig!C334,RIGHT(StoreConfig!G334,LEN(StoreConfig!G334)-FIND("#",StoreConfig!G334)),"")</f>
        <v/>
      </c>
      <c r="J329" s="91" t="str">
        <f>IF($B$2=StoreConfig!C334,IF(StoreConfig!L334=0,"不限购",StoreConfig!L334&amp;"次"),"")</f>
        <v/>
      </c>
    </row>
    <row r="330" spans="4:10">
      <c r="D330" s="99" t="str">
        <f>IF($B$2=StoreConfig!C335,StoreConfig!O335,"")</f>
        <v/>
      </c>
      <c r="E330" s="99" t="str">
        <f>IF($B$2=StoreConfig!C335,StoreConfig!E335,"")</f>
        <v/>
      </c>
      <c r="F330" s="99" t="str">
        <f>IF($B$2=StoreConfig!C335,RIGHT(StoreConfig!J335,LEN(StoreConfig!J335)-FIND("|",StoreConfig!J335)),"")</f>
        <v/>
      </c>
      <c r="G330" s="99" t="str">
        <f>IFERROR(VLOOKUP(--IF($B$2=StoreConfig!C335,LEFT(StoreConfig!J335,FIND("|",StoreConfig!J335)-1),""),$Q$4:$R$20,2,FALSE),"")</f>
        <v/>
      </c>
      <c r="H330" s="91" t="str">
        <f>IF($B$2=StoreConfig!C335,LEFT(StoreConfig!G335,FIND("#",StoreConfig!G335)-1),"")</f>
        <v/>
      </c>
      <c r="I330" s="91" t="str">
        <f>IF($B$2=StoreConfig!C335,RIGHT(StoreConfig!G335,LEN(StoreConfig!G335)-FIND("#",StoreConfig!G335)),"")</f>
        <v/>
      </c>
      <c r="J330" s="91" t="str">
        <f>IF($B$2=StoreConfig!C335,IF(StoreConfig!L335=0,"不限购",StoreConfig!L335&amp;"次"),"")</f>
        <v/>
      </c>
    </row>
    <row r="331" spans="4:10">
      <c r="D331" s="99" t="str">
        <f>IF($B$2=StoreConfig!C336,StoreConfig!O336,"")</f>
        <v/>
      </c>
      <c r="E331" s="99" t="str">
        <f>IF($B$2=StoreConfig!C336,StoreConfig!E336,"")</f>
        <v/>
      </c>
      <c r="F331" s="99" t="str">
        <f>IF($B$2=StoreConfig!C336,RIGHT(StoreConfig!J336,LEN(StoreConfig!J336)-FIND("|",StoreConfig!J336)),"")</f>
        <v/>
      </c>
      <c r="G331" s="99" t="str">
        <f>IFERROR(VLOOKUP(--IF($B$2=StoreConfig!C336,LEFT(StoreConfig!J336,FIND("|",StoreConfig!J336)-1),""),$Q$4:$R$20,2,FALSE),"")</f>
        <v/>
      </c>
      <c r="H331" s="91" t="str">
        <f>IF($B$2=StoreConfig!C336,LEFT(StoreConfig!G336,FIND("#",StoreConfig!G336)-1),"")</f>
        <v/>
      </c>
      <c r="I331" s="91" t="str">
        <f>IF($B$2=StoreConfig!C336,RIGHT(StoreConfig!G336,LEN(StoreConfig!G336)-FIND("#",StoreConfig!G336)),"")</f>
        <v/>
      </c>
      <c r="J331" s="91" t="str">
        <f>IF($B$2=StoreConfig!C336,IF(StoreConfig!L336=0,"不限购",StoreConfig!L336&amp;"次"),"")</f>
        <v/>
      </c>
    </row>
    <row r="332" spans="4:10">
      <c r="D332" s="99" t="str">
        <f>IF($B$2=StoreConfig!C337,StoreConfig!O337,"")</f>
        <v/>
      </c>
      <c r="E332" s="99" t="str">
        <f>IF($B$2=StoreConfig!C337,StoreConfig!E337,"")</f>
        <v/>
      </c>
      <c r="F332" s="99" t="str">
        <f>IF($B$2=StoreConfig!C337,RIGHT(StoreConfig!J337,LEN(StoreConfig!J337)-FIND("|",StoreConfig!J337)),"")</f>
        <v/>
      </c>
      <c r="G332" s="99" t="str">
        <f>IFERROR(VLOOKUP(--IF($B$2=StoreConfig!C337,LEFT(StoreConfig!J337,FIND("|",StoreConfig!J337)-1),""),$Q$4:$R$20,2,FALSE),"")</f>
        <v/>
      </c>
      <c r="H332" s="91" t="str">
        <f>IF($B$2=StoreConfig!C337,LEFT(StoreConfig!G337,FIND("#",StoreConfig!G337)-1),"")</f>
        <v/>
      </c>
      <c r="I332" s="91" t="str">
        <f>IF($B$2=StoreConfig!C337,RIGHT(StoreConfig!G337,LEN(StoreConfig!G337)-FIND("#",StoreConfig!G337)),"")</f>
        <v/>
      </c>
      <c r="J332" s="91" t="str">
        <f>IF($B$2=StoreConfig!C337,IF(StoreConfig!L337=0,"不限购",StoreConfig!L337&amp;"次"),"")</f>
        <v/>
      </c>
    </row>
    <row r="333" spans="4:10">
      <c r="D333" s="99" t="str">
        <f>IF($B$2=StoreConfig!C338,StoreConfig!O338,"")</f>
        <v/>
      </c>
      <c r="E333" s="99" t="str">
        <f>IF($B$2=StoreConfig!C338,StoreConfig!E338,"")</f>
        <v/>
      </c>
      <c r="F333" s="99" t="str">
        <f>IF($B$2=StoreConfig!C338,RIGHT(StoreConfig!J338,LEN(StoreConfig!J338)-FIND("|",StoreConfig!J338)),"")</f>
        <v/>
      </c>
      <c r="G333" s="99" t="str">
        <f>IFERROR(VLOOKUP(--IF($B$2=StoreConfig!C338,LEFT(StoreConfig!J338,FIND("|",StoreConfig!J338)-1),""),$Q$4:$R$20,2,FALSE),"")</f>
        <v/>
      </c>
      <c r="H333" s="91" t="str">
        <f>IF($B$2=StoreConfig!C338,LEFT(StoreConfig!G338,FIND("#",StoreConfig!G338)-1),"")</f>
        <v/>
      </c>
      <c r="I333" s="91" t="str">
        <f>IF($B$2=StoreConfig!C338,RIGHT(StoreConfig!G338,LEN(StoreConfig!G338)-FIND("#",StoreConfig!G338)),"")</f>
        <v/>
      </c>
      <c r="J333" s="91" t="str">
        <f>IF($B$2=StoreConfig!C338,IF(StoreConfig!L338=0,"不限购",StoreConfig!L338&amp;"次"),"")</f>
        <v/>
      </c>
    </row>
    <row r="334" spans="4:10">
      <c r="D334" s="99" t="str">
        <f>IF($B$2=StoreConfig!C339,StoreConfig!O339,"")</f>
        <v/>
      </c>
      <c r="E334" s="99" t="str">
        <f>IF($B$2=StoreConfig!C339,StoreConfig!E339,"")</f>
        <v/>
      </c>
      <c r="F334" s="99" t="str">
        <f>IF($B$2=StoreConfig!C339,RIGHT(StoreConfig!J339,LEN(StoreConfig!J339)-FIND("|",StoreConfig!J339)),"")</f>
        <v/>
      </c>
      <c r="G334" s="99" t="str">
        <f>IFERROR(VLOOKUP(--IF($B$2=StoreConfig!C339,LEFT(StoreConfig!J339,FIND("|",StoreConfig!J339)-1),""),$Q$4:$R$20,2,FALSE),"")</f>
        <v/>
      </c>
      <c r="H334" s="91" t="str">
        <f>IF($B$2=StoreConfig!C339,LEFT(StoreConfig!G339,FIND("#",StoreConfig!G339)-1),"")</f>
        <v/>
      </c>
      <c r="I334" s="91" t="str">
        <f>IF($B$2=StoreConfig!C339,RIGHT(StoreConfig!G339,LEN(StoreConfig!G339)-FIND("#",StoreConfig!G339)),"")</f>
        <v/>
      </c>
      <c r="J334" s="91" t="str">
        <f>IF($B$2=StoreConfig!C339,IF(StoreConfig!L339=0,"不限购",StoreConfig!L339&amp;"次"),"")</f>
        <v/>
      </c>
    </row>
    <row r="335" spans="4:10">
      <c r="D335" s="99" t="str">
        <f>IF($B$2=StoreConfig!C340,StoreConfig!O340,"")</f>
        <v/>
      </c>
      <c r="E335" s="99" t="str">
        <f>IF($B$2=StoreConfig!C340,StoreConfig!E340,"")</f>
        <v/>
      </c>
      <c r="F335" s="99" t="str">
        <f>IF($B$2=StoreConfig!C340,RIGHT(StoreConfig!J340,LEN(StoreConfig!J340)-FIND("|",StoreConfig!J340)),"")</f>
        <v/>
      </c>
      <c r="G335" s="99" t="str">
        <f>IFERROR(VLOOKUP(--IF($B$2=StoreConfig!C340,LEFT(StoreConfig!J340,FIND("|",StoreConfig!J340)-1),""),$Q$4:$R$20,2,FALSE),"")</f>
        <v/>
      </c>
      <c r="H335" s="91" t="str">
        <f>IF($B$2=StoreConfig!C340,LEFT(StoreConfig!G340,FIND("#",StoreConfig!G340)-1),"")</f>
        <v/>
      </c>
      <c r="I335" s="91" t="str">
        <f>IF($B$2=StoreConfig!C340,RIGHT(StoreConfig!G340,LEN(StoreConfig!G340)-FIND("#",StoreConfig!G340)),"")</f>
        <v/>
      </c>
      <c r="J335" s="91" t="str">
        <f>IF($B$2=StoreConfig!C340,IF(StoreConfig!L340=0,"不限购",StoreConfig!L340&amp;"次"),"")</f>
        <v/>
      </c>
    </row>
    <row r="336" spans="4:10">
      <c r="D336" s="99" t="str">
        <f>IF($B$2=StoreConfig!C341,StoreConfig!O341,"")</f>
        <v/>
      </c>
      <c r="E336" s="99" t="str">
        <f>IF($B$2=StoreConfig!C341,StoreConfig!E341,"")</f>
        <v/>
      </c>
      <c r="F336" s="99" t="str">
        <f>IF($B$2=StoreConfig!C341,RIGHT(StoreConfig!J341,LEN(StoreConfig!J341)-FIND("|",StoreConfig!J341)),"")</f>
        <v/>
      </c>
      <c r="G336" s="99" t="str">
        <f>IFERROR(VLOOKUP(--IF($B$2=StoreConfig!C341,LEFT(StoreConfig!J341,FIND("|",StoreConfig!J341)-1),""),$Q$4:$R$20,2,FALSE),"")</f>
        <v/>
      </c>
      <c r="H336" s="91" t="str">
        <f>IF($B$2=StoreConfig!C341,LEFT(StoreConfig!G341,FIND("#",StoreConfig!G341)-1),"")</f>
        <v/>
      </c>
      <c r="I336" s="91" t="str">
        <f>IF($B$2=StoreConfig!C341,RIGHT(StoreConfig!G341,LEN(StoreConfig!G341)-FIND("#",StoreConfig!G341)),"")</f>
        <v/>
      </c>
      <c r="J336" s="91" t="str">
        <f>IF($B$2=StoreConfig!C341,IF(StoreConfig!L341=0,"不限购",StoreConfig!L341&amp;"次"),"")</f>
        <v/>
      </c>
    </row>
    <row r="337" spans="4:10">
      <c r="D337" s="99" t="str">
        <f>IF($B$2=StoreConfig!C342,StoreConfig!O342,"")</f>
        <v/>
      </c>
      <c r="E337" s="99" t="str">
        <f>IF($B$2=StoreConfig!C342,StoreConfig!E342,"")</f>
        <v/>
      </c>
      <c r="F337" s="99" t="str">
        <f>IF($B$2=StoreConfig!C342,RIGHT(StoreConfig!J342,LEN(StoreConfig!J342)-FIND("|",StoreConfig!J342)),"")</f>
        <v/>
      </c>
      <c r="G337" s="99" t="str">
        <f>IFERROR(VLOOKUP(--IF($B$2=StoreConfig!C342,LEFT(StoreConfig!J342,FIND("|",StoreConfig!J342)-1),""),$Q$4:$R$20,2,FALSE),"")</f>
        <v/>
      </c>
      <c r="H337" s="91" t="str">
        <f>IF($B$2=StoreConfig!C342,LEFT(StoreConfig!G342,FIND("#",StoreConfig!G342)-1),"")</f>
        <v/>
      </c>
      <c r="I337" s="91" t="str">
        <f>IF($B$2=StoreConfig!C342,RIGHT(StoreConfig!G342,LEN(StoreConfig!G342)-FIND("#",StoreConfig!G342)),"")</f>
        <v/>
      </c>
      <c r="J337" s="91" t="str">
        <f>IF($B$2=StoreConfig!C342,IF(StoreConfig!L342=0,"不限购",StoreConfig!L342&amp;"次"),"")</f>
        <v/>
      </c>
    </row>
    <row r="338" spans="4:10">
      <c r="D338" s="99" t="str">
        <f>IF($B$2=StoreConfig!C343,StoreConfig!O343,"")</f>
        <v/>
      </c>
      <c r="E338" s="99" t="str">
        <f>IF($B$2=StoreConfig!C343,StoreConfig!E343,"")</f>
        <v/>
      </c>
      <c r="F338" s="99" t="str">
        <f>IF($B$2=StoreConfig!C343,RIGHT(StoreConfig!J343,LEN(StoreConfig!J343)-FIND("|",StoreConfig!J343)),"")</f>
        <v/>
      </c>
      <c r="G338" s="99" t="str">
        <f>IFERROR(VLOOKUP(--IF($B$2=StoreConfig!C343,LEFT(StoreConfig!J343,FIND("|",StoreConfig!J343)-1),""),$Q$4:$R$20,2,FALSE),"")</f>
        <v/>
      </c>
      <c r="H338" s="91" t="str">
        <f>IF($B$2=StoreConfig!C343,LEFT(StoreConfig!G343,FIND("#",StoreConfig!G343)-1),"")</f>
        <v/>
      </c>
      <c r="I338" s="91" t="str">
        <f>IF($B$2=StoreConfig!C343,RIGHT(StoreConfig!G343,LEN(StoreConfig!G343)-FIND("#",StoreConfig!G343)),"")</f>
        <v/>
      </c>
      <c r="J338" s="91" t="str">
        <f>IF($B$2=StoreConfig!C343,IF(StoreConfig!L343=0,"不限购",StoreConfig!L343&amp;"次"),"")</f>
        <v/>
      </c>
    </row>
    <row r="339" spans="4:10">
      <c r="D339" s="99" t="str">
        <f>IF($B$2=StoreConfig!C344,StoreConfig!O344,"")</f>
        <v/>
      </c>
      <c r="E339" s="99" t="str">
        <f>IF($B$2=StoreConfig!C344,StoreConfig!E344,"")</f>
        <v/>
      </c>
      <c r="F339" s="99" t="str">
        <f>IF($B$2=StoreConfig!C344,RIGHT(StoreConfig!J344,LEN(StoreConfig!J344)-FIND("|",StoreConfig!J344)),"")</f>
        <v/>
      </c>
      <c r="G339" s="99" t="str">
        <f>IFERROR(VLOOKUP(--IF($B$2=StoreConfig!C344,LEFT(StoreConfig!J344,FIND("|",StoreConfig!J344)-1),""),$Q$4:$R$20,2,FALSE),"")</f>
        <v/>
      </c>
      <c r="H339" s="91" t="str">
        <f>IF($B$2=StoreConfig!C344,LEFT(StoreConfig!G344,FIND("#",StoreConfig!G344)-1),"")</f>
        <v/>
      </c>
      <c r="I339" s="91" t="str">
        <f>IF($B$2=StoreConfig!C344,RIGHT(StoreConfig!G344,LEN(StoreConfig!G344)-FIND("#",StoreConfig!G344)),"")</f>
        <v/>
      </c>
      <c r="J339" s="91" t="str">
        <f>IF($B$2=StoreConfig!C344,IF(StoreConfig!L344=0,"不限购",StoreConfig!L344&amp;"次"),"")</f>
        <v/>
      </c>
    </row>
    <row r="340" spans="4:10">
      <c r="D340" s="99" t="str">
        <f>IF($B$2=StoreConfig!C345,StoreConfig!O345,"")</f>
        <v/>
      </c>
      <c r="E340" s="99" t="str">
        <f>IF($B$2=StoreConfig!C345,StoreConfig!E345,"")</f>
        <v/>
      </c>
      <c r="F340" s="99" t="str">
        <f>IF($B$2=StoreConfig!C345,RIGHT(StoreConfig!J345,LEN(StoreConfig!J345)-FIND("|",StoreConfig!J345)),"")</f>
        <v/>
      </c>
      <c r="G340" s="99" t="str">
        <f>IFERROR(VLOOKUP(--IF($B$2=StoreConfig!C345,LEFT(StoreConfig!J345,FIND("|",StoreConfig!J345)-1),""),$Q$4:$R$20,2,FALSE),"")</f>
        <v/>
      </c>
      <c r="H340" s="91" t="str">
        <f>IF($B$2=StoreConfig!C345,LEFT(StoreConfig!G345,FIND("#",StoreConfig!G345)-1),"")</f>
        <v/>
      </c>
      <c r="I340" s="91" t="str">
        <f>IF($B$2=StoreConfig!C345,RIGHT(StoreConfig!G345,LEN(StoreConfig!G345)-FIND("#",StoreConfig!G345)),"")</f>
        <v/>
      </c>
      <c r="J340" s="91" t="str">
        <f>IF($B$2=StoreConfig!C345,IF(StoreConfig!L345=0,"不限购",StoreConfig!L345&amp;"次"),"")</f>
        <v/>
      </c>
    </row>
    <row r="341" spans="4:10">
      <c r="D341" s="99" t="str">
        <f>IF($B$2=StoreConfig!C346,StoreConfig!O346,"")</f>
        <v/>
      </c>
      <c r="E341" s="99" t="str">
        <f>IF($B$2=StoreConfig!C346,StoreConfig!E346,"")</f>
        <v/>
      </c>
      <c r="F341" s="99" t="str">
        <f>IF($B$2=StoreConfig!C346,RIGHT(StoreConfig!J346,LEN(StoreConfig!J346)-FIND("|",StoreConfig!J346)),"")</f>
        <v/>
      </c>
      <c r="G341" s="99" t="str">
        <f>IFERROR(VLOOKUP(--IF($B$2=StoreConfig!C346,LEFT(StoreConfig!J346,FIND("|",StoreConfig!J346)-1),""),$Q$4:$R$20,2,FALSE),"")</f>
        <v/>
      </c>
      <c r="H341" s="91" t="str">
        <f>IF($B$2=StoreConfig!C346,LEFT(StoreConfig!G346,FIND("#",StoreConfig!G346)-1),"")</f>
        <v/>
      </c>
      <c r="I341" s="91" t="str">
        <f>IF($B$2=StoreConfig!C346,RIGHT(StoreConfig!G346,LEN(StoreConfig!G346)-FIND("#",StoreConfig!G346)),"")</f>
        <v/>
      </c>
      <c r="J341" s="91" t="str">
        <f>IF($B$2=StoreConfig!C346,IF(StoreConfig!L346=0,"不限购",StoreConfig!L346&amp;"次"),"")</f>
        <v/>
      </c>
    </row>
    <row r="342" spans="4:10">
      <c r="D342" s="99" t="str">
        <f>IF($B$2=StoreConfig!C347,StoreConfig!O347,"")</f>
        <v/>
      </c>
      <c r="E342" s="99" t="str">
        <f>IF($B$2=StoreConfig!C347,StoreConfig!E347,"")</f>
        <v/>
      </c>
      <c r="F342" s="99" t="str">
        <f>IF($B$2=StoreConfig!C347,RIGHT(StoreConfig!J347,LEN(StoreConfig!J347)-FIND("|",StoreConfig!J347)),"")</f>
        <v/>
      </c>
      <c r="G342" s="99" t="str">
        <f>IFERROR(VLOOKUP(--IF($B$2=StoreConfig!C347,LEFT(StoreConfig!J347,FIND("|",StoreConfig!J347)-1),""),$Q$4:$R$20,2,FALSE),"")</f>
        <v/>
      </c>
      <c r="H342" s="91" t="str">
        <f>IF($B$2=StoreConfig!C347,LEFT(StoreConfig!G347,FIND("#",StoreConfig!G347)-1),"")</f>
        <v/>
      </c>
      <c r="I342" s="91" t="str">
        <f>IF($B$2=StoreConfig!C347,RIGHT(StoreConfig!G347,LEN(StoreConfig!G347)-FIND("#",StoreConfig!G347)),"")</f>
        <v/>
      </c>
      <c r="J342" s="91" t="str">
        <f>IF($B$2=StoreConfig!C347,IF(StoreConfig!L347=0,"不限购",StoreConfig!L347&amp;"次"),"")</f>
        <v/>
      </c>
    </row>
    <row r="343" spans="4:10">
      <c r="D343" s="99" t="str">
        <f>IF($B$2=StoreConfig!C348,StoreConfig!O348,"")</f>
        <v/>
      </c>
      <c r="E343" s="99" t="str">
        <f>IF($B$2=StoreConfig!C348,StoreConfig!E348,"")</f>
        <v/>
      </c>
      <c r="F343" s="99" t="str">
        <f>IF($B$2=StoreConfig!C348,RIGHT(StoreConfig!J348,LEN(StoreConfig!J348)-FIND("|",StoreConfig!J348)),"")</f>
        <v/>
      </c>
      <c r="G343" s="99" t="str">
        <f>IFERROR(VLOOKUP(--IF($B$2=StoreConfig!C348,LEFT(StoreConfig!J348,FIND("|",StoreConfig!J348)-1),""),$Q$4:$R$20,2,FALSE),"")</f>
        <v/>
      </c>
      <c r="H343" s="91" t="str">
        <f>IF($B$2=StoreConfig!C348,LEFT(StoreConfig!G348,FIND("#",StoreConfig!G348)-1),"")</f>
        <v/>
      </c>
      <c r="I343" s="91" t="str">
        <f>IF($B$2=StoreConfig!C348,RIGHT(StoreConfig!G348,LEN(StoreConfig!G348)-FIND("#",StoreConfig!G348)),"")</f>
        <v/>
      </c>
      <c r="J343" s="91" t="str">
        <f>IF($B$2=StoreConfig!C348,IF(StoreConfig!L348=0,"不限购",StoreConfig!L348&amp;"次"),"")</f>
        <v/>
      </c>
    </row>
    <row r="344" spans="4:10">
      <c r="D344" s="99" t="str">
        <f>IF($B$2=StoreConfig!C349,StoreConfig!O349,"")</f>
        <v/>
      </c>
      <c r="E344" s="99" t="str">
        <f>IF($B$2=StoreConfig!C349,StoreConfig!E349,"")</f>
        <v/>
      </c>
      <c r="F344" s="99" t="str">
        <f>IF($B$2=StoreConfig!C349,RIGHT(StoreConfig!J349,LEN(StoreConfig!J349)-FIND("|",StoreConfig!J349)),"")</f>
        <v/>
      </c>
      <c r="G344" s="99" t="str">
        <f>IFERROR(VLOOKUP(--IF($B$2=StoreConfig!C349,LEFT(StoreConfig!J349,FIND("|",StoreConfig!J349)-1),""),$Q$4:$R$20,2,FALSE),"")</f>
        <v/>
      </c>
      <c r="H344" s="91" t="str">
        <f>IF($B$2=StoreConfig!C349,LEFT(StoreConfig!G349,FIND("#",StoreConfig!G349)-1),"")</f>
        <v/>
      </c>
      <c r="I344" s="91" t="str">
        <f>IF($B$2=StoreConfig!C349,RIGHT(StoreConfig!G349,LEN(StoreConfig!G349)-FIND("#",StoreConfig!G349)),"")</f>
        <v/>
      </c>
      <c r="J344" s="91" t="str">
        <f>IF($B$2=StoreConfig!C349,IF(StoreConfig!L349=0,"不限购",StoreConfig!L349&amp;"次"),"")</f>
        <v/>
      </c>
    </row>
    <row r="345" spans="4:10">
      <c r="D345" s="99" t="str">
        <f>IF($B$2=StoreConfig!C350,StoreConfig!O350,"")</f>
        <v/>
      </c>
      <c r="E345" s="99" t="str">
        <f>IF($B$2=StoreConfig!C350,StoreConfig!E350,"")</f>
        <v/>
      </c>
      <c r="F345" s="99" t="str">
        <f>IF($B$2=StoreConfig!C350,RIGHT(StoreConfig!J350,LEN(StoreConfig!J350)-FIND("|",StoreConfig!J350)),"")</f>
        <v/>
      </c>
      <c r="G345" s="99" t="str">
        <f>IFERROR(VLOOKUP(--IF($B$2=StoreConfig!C350,LEFT(StoreConfig!J350,FIND("|",StoreConfig!J350)-1),""),$Q$4:$R$20,2,FALSE),"")</f>
        <v/>
      </c>
      <c r="H345" s="91" t="str">
        <f>IF($B$2=StoreConfig!C350,LEFT(StoreConfig!G350,FIND("#",StoreConfig!G350)-1),"")</f>
        <v/>
      </c>
      <c r="I345" s="91" t="str">
        <f>IF($B$2=StoreConfig!C350,RIGHT(StoreConfig!G350,LEN(StoreConfig!G350)-FIND("#",StoreConfig!G350)),"")</f>
        <v/>
      </c>
      <c r="J345" s="91" t="str">
        <f>IF($B$2=StoreConfig!C350,IF(StoreConfig!L350=0,"不限购",StoreConfig!L350&amp;"次"),"")</f>
        <v/>
      </c>
    </row>
    <row r="346" spans="4:10">
      <c r="D346" s="99" t="str">
        <f>IF($B$2=StoreConfig!C351,StoreConfig!O351,"")</f>
        <v/>
      </c>
      <c r="E346" s="99" t="str">
        <f>IF($B$2=StoreConfig!C351,StoreConfig!E351,"")</f>
        <v/>
      </c>
      <c r="F346" s="99" t="str">
        <f>IF($B$2=StoreConfig!C351,RIGHT(StoreConfig!J351,LEN(StoreConfig!J351)-FIND("|",StoreConfig!J351)),"")</f>
        <v/>
      </c>
      <c r="G346" s="99" t="str">
        <f>IFERROR(VLOOKUP(--IF($B$2=StoreConfig!C351,LEFT(StoreConfig!J351,FIND("|",StoreConfig!J351)-1),""),$Q$4:$R$20,2,FALSE),"")</f>
        <v/>
      </c>
      <c r="H346" s="91" t="str">
        <f>IF($B$2=StoreConfig!C351,LEFT(StoreConfig!G351,FIND("#",StoreConfig!G351)-1),"")</f>
        <v/>
      </c>
      <c r="I346" s="91" t="str">
        <f>IF($B$2=StoreConfig!C351,RIGHT(StoreConfig!G351,LEN(StoreConfig!G351)-FIND("#",StoreConfig!G351)),"")</f>
        <v/>
      </c>
      <c r="J346" s="91" t="str">
        <f>IF($B$2=StoreConfig!C351,IF(StoreConfig!L351=0,"不限购",StoreConfig!L351&amp;"次"),"")</f>
        <v/>
      </c>
    </row>
    <row r="347" spans="4:10">
      <c r="D347" s="99" t="str">
        <f>IF($B$2=StoreConfig!C352,StoreConfig!O352,"")</f>
        <v/>
      </c>
      <c r="E347" s="99" t="str">
        <f>IF($B$2=StoreConfig!C352,StoreConfig!E352,"")</f>
        <v/>
      </c>
      <c r="F347" s="99" t="str">
        <f>IF($B$2=StoreConfig!C352,RIGHT(StoreConfig!J352,LEN(StoreConfig!J352)-FIND("|",StoreConfig!J352)),"")</f>
        <v/>
      </c>
      <c r="G347" s="99" t="str">
        <f>IFERROR(VLOOKUP(--IF($B$2=StoreConfig!C352,LEFT(StoreConfig!J352,FIND("|",StoreConfig!J352)-1),""),$Q$4:$R$20,2,FALSE),"")</f>
        <v/>
      </c>
      <c r="H347" s="91" t="str">
        <f>IF($B$2=StoreConfig!C352,LEFT(StoreConfig!G352,FIND("#",StoreConfig!G352)-1),"")</f>
        <v/>
      </c>
      <c r="I347" s="91" t="str">
        <f>IF($B$2=StoreConfig!C352,RIGHT(StoreConfig!G352,LEN(StoreConfig!G352)-FIND("#",StoreConfig!G352)),"")</f>
        <v/>
      </c>
      <c r="J347" s="91" t="str">
        <f>IF($B$2=StoreConfig!C352,IF(StoreConfig!L352=0,"不限购",StoreConfig!L352&amp;"次"),"")</f>
        <v/>
      </c>
    </row>
    <row r="348" spans="4:10">
      <c r="D348" s="99" t="str">
        <f>IF($B$2=StoreConfig!C353,StoreConfig!O353,"")</f>
        <v/>
      </c>
      <c r="E348" s="99" t="str">
        <f>IF($B$2=StoreConfig!C353,StoreConfig!E353,"")</f>
        <v/>
      </c>
      <c r="F348" s="99" t="str">
        <f>IF($B$2=StoreConfig!C353,RIGHT(StoreConfig!J353,LEN(StoreConfig!J353)-FIND("|",StoreConfig!J353)),"")</f>
        <v/>
      </c>
      <c r="G348" s="99" t="str">
        <f>IFERROR(VLOOKUP(--IF($B$2=StoreConfig!C353,LEFT(StoreConfig!J353,FIND("|",StoreConfig!J353)-1),""),$Q$4:$R$20,2,FALSE),"")</f>
        <v/>
      </c>
      <c r="H348" s="91" t="str">
        <f>IF($B$2=StoreConfig!C353,LEFT(StoreConfig!G353,FIND("#",StoreConfig!G353)-1),"")</f>
        <v/>
      </c>
      <c r="I348" s="91" t="str">
        <f>IF($B$2=StoreConfig!C353,RIGHT(StoreConfig!G353,LEN(StoreConfig!G353)-FIND("#",StoreConfig!G353)),"")</f>
        <v/>
      </c>
      <c r="J348" s="91" t="str">
        <f>IF($B$2=StoreConfig!C353,IF(StoreConfig!L353=0,"不限购",StoreConfig!L353&amp;"次"),"")</f>
        <v/>
      </c>
    </row>
    <row r="349" spans="4:10">
      <c r="D349" s="99" t="str">
        <f>IF($B$2=StoreConfig!C354,StoreConfig!O354,"")</f>
        <v/>
      </c>
      <c r="E349" s="99" t="str">
        <f>IF($B$2=StoreConfig!C354,StoreConfig!E354,"")</f>
        <v/>
      </c>
      <c r="F349" s="99" t="str">
        <f>IF($B$2=StoreConfig!C354,RIGHT(StoreConfig!J354,LEN(StoreConfig!J354)-FIND("|",StoreConfig!J354)),"")</f>
        <v/>
      </c>
      <c r="G349" s="99" t="str">
        <f>IFERROR(VLOOKUP(--IF($B$2=StoreConfig!C354,LEFT(StoreConfig!J354,FIND("|",StoreConfig!J354)-1),""),$Q$4:$R$20,2,FALSE),"")</f>
        <v/>
      </c>
      <c r="H349" s="91" t="str">
        <f>IF($B$2=StoreConfig!C354,LEFT(StoreConfig!G354,FIND("#",StoreConfig!G354)-1),"")</f>
        <v/>
      </c>
      <c r="I349" s="91" t="str">
        <f>IF($B$2=StoreConfig!C354,RIGHT(StoreConfig!G354,LEN(StoreConfig!G354)-FIND("#",StoreConfig!G354)),"")</f>
        <v/>
      </c>
      <c r="J349" s="91" t="str">
        <f>IF($B$2=StoreConfig!C354,IF(StoreConfig!L354=0,"不限购",StoreConfig!L354&amp;"次"),"")</f>
        <v/>
      </c>
    </row>
    <row r="350" spans="4:10">
      <c r="D350" s="99" t="str">
        <f>IF($B$2=StoreConfig!C355,StoreConfig!O355,"")</f>
        <v/>
      </c>
      <c r="E350" s="99" t="str">
        <f>IF($B$2=StoreConfig!C355,StoreConfig!E355,"")</f>
        <v/>
      </c>
      <c r="F350" s="99" t="str">
        <f>IF($B$2=StoreConfig!C355,RIGHT(StoreConfig!J355,LEN(StoreConfig!J355)-FIND("|",StoreConfig!J355)),"")</f>
        <v/>
      </c>
      <c r="G350" s="99" t="str">
        <f>IFERROR(VLOOKUP(--IF($B$2=StoreConfig!C355,LEFT(StoreConfig!J355,FIND("|",StoreConfig!J355)-1),""),$Q$4:$R$20,2,FALSE),"")</f>
        <v/>
      </c>
      <c r="H350" s="91" t="str">
        <f>IF($B$2=StoreConfig!C355,LEFT(StoreConfig!G355,FIND("#",StoreConfig!G355)-1),"")</f>
        <v/>
      </c>
      <c r="I350" s="91" t="str">
        <f>IF($B$2=StoreConfig!C355,RIGHT(StoreConfig!G355,LEN(StoreConfig!G355)-FIND("#",StoreConfig!G355)),"")</f>
        <v/>
      </c>
      <c r="J350" s="91" t="str">
        <f>IF($B$2=StoreConfig!C355,IF(StoreConfig!L355=0,"不限购",StoreConfig!L355&amp;"次"),"")</f>
        <v/>
      </c>
    </row>
    <row r="351" spans="4:10">
      <c r="D351" s="99" t="str">
        <f>IF($B$2=StoreConfig!C356,StoreConfig!O356,"")</f>
        <v/>
      </c>
      <c r="E351" s="99" t="str">
        <f>IF($B$2=StoreConfig!C356,StoreConfig!E356,"")</f>
        <v/>
      </c>
      <c r="F351" s="99" t="str">
        <f>IF($B$2=StoreConfig!C356,RIGHT(StoreConfig!J356,LEN(StoreConfig!J356)-FIND("|",StoreConfig!J356)),"")</f>
        <v/>
      </c>
      <c r="G351" s="99" t="str">
        <f>IFERROR(VLOOKUP(--IF($B$2=StoreConfig!C356,LEFT(StoreConfig!J356,FIND("|",StoreConfig!J356)-1),""),$Q$4:$R$20,2,FALSE),"")</f>
        <v/>
      </c>
      <c r="H351" s="91" t="str">
        <f>IF($B$2=StoreConfig!C356,LEFT(StoreConfig!G356,FIND("#",StoreConfig!G356)-1),"")</f>
        <v/>
      </c>
      <c r="I351" s="91" t="str">
        <f>IF($B$2=StoreConfig!C356,RIGHT(StoreConfig!G356,LEN(StoreConfig!G356)-FIND("#",StoreConfig!G356)),"")</f>
        <v/>
      </c>
      <c r="J351" s="91" t="str">
        <f>IF($B$2=StoreConfig!C356,IF(StoreConfig!L356=0,"不限购",StoreConfig!L356&amp;"次"),"")</f>
        <v/>
      </c>
    </row>
    <row r="352" spans="4:10">
      <c r="D352" s="99" t="str">
        <f>IF($B$2=StoreConfig!C357,StoreConfig!O357,"")</f>
        <v/>
      </c>
      <c r="E352" s="99" t="str">
        <f>IF($B$2=StoreConfig!C357,StoreConfig!E357,"")</f>
        <v/>
      </c>
      <c r="F352" s="99" t="str">
        <f>IF($B$2=StoreConfig!C357,RIGHT(StoreConfig!J357,LEN(StoreConfig!J357)-FIND("|",StoreConfig!J357)),"")</f>
        <v/>
      </c>
      <c r="G352" s="99" t="str">
        <f>IFERROR(VLOOKUP(--IF($B$2=StoreConfig!C357,LEFT(StoreConfig!J357,FIND("|",StoreConfig!J357)-1),""),$Q$4:$R$20,2,FALSE),"")</f>
        <v/>
      </c>
      <c r="H352" s="91" t="str">
        <f>IF($B$2=StoreConfig!C357,LEFT(StoreConfig!G357,FIND("#",StoreConfig!G357)-1),"")</f>
        <v/>
      </c>
      <c r="I352" s="91" t="str">
        <f>IF($B$2=StoreConfig!C357,RIGHT(StoreConfig!G357,LEN(StoreConfig!G357)-FIND("#",StoreConfig!G357)),"")</f>
        <v/>
      </c>
      <c r="J352" s="91" t="str">
        <f>IF($B$2=StoreConfig!C357,IF(StoreConfig!L357=0,"不限购",StoreConfig!L357&amp;"次"),"")</f>
        <v/>
      </c>
    </row>
    <row r="353" spans="4:10">
      <c r="D353" s="99" t="str">
        <f>IF($B$2=StoreConfig!C358,StoreConfig!O358,"")</f>
        <v/>
      </c>
      <c r="E353" s="99" t="str">
        <f>IF($B$2=StoreConfig!C358,StoreConfig!E358,"")</f>
        <v/>
      </c>
      <c r="F353" s="99" t="str">
        <f>IF($B$2=StoreConfig!C358,RIGHT(StoreConfig!J358,LEN(StoreConfig!J358)-FIND("|",StoreConfig!J358)),"")</f>
        <v/>
      </c>
      <c r="G353" s="99" t="str">
        <f>IFERROR(VLOOKUP(--IF($B$2=StoreConfig!C358,LEFT(StoreConfig!J358,FIND("|",StoreConfig!J358)-1),""),$Q$4:$R$20,2,FALSE),"")</f>
        <v/>
      </c>
      <c r="H353" s="91" t="str">
        <f>IF($B$2=StoreConfig!C358,LEFT(StoreConfig!G358,FIND("#",StoreConfig!G358)-1),"")</f>
        <v/>
      </c>
      <c r="I353" s="91" t="str">
        <f>IF($B$2=StoreConfig!C358,RIGHT(StoreConfig!G358,LEN(StoreConfig!G358)-FIND("#",StoreConfig!G358)),"")</f>
        <v/>
      </c>
      <c r="J353" s="91" t="str">
        <f>IF($B$2=StoreConfig!C358,IF(StoreConfig!L358=0,"不限购",StoreConfig!L358&amp;"次"),"")</f>
        <v/>
      </c>
    </row>
    <row r="354" spans="4:10">
      <c r="D354" s="99" t="str">
        <f>IF($B$2=StoreConfig!C359,StoreConfig!O359,"")</f>
        <v/>
      </c>
      <c r="E354" s="99" t="str">
        <f>IF($B$2=StoreConfig!C359,StoreConfig!E359,"")</f>
        <v/>
      </c>
      <c r="F354" s="99" t="str">
        <f>IF($B$2=StoreConfig!C359,RIGHT(StoreConfig!J359,LEN(StoreConfig!J359)-FIND("|",StoreConfig!J359)),"")</f>
        <v/>
      </c>
      <c r="G354" s="99" t="str">
        <f>IFERROR(VLOOKUP(--IF($B$2=StoreConfig!C359,LEFT(StoreConfig!J359,FIND("|",StoreConfig!J359)-1),""),$Q$4:$R$20,2,FALSE),"")</f>
        <v/>
      </c>
      <c r="H354" s="91" t="str">
        <f>IF($B$2=StoreConfig!C359,LEFT(StoreConfig!G359,FIND("#",StoreConfig!G359)-1),"")</f>
        <v/>
      </c>
      <c r="I354" s="91" t="str">
        <f>IF($B$2=StoreConfig!C359,RIGHT(StoreConfig!G359,LEN(StoreConfig!G359)-FIND("#",StoreConfig!G359)),"")</f>
        <v/>
      </c>
      <c r="J354" s="91" t="str">
        <f>IF($B$2=StoreConfig!C359,IF(StoreConfig!L359=0,"不限购",StoreConfig!L359&amp;"次"),"")</f>
        <v/>
      </c>
    </row>
    <row r="355" spans="4:10">
      <c r="D355" s="99" t="str">
        <f>IF($B$2=StoreConfig!C360,StoreConfig!O360,"")</f>
        <v/>
      </c>
      <c r="E355" s="99" t="str">
        <f>IF($B$2=StoreConfig!C360,StoreConfig!E360,"")</f>
        <v/>
      </c>
      <c r="F355" s="99" t="str">
        <f>IF($B$2=StoreConfig!C360,RIGHT(StoreConfig!J360,LEN(StoreConfig!J360)-FIND("|",StoreConfig!J360)),"")</f>
        <v/>
      </c>
      <c r="G355" s="99" t="str">
        <f>IFERROR(VLOOKUP(--IF($B$2=StoreConfig!C360,LEFT(StoreConfig!J360,FIND("|",StoreConfig!J360)-1),""),$Q$4:$R$20,2,FALSE),"")</f>
        <v/>
      </c>
      <c r="H355" s="91" t="str">
        <f>IF($B$2=StoreConfig!C360,LEFT(StoreConfig!G360,FIND("#",StoreConfig!G360)-1),"")</f>
        <v/>
      </c>
      <c r="I355" s="91" t="str">
        <f>IF($B$2=StoreConfig!C360,RIGHT(StoreConfig!G360,LEN(StoreConfig!G360)-FIND("#",StoreConfig!G360)),"")</f>
        <v/>
      </c>
      <c r="J355" s="91" t="str">
        <f>IF($B$2=StoreConfig!C360,IF(StoreConfig!L360=0,"不限购",StoreConfig!L360&amp;"次"),"")</f>
        <v/>
      </c>
    </row>
    <row r="356" spans="4:10">
      <c r="D356" s="99" t="str">
        <f>IF($B$2=StoreConfig!C361,StoreConfig!O361,"")</f>
        <v/>
      </c>
      <c r="E356" s="99" t="str">
        <f>IF($B$2=StoreConfig!C361,StoreConfig!E361,"")</f>
        <v/>
      </c>
      <c r="F356" s="99" t="str">
        <f>IF($B$2=StoreConfig!C361,RIGHT(StoreConfig!J361,LEN(StoreConfig!J361)-FIND("|",StoreConfig!J361)),"")</f>
        <v/>
      </c>
      <c r="G356" s="99" t="str">
        <f>IFERROR(VLOOKUP(--IF($B$2=StoreConfig!C361,LEFT(StoreConfig!J361,FIND("|",StoreConfig!J361)-1),""),$Q$4:$R$20,2,FALSE),"")</f>
        <v/>
      </c>
      <c r="H356" s="91" t="str">
        <f>IF($B$2=StoreConfig!C361,LEFT(StoreConfig!G361,FIND("#",StoreConfig!G361)-1),"")</f>
        <v/>
      </c>
      <c r="I356" s="91" t="str">
        <f>IF($B$2=StoreConfig!C361,RIGHT(StoreConfig!G361,LEN(StoreConfig!G361)-FIND("#",StoreConfig!G361)),"")</f>
        <v/>
      </c>
      <c r="J356" s="91" t="str">
        <f>IF($B$2=StoreConfig!C361,IF(StoreConfig!L361=0,"不限购",StoreConfig!L361&amp;"次"),"")</f>
        <v/>
      </c>
    </row>
    <row r="357" spans="4:10">
      <c r="D357" s="99" t="str">
        <f>IF($B$2=StoreConfig!C362,StoreConfig!O362,"")</f>
        <v/>
      </c>
      <c r="E357" s="99" t="str">
        <f>IF($B$2=StoreConfig!C362,StoreConfig!E362,"")</f>
        <v/>
      </c>
      <c r="F357" s="99" t="str">
        <f>IF($B$2=StoreConfig!C362,RIGHT(StoreConfig!J362,LEN(StoreConfig!J362)-FIND("|",StoreConfig!J362)),"")</f>
        <v/>
      </c>
      <c r="G357" s="99" t="str">
        <f>IFERROR(VLOOKUP(--IF($B$2=StoreConfig!C362,LEFT(StoreConfig!J362,FIND("|",StoreConfig!J362)-1),""),$Q$4:$R$20,2,FALSE),"")</f>
        <v/>
      </c>
      <c r="H357" s="91" t="str">
        <f>IF($B$2=StoreConfig!C362,LEFT(StoreConfig!G362,FIND("#",StoreConfig!G362)-1),"")</f>
        <v/>
      </c>
      <c r="I357" s="91" t="str">
        <f>IF($B$2=StoreConfig!C362,RIGHT(StoreConfig!G362,LEN(StoreConfig!G362)-FIND("#",StoreConfig!G362)),"")</f>
        <v/>
      </c>
      <c r="J357" s="91" t="str">
        <f>IF($B$2=StoreConfig!C362,IF(StoreConfig!L362=0,"不限购",StoreConfig!L362&amp;"次"),"")</f>
        <v/>
      </c>
    </row>
    <row r="358" spans="4:10">
      <c r="D358" s="99" t="str">
        <f>IF($B$2=StoreConfig!C363,StoreConfig!O363,"")</f>
        <v/>
      </c>
      <c r="E358" s="99" t="str">
        <f>IF($B$2=StoreConfig!C363,StoreConfig!E363,"")</f>
        <v/>
      </c>
      <c r="F358" s="99" t="str">
        <f>IF($B$2=StoreConfig!C363,RIGHT(StoreConfig!J363,LEN(StoreConfig!J363)-FIND("|",StoreConfig!J363)),"")</f>
        <v/>
      </c>
      <c r="G358" s="99" t="str">
        <f>IFERROR(VLOOKUP(--IF($B$2=StoreConfig!C363,LEFT(StoreConfig!J363,FIND("|",StoreConfig!J363)-1),""),$Q$4:$R$20,2,FALSE),"")</f>
        <v/>
      </c>
      <c r="H358" s="91" t="str">
        <f>IF($B$2=StoreConfig!C363,LEFT(StoreConfig!G363,FIND("#",StoreConfig!G363)-1),"")</f>
        <v/>
      </c>
      <c r="I358" s="91" t="str">
        <f>IF($B$2=StoreConfig!C363,RIGHT(StoreConfig!G363,LEN(StoreConfig!G363)-FIND("#",StoreConfig!G363)),"")</f>
        <v/>
      </c>
      <c r="J358" s="91" t="str">
        <f>IF($B$2=StoreConfig!C363,IF(StoreConfig!L363=0,"不限购",StoreConfig!L363&amp;"次"),"")</f>
        <v/>
      </c>
    </row>
    <row r="359" spans="4:10">
      <c r="D359" s="99" t="str">
        <f>IF($B$2=StoreConfig!C364,StoreConfig!O364,"")</f>
        <v/>
      </c>
      <c r="E359" s="99" t="str">
        <f>IF($B$2=StoreConfig!C364,StoreConfig!E364,"")</f>
        <v/>
      </c>
      <c r="F359" s="99" t="str">
        <f>IF($B$2=StoreConfig!C364,RIGHT(StoreConfig!J364,LEN(StoreConfig!J364)-FIND("|",StoreConfig!J364)),"")</f>
        <v/>
      </c>
      <c r="G359" s="99" t="str">
        <f>IFERROR(VLOOKUP(--IF($B$2=StoreConfig!C364,LEFT(StoreConfig!J364,FIND("|",StoreConfig!J364)-1),""),$Q$4:$R$20,2,FALSE),"")</f>
        <v/>
      </c>
      <c r="H359" s="91" t="str">
        <f>IF($B$2=StoreConfig!C364,LEFT(StoreConfig!G364,FIND("#",StoreConfig!G364)-1),"")</f>
        <v/>
      </c>
      <c r="I359" s="91" t="str">
        <f>IF($B$2=StoreConfig!C364,RIGHT(StoreConfig!G364,LEN(StoreConfig!G364)-FIND("#",StoreConfig!G364)),"")</f>
        <v/>
      </c>
      <c r="J359" s="91" t="str">
        <f>IF($B$2=StoreConfig!C364,IF(StoreConfig!L364=0,"不限购",StoreConfig!L364&amp;"次"),"")</f>
        <v/>
      </c>
    </row>
    <row r="360" spans="4:10">
      <c r="D360" s="99" t="str">
        <f>IF($B$2=StoreConfig!C365,StoreConfig!O365,"")</f>
        <v/>
      </c>
      <c r="E360" s="99" t="str">
        <f>IF($B$2=StoreConfig!C365,StoreConfig!E365,"")</f>
        <v/>
      </c>
      <c r="F360" s="99" t="str">
        <f>IF($B$2=StoreConfig!C365,RIGHT(StoreConfig!J365,LEN(StoreConfig!J365)-FIND("|",StoreConfig!J365)),"")</f>
        <v/>
      </c>
      <c r="G360" s="99" t="str">
        <f>IFERROR(VLOOKUP(--IF($B$2=StoreConfig!C365,LEFT(StoreConfig!J365,FIND("|",StoreConfig!J365)-1),""),$Q$4:$R$20,2,FALSE),"")</f>
        <v/>
      </c>
      <c r="H360" s="91" t="str">
        <f>IF($B$2=StoreConfig!C365,LEFT(StoreConfig!G365,FIND("#",StoreConfig!G365)-1),"")</f>
        <v/>
      </c>
      <c r="I360" s="91" t="str">
        <f>IF($B$2=StoreConfig!C365,RIGHT(StoreConfig!G365,LEN(StoreConfig!G365)-FIND("#",StoreConfig!G365)),"")</f>
        <v/>
      </c>
      <c r="J360" s="91" t="str">
        <f>IF($B$2=StoreConfig!C365,IF(StoreConfig!L365=0,"不限购",StoreConfig!L365&amp;"次"),"")</f>
        <v/>
      </c>
    </row>
    <row r="361" spans="4:10">
      <c r="D361" s="99" t="str">
        <f>IF($B$2=StoreConfig!C366,StoreConfig!O366,"")</f>
        <v/>
      </c>
      <c r="E361" s="99" t="str">
        <f>IF($B$2=StoreConfig!C366,StoreConfig!E366,"")</f>
        <v/>
      </c>
      <c r="F361" s="99" t="str">
        <f>IF($B$2=StoreConfig!C366,RIGHT(StoreConfig!J366,LEN(StoreConfig!J366)-FIND("|",StoreConfig!J366)),"")</f>
        <v/>
      </c>
      <c r="G361" s="99" t="str">
        <f>IFERROR(VLOOKUP(--IF($B$2=StoreConfig!C366,LEFT(StoreConfig!J366,FIND("|",StoreConfig!J366)-1),""),$Q$4:$R$20,2,FALSE),"")</f>
        <v/>
      </c>
      <c r="H361" s="91" t="str">
        <f>IF($B$2=StoreConfig!C366,LEFT(StoreConfig!G366,FIND("#",StoreConfig!G366)-1),"")</f>
        <v/>
      </c>
      <c r="I361" s="91" t="str">
        <f>IF($B$2=StoreConfig!C366,RIGHT(StoreConfig!G366,LEN(StoreConfig!G366)-FIND("#",StoreConfig!G366)),"")</f>
        <v/>
      </c>
      <c r="J361" s="91" t="str">
        <f>IF($B$2=StoreConfig!C366,IF(StoreConfig!L366=0,"不限购",StoreConfig!L366&amp;"次"),"")</f>
        <v/>
      </c>
    </row>
    <row r="362" spans="4:10">
      <c r="D362" s="99" t="str">
        <f>IF($B$2=StoreConfig!C367,StoreConfig!O367,"")</f>
        <v/>
      </c>
      <c r="E362" s="99" t="str">
        <f>IF($B$2=StoreConfig!C367,StoreConfig!E367,"")</f>
        <v/>
      </c>
      <c r="F362" s="99" t="str">
        <f>IF($B$2=StoreConfig!C367,RIGHT(StoreConfig!J367,LEN(StoreConfig!J367)-FIND("|",StoreConfig!J367)),"")</f>
        <v/>
      </c>
      <c r="G362" s="99" t="str">
        <f>IFERROR(VLOOKUP(--IF($B$2=StoreConfig!C367,LEFT(StoreConfig!J367,FIND("|",StoreConfig!J367)-1),""),$Q$4:$R$20,2,FALSE),"")</f>
        <v/>
      </c>
      <c r="H362" s="91" t="str">
        <f>IF($B$2=StoreConfig!C367,LEFT(StoreConfig!G367,FIND("#",StoreConfig!G367)-1),"")</f>
        <v/>
      </c>
      <c r="I362" s="91" t="str">
        <f>IF($B$2=StoreConfig!C367,RIGHT(StoreConfig!G367,LEN(StoreConfig!G367)-FIND("#",StoreConfig!G367)),"")</f>
        <v/>
      </c>
      <c r="J362" s="91" t="str">
        <f>IF($B$2=StoreConfig!C367,IF(StoreConfig!L367=0,"不限购",StoreConfig!L367&amp;"次"),"")</f>
        <v/>
      </c>
    </row>
    <row r="363" spans="4:10">
      <c r="D363" s="99" t="str">
        <f>IF($B$2=StoreConfig!C368,StoreConfig!O368,"")</f>
        <v/>
      </c>
      <c r="E363" s="99" t="str">
        <f>IF($B$2=StoreConfig!C368,StoreConfig!E368,"")</f>
        <v/>
      </c>
      <c r="F363" s="99" t="str">
        <f>IF($B$2=StoreConfig!C368,RIGHT(StoreConfig!J368,LEN(StoreConfig!J368)-FIND("|",StoreConfig!J368)),"")</f>
        <v/>
      </c>
      <c r="G363" s="99" t="str">
        <f>IFERROR(VLOOKUP(--IF($B$2=StoreConfig!C368,LEFT(StoreConfig!J368,FIND("|",StoreConfig!J368)-1),""),$Q$4:$R$20,2,FALSE),"")</f>
        <v/>
      </c>
      <c r="H363" s="91" t="str">
        <f>IF($B$2=StoreConfig!C368,LEFT(StoreConfig!G368,FIND("#",StoreConfig!G368)-1),"")</f>
        <v/>
      </c>
      <c r="I363" s="91" t="str">
        <f>IF($B$2=StoreConfig!C368,RIGHT(StoreConfig!G368,LEN(StoreConfig!G368)-FIND("#",StoreConfig!G368)),"")</f>
        <v/>
      </c>
      <c r="J363" s="91" t="str">
        <f>IF($B$2=StoreConfig!C368,IF(StoreConfig!L368=0,"不限购",StoreConfig!L368&amp;"次"),"")</f>
        <v/>
      </c>
    </row>
    <row r="364" spans="4:10">
      <c r="D364" s="99" t="str">
        <f>IF($B$2=StoreConfig!C369,StoreConfig!O369,"")</f>
        <v/>
      </c>
      <c r="E364" s="99" t="str">
        <f>IF($B$2=StoreConfig!C369,StoreConfig!E369,"")</f>
        <v/>
      </c>
      <c r="F364" s="99" t="str">
        <f>IF($B$2=StoreConfig!C369,RIGHT(StoreConfig!J369,LEN(StoreConfig!J369)-FIND("|",StoreConfig!J369)),"")</f>
        <v/>
      </c>
      <c r="G364" s="99" t="str">
        <f>IFERROR(VLOOKUP(--IF($B$2=StoreConfig!C369,LEFT(StoreConfig!J369,FIND("|",StoreConfig!J369)-1),""),$Q$4:$R$20,2,FALSE),"")</f>
        <v/>
      </c>
      <c r="H364" s="91" t="str">
        <f>IF($B$2=StoreConfig!C369,LEFT(StoreConfig!G369,FIND("#",StoreConfig!G369)-1),"")</f>
        <v/>
      </c>
      <c r="I364" s="91" t="str">
        <f>IF($B$2=StoreConfig!C369,RIGHT(StoreConfig!G369,LEN(StoreConfig!G369)-FIND("#",StoreConfig!G369)),"")</f>
        <v/>
      </c>
      <c r="J364" s="91" t="str">
        <f>IF($B$2=StoreConfig!C369,IF(StoreConfig!L369=0,"不限购",StoreConfig!L369&amp;"次"),"")</f>
        <v/>
      </c>
    </row>
    <row r="365" spans="4:10">
      <c r="D365" s="99" t="str">
        <f>IF($B$2=StoreConfig!C370,StoreConfig!O370,"")</f>
        <v/>
      </c>
      <c r="E365" s="99" t="str">
        <f>IF($B$2=StoreConfig!C370,StoreConfig!E370,"")</f>
        <v/>
      </c>
      <c r="F365" s="99" t="str">
        <f>IF($B$2=StoreConfig!C370,RIGHT(StoreConfig!J370,LEN(StoreConfig!J370)-FIND("|",StoreConfig!J370)),"")</f>
        <v/>
      </c>
      <c r="G365" s="99" t="str">
        <f>IFERROR(VLOOKUP(--IF($B$2=StoreConfig!C370,LEFT(StoreConfig!J370,FIND("|",StoreConfig!J370)-1),""),$Q$4:$R$20,2,FALSE),"")</f>
        <v/>
      </c>
      <c r="H365" s="91" t="str">
        <f>IF($B$2=StoreConfig!C370,LEFT(StoreConfig!G370,FIND("#",StoreConfig!G370)-1),"")</f>
        <v/>
      </c>
      <c r="I365" s="91" t="str">
        <f>IF($B$2=StoreConfig!C370,RIGHT(StoreConfig!G370,LEN(StoreConfig!G370)-FIND("#",StoreConfig!G370)),"")</f>
        <v/>
      </c>
      <c r="J365" s="91" t="str">
        <f>IF($B$2=StoreConfig!C370,IF(StoreConfig!L370=0,"不限购",StoreConfig!L370&amp;"次"),"")</f>
        <v/>
      </c>
    </row>
    <row r="366" spans="4:10">
      <c r="D366" s="99" t="str">
        <f>IF($B$2=StoreConfig!C371,StoreConfig!O371,"")</f>
        <v/>
      </c>
      <c r="E366" s="99" t="str">
        <f>IF($B$2=StoreConfig!C371,StoreConfig!E371,"")</f>
        <v/>
      </c>
      <c r="F366" s="99" t="str">
        <f>IF($B$2=StoreConfig!C371,RIGHT(StoreConfig!J371,LEN(StoreConfig!J371)-FIND("|",StoreConfig!J371)),"")</f>
        <v/>
      </c>
      <c r="G366" s="99" t="str">
        <f>IFERROR(VLOOKUP(--IF($B$2=StoreConfig!C371,LEFT(StoreConfig!J371,FIND("|",StoreConfig!J371)-1),""),$Q$4:$R$20,2,FALSE),"")</f>
        <v/>
      </c>
      <c r="H366" s="91" t="str">
        <f>IF($B$2=StoreConfig!C371,LEFT(StoreConfig!G371,FIND("#",StoreConfig!G371)-1),"")</f>
        <v/>
      </c>
      <c r="I366" s="91" t="str">
        <f>IF($B$2=StoreConfig!C371,RIGHT(StoreConfig!G371,LEN(StoreConfig!G371)-FIND("#",StoreConfig!G371)),"")</f>
        <v/>
      </c>
      <c r="J366" s="91" t="str">
        <f>IF($B$2=StoreConfig!C371,IF(StoreConfig!L371=0,"不限购",StoreConfig!L371&amp;"次"),"")</f>
        <v/>
      </c>
    </row>
    <row r="367" spans="4:10">
      <c r="D367" s="99" t="str">
        <f>IF($B$2=StoreConfig!C372,StoreConfig!O372,"")</f>
        <v/>
      </c>
      <c r="E367" s="99" t="str">
        <f>IF($B$2=StoreConfig!C372,StoreConfig!E372,"")</f>
        <v/>
      </c>
      <c r="F367" s="99" t="str">
        <f>IF($B$2=StoreConfig!C372,RIGHT(StoreConfig!J372,LEN(StoreConfig!J372)-FIND("|",StoreConfig!J372)),"")</f>
        <v/>
      </c>
      <c r="G367" s="99" t="str">
        <f>IFERROR(VLOOKUP(--IF($B$2=StoreConfig!C372,LEFT(StoreConfig!J372,FIND("|",StoreConfig!J372)-1),""),$Q$4:$R$20,2,FALSE),"")</f>
        <v/>
      </c>
      <c r="H367" s="91" t="str">
        <f>IF($B$2=StoreConfig!C372,LEFT(StoreConfig!G372,FIND("#",StoreConfig!G372)-1),"")</f>
        <v/>
      </c>
      <c r="I367" s="91" t="str">
        <f>IF($B$2=StoreConfig!C372,RIGHT(StoreConfig!G372,LEN(StoreConfig!G372)-FIND("#",StoreConfig!G372)),"")</f>
        <v/>
      </c>
      <c r="J367" s="91" t="str">
        <f>IF($B$2=StoreConfig!C372,IF(StoreConfig!L372=0,"不限购",StoreConfig!L372&amp;"次"),"")</f>
        <v/>
      </c>
    </row>
    <row r="368" spans="4:10">
      <c r="D368" s="99" t="str">
        <f>IF($B$2=StoreConfig!C373,StoreConfig!O373,"")</f>
        <v/>
      </c>
      <c r="E368" s="99" t="str">
        <f>IF($B$2=StoreConfig!C373,StoreConfig!E373,"")</f>
        <v/>
      </c>
      <c r="F368" s="99" t="str">
        <f>IF($B$2=StoreConfig!C373,RIGHT(StoreConfig!J373,LEN(StoreConfig!J373)-FIND("|",StoreConfig!J373)),"")</f>
        <v/>
      </c>
      <c r="G368" s="99" t="str">
        <f>IFERROR(VLOOKUP(--IF($B$2=StoreConfig!C373,LEFT(StoreConfig!J373,FIND("|",StoreConfig!J373)-1),""),$Q$4:$R$20,2,FALSE),"")</f>
        <v/>
      </c>
      <c r="H368" s="91" t="str">
        <f>IF($B$2=StoreConfig!C373,LEFT(StoreConfig!G373,FIND("#",StoreConfig!G373)-1),"")</f>
        <v/>
      </c>
      <c r="I368" s="91" t="str">
        <f>IF($B$2=StoreConfig!C373,RIGHT(StoreConfig!G373,LEN(StoreConfig!G373)-FIND("#",StoreConfig!G373)),"")</f>
        <v/>
      </c>
      <c r="J368" s="91" t="str">
        <f>IF($B$2=StoreConfig!C373,IF(StoreConfig!L373=0,"不限购",StoreConfig!L373&amp;"次"),"")</f>
        <v/>
      </c>
    </row>
    <row r="369" spans="4:10">
      <c r="D369" s="99" t="str">
        <f>IF($B$2=StoreConfig!C374,StoreConfig!O374,"")</f>
        <v/>
      </c>
      <c r="E369" s="99" t="str">
        <f>IF($B$2=StoreConfig!C374,StoreConfig!E374,"")</f>
        <v/>
      </c>
      <c r="F369" s="99" t="str">
        <f>IF($B$2=StoreConfig!C374,RIGHT(StoreConfig!J374,LEN(StoreConfig!J374)-FIND("|",StoreConfig!J374)),"")</f>
        <v/>
      </c>
      <c r="G369" s="99" t="str">
        <f>IFERROR(VLOOKUP(--IF($B$2=StoreConfig!C374,LEFT(StoreConfig!J374,FIND("|",StoreConfig!J374)-1),""),$Q$4:$R$20,2,FALSE),"")</f>
        <v/>
      </c>
      <c r="H369" s="91" t="str">
        <f>IF($B$2=StoreConfig!C374,LEFT(StoreConfig!G374,FIND("#",StoreConfig!G374)-1),"")</f>
        <v/>
      </c>
      <c r="I369" s="91" t="str">
        <f>IF($B$2=StoreConfig!C374,RIGHT(StoreConfig!G374,LEN(StoreConfig!G374)-FIND("#",StoreConfig!G374)),"")</f>
        <v/>
      </c>
      <c r="J369" s="91" t="str">
        <f>IF($B$2=StoreConfig!C374,IF(StoreConfig!L374=0,"不限购",StoreConfig!L374&amp;"次"),"")</f>
        <v/>
      </c>
    </row>
    <row r="370" spans="4:10">
      <c r="D370" s="99" t="str">
        <f>IF($B$2=StoreConfig!C375,StoreConfig!O375,"")</f>
        <v/>
      </c>
      <c r="E370" s="99" t="str">
        <f>IF($B$2=StoreConfig!C375,StoreConfig!E375,"")</f>
        <v/>
      </c>
      <c r="F370" s="99" t="str">
        <f>IF($B$2=StoreConfig!C375,RIGHT(StoreConfig!J375,LEN(StoreConfig!J375)-FIND("|",StoreConfig!J375)),"")</f>
        <v/>
      </c>
      <c r="G370" s="99" t="str">
        <f>IFERROR(VLOOKUP(--IF($B$2=StoreConfig!C375,LEFT(StoreConfig!J375,FIND("|",StoreConfig!J375)-1),""),$Q$4:$R$20,2,FALSE),"")</f>
        <v/>
      </c>
      <c r="H370" s="91" t="str">
        <f>IF($B$2=StoreConfig!C375,LEFT(StoreConfig!G375,FIND("#",StoreConfig!G375)-1),"")</f>
        <v/>
      </c>
      <c r="I370" s="91" t="str">
        <f>IF($B$2=StoreConfig!C375,RIGHT(StoreConfig!G375,LEN(StoreConfig!G375)-FIND("#",StoreConfig!G375)),"")</f>
        <v/>
      </c>
      <c r="J370" s="91" t="str">
        <f>IF($B$2=StoreConfig!C375,IF(StoreConfig!L375=0,"不限购",StoreConfig!L375&amp;"次"),"")</f>
        <v/>
      </c>
    </row>
    <row r="371" spans="4:10">
      <c r="D371" s="99" t="str">
        <f>IF($B$2=StoreConfig!C376,StoreConfig!O376,"")</f>
        <v/>
      </c>
      <c r="E371" s="99" t="str">
        <f>IF($B$2=StoreConfig!C376,StoreConfig!E376,"")</f>
        <v/>
      </c>
      <c r="F371" s="99" t="str">
        <f>IF($B$2=StoreConfig!C376,RIGHT(StoreConfig!J376,LEN(StoreConfig!J376)-FIND("|",StoreConfig!J376)),"")</f>
        <v/>
      </c>
      <c r="G371" s="99" t="str">
        <f>IFERROR(VLOOKUP(--IF($B$2=StoreConfig!C376,LEFT(StoreConfig!J376,FIND("|",StoreConfig!J376)-1),""),$Q$4:$R$20,2,FALSE),"")</f>
        <v/>
      </c>
      <c r="H371" s="91" t="str">
        <f>IF($B$2=StoreConfig!C376,LEFT(StoreConfig!G376,FIND("#",StoreConfig!G376)-1),"")</f>
        <v/>
      </c>
      <c r="I371" s="91" t="str">
        <f>IF($B$2=StoreConfig!C376,RIGHT(StoreConfig!G376,LEN(StoreConfig!G376)-FIND("#",StoreConfig!G376)),"")</f>
        <v/>
      </c>
      <c r="J371" s="91" t="str">
        <f>IF($B$2=StoreConfig!C376,IF(StoreConfig!L376=0,"不限购",StoreConfig!L376&amp;"次"),"")</f>
        <v/>
      </c>
    </row>
    <row r="372" spans="4:10">
      <c r="D372" s="99" t="str">
        <f>IF($B$2=StoreConfig!C377,StoreConfig!O377,"")</f>
        <v/>
      </c>
      <c r="E372" s="99" t="str">
        <f>IF($B$2=StoreConfig!C377,StoreConfig!E377,"")</f>
        <v/>
      </c>
      <c r="F372" s="99" t="str">
        <f>IF($B$2=StoreConfig!C377,RIGHT(StoreConfig!J377,LEN(StoreConfig!J377)-FIND("|",StoreConfig!J377)),"")</f>
        <v/>
      </c>
      <c r="G372" s="99" t="str">
        <f>IFERROR(VLOOKUP(--IF($B$2=StoreConfig!C377,LEFT(StoreConfig!J377,FIND("|",StoreConfig!J377)-1),""),$Q$4:$R$20,2,FALSE),"")</f>
        <v/>
      </c>
      <c r="H372" s="91" t="str">
        <f>IF($B$2=StoreConfig!C377,LEFT(StoreConfig!G377,FIND("#",StoreConfig!G377)-1),"")</f>
        <v/>
      </c>
      <c r="I372" s="91" t="str">
        <f>IF($B$2=StoreConfig!C377,RIGHT(StoreConfig!G377,LEN(StoreConfig!G377)-FIND("#",StoreConfig!G377)),"")</f>
        <v/>
      </c>
      <c r="J372" s="91" t="str">
        <f>IF($B$2=StoreConfig!C377,IF(StoreConfig!L377=0,"不限购",StoreConfig!L377&amp;"次"),"")</f>
        <v/>
      </c>
    </row>
    <row r="373" spans="4:10">
      <c r="D373" s="99" t="str">
        <f>IF($B$2=StoreConfig!C378,StoreConfig!O378,"")</f>
        <v/>
      </c>
      <c r="E373" s="99" t="str">
        <f>IF($B$2=StoreConfig!C378,StoreConfig!E378,"")</f>
        <v/>
      </c>
      <c r="F373" s="99" t="str">
        <f>IF($B$2=StoreConfig!C378,RIGHT(StoreConfig!J378,LEN(StoreConfig!J378)-FIND("|",StoreConfig!J378)),"")</f>
        <v/>
      </c>
      <c r="G373" s="99" t="str">
        <f>IFERROR(VLOOKUP(--IF($B$2=StoreConfig!C378,LEFT(StoreConfig!J378,FIND("|",StoreConfig!J378)-1),""),$Q$4:$R$20,2,FALSE),"")</f>
        <v/>
      </c>
      <c r="H373" s="91" t="str">
        <f>IF($B$2=StoreConfig!C378,LEFT(StoreConfig!G378,FIND("#",StoreConfig!G378)-1),"")</f>
        <v/>
      </c>
      <c r="I373" s="91" t="str">
        <f>IF($B$2=StoreConfig!C378,RIGHT(StoreConfig!G378,LEN(StoreConfig!G378)-FIND("#",StoreConfig!G378)),"")</f>
        <v/>
      </c>
      <c r="J373" s="91" t="str">
        <f>IF($B$2=StoreConfig!C378,IF(StoreConfig!L378=0,"不限购",StoreConfig!L378&amp;"次"),"")</f>
        <v/>
      </c>
    </row>
    <row r="374" spans="4:10">
      <c r="D374" s="99" t="str">
        <f>IF($B$2=StoreConfig!C379,StoreConfig!O379,"")</f>
        <v/>
      </c>
      <c r="E374" s="99" t="str">
        <f>IF($B$2=StoreConfig!C379,StoreConfig!E379,"")</f>
        <v/>
      </c>
      <c r="F374" s="99" t="str">
        <f>IF($B$2=StoreConfig!C379,RIGHT(StoreConfig!J379,LEN(StoreConfig!J379)-FIND("|",StoreConfig!J379)),"")</f>
        <v/>
      </c>
      <c r="G374" s="99" t="str">
        <f>IFERROR(VLOOKUP(--IF($B$2=StoreConfig!C379,LEFT(StoreConfig!J379,FIND("|",StoreConfig!J379)-1),""),$Q$4:$R$20,2,FALSE),"")</f>
        <v/>
      </c>
      <c r="H374" s="91" t="str">
        <f>IF($B$2=StoreConfig!C379,LEFT(StoreConfig!G379,FIND("#",StoreConfig!G379)-1),"")</f>
        <v/>
      </c>
      <c r="I374" s="91" t="str">
        <f>IF($B$2=StoreConfig!C379,RIGHT(StoreConfig!G379,LEN(StoreConfig!G379)-FIND("#",StoreConfig!G379)),"")</f>
        <v/>
      </c>
      <c r="J374" s="91" t="str">
        <f>IF($B$2=StoreConfig!C379,IF(StoreConfig!L379=0,"不限购",StoreConfig!L379&amp;"次"),"")</f>
        <v/>
      </c>
    </row>
    <row r="375" spans="4:10">
      <c r="D375" s="99" t="str">
        <f>IF($B$2=StoreConfig!C380,StoreConfig!O380,"")</f>
        <v/>
      </c>
      <c r="E375" s="99" t="str">
        <f>IF($B$2=StoreConfig!C380,StoreConfig!E380,"")</f>
        <v/>
      </c>
      <c r="F375" s="99" t="str">
        <f>IF($B$2=StoreConfig!C380,RIGHT(StoreConfig!J380,LEN(StoreConfig!J380)-FIND("|",StoreConfig!J380)),"")</f>
        <v/>
      </c>
      <c r="G375" s="99" t="str">
        <f>IFERROR(VLOOKUP(--IF($B$2=StoreConfig!C380,LEFT(StoreConfig!J380,FIND("|",StoreConfig!J380)-1),""),$Q$4:$R$20,2,FALSE),"")</f>
        <v/>
      </c>
      <c r="H375" s="91" t="str">
        <f>IF($B$2=StoreConfig!C380,LEFT(StoreConfig!G380,FIND("#",StoreConfig!G380)-1),"")</f>
        <v/>
      </c>
      <c r="I375" s="91" t="str">
        <f>IF($B$2=StoreConfig!C380,RIGHT(StoreConfig!G380,LEN(StoreConfig!G380)-FIND("#",StoreConfig!G380)),"")</f>
        <v/>
      </c>
      <c r="J375" s="91" t="str">
        <f>IF($B$2=StoreConfig!C380,IF(StoreConfig!L380=0,"不限购",StoreConfig!L380&amp;"次"),"")</f>
        <v/>
      </c>
    </row>
    <row r="376" spans="4:10">
      <c r="D376" s="99" t="str">
        <f>IF($B$2=StoreConfig!C381,StoreConfig!O381,"")</f>
        <v/>
      </c>
      <c r="E376" s="99" t="str">
        <f>IF($B$2=StoreConfig!C381,StoreConfig!E381,"")</f>
        <v/>
      </c>
      <c r="F376" s="99" t="str">
        <f>IF($B$2=StoreConfig!C381,RIGHT(StoreConfig!#REF!,LEN(StoreConfig!#REF!)-FIND("|",StoreConfig!#REF!)),"")</f>
        <v/>
      </c>
      <c r="G376" s="99" t="str">
        <f>IFERROR(VLOOKUP(--IF($B$2=StoreConfig!C381,LEFT(StoreConfig!#REF!,FIND("|",StoreConfig!#REF!)-1),""),$Q$4:$R$20,2,FALSE),"")</f>
        <v/>
      </c>
      <c r="H376" s="91" t="str">
        <f>IF($B$2=StoreConfig!C381,LEFT(StoreConfig!G381,FIND("#",StoreConfig!G381)-1),"")</f>
        <v/>
      </c>
      <c r="I376" s="91" t="str">
        <f>IF($B$2=StoreConfig!C381,RIGHT(StoreConfig!G381,LEN(StoreConfig!G381)-FIND("#",StoreConfig!G381)),"")</f>
        <v/>
      </c>
      <c r="J376" s="91" t="str">
        <f>IF($B$2=StoreConfig!C381,IF(StoreConfig!L381=0,"不限购",StoreConfig!L381&amp;"次"),"")</f>
        <v/>
      </c>
    </row>
    <row r="377" spans="4:10">
      <c r="D377" s="99" t="str">
        <f>IF($B$2=StoreConfig!C382,StoreConfig!O382,"")</f>
        <v/>
      </c>
      <c r="E377" s="99" t="str">
        <f>IF($B$2=StoreConfig!C382,StoreConfig!E382,"")</f>
        <v/>
      </c>
      <c r="F377" s="99" t="str">
        <f>IF($B$2=StoreConfig!C382,RIGHT(StoreConfig!J382,LEN(StoreConfig!J382)-FIND("|",StoreConfig!J382)),"")</f>
        <v/>
      </c>
      <c r="G377" s="99" t="str">
        <f>IFERROR(VLOOKUP(--IF($B$2=StoreConfig!C382,LEFT(StoreConfig!J382,FIND("|",StoreConfig!J382)-1),""),$Q$4:$R$20,2,FALSE),"")</f>
        <v/>
      </c>
      <c r="H377" s="91" t="str">
        <f>IF($B$2=StoreConfig!C382,LEFT(StoreConfig!G382,FIND("#",StoreConfig!G382)-1),"")</f>
        <v/>
      </c>
      <c r="I377" s="91" t="str">
        <f>IF($B$2=StoreConfig!C382,RIGHT(StoreConfig!G382,LEN(StoreConfig!G382)-FIND("#",StoreConfig!G382)),"")</f>
        <v/>
      </c>
      <c r="J377" s="91" t="str">
        <f>IF($B$2=StoreConfig!C382,IF(StoreConfig!L382=0,"不限购",StoreConfig!L382&amp;"次"),"")</f>
        <v/>
      </c>
    </row>
    <row r="378" spans="4:10">
      <c r="D378" s="99" t="str">
        <f>IF($B$2=StoreConfig!C383,StoreConfig!O383,"")</f>
        <v/>
      </c>
      <c r="E378" s="99" t="str">
        <f>IF($B$2=StoreConfig!C383,StoreConfig!E383,"")</f>
        <v/>
      </c>
      <c r="F378" s="99" t="str">
        <f>IF($B$2=StoreConfig!C383,RIGHT(StoreConfig!J383,LEN(StoreConfig!J383)-FIND("|",StoreConfig!J383)),"")</f>
        <v/>
      </c>
      <c r="G378" s="99" t="str">
        <f>IFERROR(VLOOKUP(--IF($B$2=StoreConfig!C383,LEFT(StoreConfig!J383,FIND("|",StoreConfig!J383)-1),""),$Q$4:$R$20,2,FALSE),"")</f>
        <v/>
      </c>
      <c r="H378" s="91" t="str">
        <f>IF($B$2=StoreConfig!C383,LEFT(StoreConfig!G383,FIND("#",StoreConfig!G383)-1),"")</f>
        <v/>
      </c>
      <c r="I378" s="91" t="str">
        <f>IF($B$2=StoreConfig!C383,RIGHT(StoreConfig!G383,LEN(StoreConfig!G383)-FIND("#",StoreConfig!G383)),"")</f>
        <v/>
      </c>
      <c r="J378" s="91" t="str">
        <f>IF($B$2=StoreConfig!C383,IF(StoreConfig!L383=0,"不限购",StoreConfig!L383&amp;"次"),"")</f>
        <v/>
      </c>
    </row>
    <row r="379" spans="4:10">
      <c r="D379" s="99" t="str">
        <f>IF($B$2=StoreConfig!C384,StoreConfig!O384,"")</f>
        <v/>
      </c>
      <c r="E379" s="99" t="str">
        <f>IF($B$2=StoreConfig!C384,StoreConfig!E384,"")</f>
        <v/>
      </c>
      <c r="F379" s="99" t="str">
        <f>IF($B$2=StoreConfig!C384,RIGHT(StoreConfig!J384,LEN(StoreConfig!J384)-FIND("|",StoreConfig!J384)),"")</f>
        <v/>
      </c>
      <c r="G379" s="99" t="str">
        <f>IFERROR(VLOOKUP(--IF($B$2=StoreConfig!C384,LEFT(StoreConfig!J384,FIND("|",StoreConfig!J384)-1),""),$Q$4:$R$20,2,FALSE),"")</f>
        <v/>
      </c>
      <c r="H379" s="91" t="str">
        <f>IF($B$2=StoreConfig!C384,LEFT(StoreConfig!G384,FIND("#",StoreConfig!G384)-1),"")</f>
        <v/>
      </c>
      <c r="I379" s="91" t="str">
        <f>IF($B$2=StoreConfig!C384,RIGHT(StoreConfig!G384,LEN(StoreConfig!G384)-FIND("#",StoreConfig!G384)),"")</f>
        <v/>
      </c>
      <c r="J379" s="91" t="str">
        <f>IF($B$2=StoreConfig!C384,IF(StoreConfig!L384=0,"不限购",StoreConfig!L384&amp;"次"),"")</f>
        <v/>
      </c>
    </row>
    <row r="380" spans="4:10">
      <c r="D380" s="99" t="str">
        <f>IF($B$2=StoreConfig!C385,StoreConfig!O385,"")</f>
        <v/>
      </c>
      <c r="E380" s="99" t="str">
        <f>IF($B$2=StoreConfig!C385,StoreConfig!E385,"")</f>
        <v/>
      </c>
      <c r="F380" s="99" t="str">
        <f>IF($B$2=StoreConfig!C385,RIGHT(StoreConfig!J385,LEN(StoreConfig!J385)-FIND("|",StoreConfig!J385)),"")</f>
        <v/>
      </c>
      <c r="G380" s="99" t="str">
        <f>IFERROR(VLOOKUP(--IF($B$2=StoreConfig!C385,LEFT(StoreConfig!J385,FIND("|",StoreConfig!J385)-1),""),$Q$4:$R$20,2,FALSE),"")</f>
        <v/>
      </c>
      <c r="H380" s="91" t="str">
        <f>IF($B$2=StoreConfig!C385,LEFT(StoreConfig!G385,FIND("#",StoreConfig!G385)-1),"")</f>
        <v/>
      </c>
      <c r="I380" s="91" t="str">
        <f>IF($B$2=StoreConfig!C385,RIGHT(StoreConfig!G385,LEN(StoreConfig!G385)-FIND("#",StoreConfig!G385)),"")</f>
        <v/>
      </c>
      <c r="J380" s="91" t="str">
        <f>IF($B$2=StoreConfig!C385,IF(StoreConfig!L385=0,"不限购",StoreConfig!L385&amp;"次"),"")</f>
        <v/>
      </c>
    </row>
    <row r="381" spans="4:10">
      <c r="D381" s="99" t="str">
        <f>IF($B$2=StoreConfig!C386,StoreConfig!O386,"")</f>
        <v/>
      </c>
      <c r="E381" s="99" t="str">
        <f>IF($B$2=StoreConfig!C386,StoreConfig!E386,"")</f>
        <v/>
      </c>
      <c r="F381" s="99" t="str">
        <f>IF($B$2=StoreConfig!C386,RIGHT(StoreConfig!J386,LEN(StoreConfig!J386)-FIND("|",StoreConfig!J386)),"")</f>
        <v/>
      </c>
      <c r="G381" s="99" t="str">
        <f>IFERROR(VLOOKUP(--IF($B$2=StoreConfig!C386,LEFT(StoreConfig!J386,FIND("|",StoreConfig!J386)-1),""),$Q$4:$R$20,2,FALSE),"")</f>
        <v/>
      </c>
      <c r="H381" s="91" t="str">
        <f>IF($B$2=StoreConfig!C386,LEFT(StoreConfig!G386,FIND("#",StoreConfig!G386)-1),"")</f>
        <v/>
      </c>
      <c r="I381" s="91" t="str">
        <f>IF($B$2=StoreConfig!C386,RIGHT(StoreConfig!G386,LEN(StoreConfig!G386)-FIND("#",StoreConfig!G386)),"")</f>
        <v/>
      </c>
      <c r="J381" s="91" t="str">
        <f>IF($B$2=StoreConfig!C386,IF(StoreConfig!L386=0,"不限购",StoreConfig!L386&amp;"次"),"")</f>
        <v/>
      </c>
    </row>
    <row r="382" spans="4:10">
      <c r="D382" s="99" t="str">
        <f>IF($B$2=StoreConfig!C387,StoreConfig!O387,"")</f>
        <v/>
      </c>
      <c r="E382" s="99" t="str">
        <f>IF($B$2=StoreConfig!C387,StoreConfig!E387,"")</f>
        <v/>
      </c>
      <c r="F382" s="99" t="str">
        <f>IF($B$2=StoreConfig!C387,RIGHT(StoreConfig!J387,LEN(StoreConfig!J387)-FIND("|",StoreConfig!J387)),"")</f>
        <v/>
      </c>
      <c r="G382" s="99" t="str">
        <f>IFERROR(VLOOKUP(--IF($B$2=StoreConfig!C387,LEFT(StoreConfig!J387,FIND("|",StoreConfig!J387)-1),""),$Q$4:$R$20,2,FALSE),"")</f>
        <v/>
      </c>
      <c r="H382" s="91" t="str">
        <f>IF($B$2=StoreConfig!C387,LEFT(StoreConfig!G387,FIND("#",StoreConfig!G387)-1),"")</f>
        <v/>
      </c>
      <c r="I382" s="91" t="str">
        <f>IF($B$2=StoreConfig!C387,RIGHT(StoreConfig!G387,LEN(StoreConfig!G387)-FIND("#",StoreConfig!G387)),"")</f>
        <v/>
      </c>
      <c r="J382" s="91" t="str">
        <f>IF($B$2=StoreConfig!C387,IF(StoreConfig!L387=0,"不限购",StoreConfig!L387&amp;"次"),"")</f>
        <v/>
      </c>
    </row>
    <row r="383" spans="4:10">
      <c r="D383" s="99" t="str">
        <f>IF($B$2=StoreConfig!C388,StoreConfig!O388,"")</f>
        <v/>
      </c>
      <c r="E383" s="99" t="str">
        <f>IF($B$2=StoreConfig!C388,StoreConfig!E388,"")</f>
        <v/>
      </c>
      <c r="F383" s="99" t="str">
        <f>IF($B$2=StoreConfig!C388,RIGHT(StoreConfig!J388,LEN(StoreConfig!J388)-FIND("|",StoreConfig!J388)),"")</f>
        <v/>
      </c>
      <c r="G383" s="99" t="str">
        <f>IFERROR(VLOOKUP(--IF($B$2=StoreConfig!C388,LEFT(StoreConfig!J388,FIND("|",StoreConfig!J388)-1),""),$Q$4:$R$20,2,FALSE),"")</f>
        <v/>
      </c>
      <c r="H383" s="91" t="str">
        <f>IF($B$2=StoreConfig!C388,LEFT(StoreConfig!G388,FIND("#",StoreConfig!G388)-1),"")</f>
        <v/>
      </c>
      <c r="I383" s="91" t="str">
        <f>IF($B$2=StoreConfig!C388,RIGHT(StoreConfig!G388,LEN(StoreConfig!G388)-FIND("#",StoreConfig!G388)),"")</f>
        <v/>
      </c>
      <c r="J383" s="91" t="str">
        <f>IF($B$2=StoreConfig!C388,IF(StoreConfig!L388=0,"不限购",StoreConfig!L388&amp;"次"),"")</f>
        <v/>
      </c>
    </row>
    <row r="384" spans="4:10">
      <c r="D384" s="99" t="str">
        <f>IF($B$2=StoreConfig!C389,StoreConfig!O389,"")</f>
        <v/>
      </c>
      <c r="E384" s="99" t="str">
        <f>IF($B$2=StoreConfig!C389,StoreConfig!E389,"")</f>
        <v/>
      </c>
      <c r="F384" s="99" t="str">
        <f>IF($B$2=StoreConfig!C389,RIGHT(StoreConfig!J389,LEN(StoreConfig!J389)-FIND("|",StoreConfig!J389)),"")</f>
        <v/>
      </c>
      <c r="G384" s="99" t="str">
        <f>IFERROR(VLOOKUP(--IF($B$2=StoreConfig!C389,LEFT(StoreConfig!J389,FIND("|",StoreConfig!J389)-1),""),$Q$4:$R$20,2,FALSE),"")</f>
        <v/>
      </c>
      <c r="H384" s="91" t="str">
        <f>IF($B$2=StoreConfig!C389,LEFT(StoreConfig!G389,FIND("#",StoreConfig!G389)-1),"")</f>
        <v/>
      </c>
      <c r="I384" s="91" t="str">
        <f>IF($B$2=StoreConfig!C389,RIGHT(StoreConfig!G389,LEN(StoreConfig!G389)-FIND("#",StoreConfig!G389)),"")</f>
        <v/>
      </c>
      <c r="J384" s="91" t="str">
        <f>IF($B$2=StoreConfig!C389,IF(StoreConfig!L389=0,"不限购",StoreConfig!L389&amp;"次"),"")</f>
        <v/>
      </c>
    </row>
    <row r="385" spans="4:10">
      <c r="D385" s="99" t="str">
        <f>IF($B$2=StoreConfig!C390,StoreConfig!O390,"")</f>
        <v/>
      </c>
      <c r="E385" s="99" t="str">
        <f>IF($B$2=StoreConfig!C390,StoreConfig!E390,"")</f>
        <v/>
      </c>
      <c r="F385" s="99" t="str">
        <f>IF($B$2=StoreConfig!C390,RIGHT(StoreConfig!J390,LEN(StoreConfig!J390)-FIND("|",StoreConfig!J390)),"")</f>
        <v/>
      </c>
      <c r="G385" s="99" t="str">
        <f>IFERROR(VLOOKUP(--IF($B$2=StoreConfig!C390,LEFT(StoreConfig!J390,FIND("|",StoreConfig!J390)-1),""),$Q$4:$R$20,2,FALSE),"")</f>
        <v/>
      </c>
      <c r="H385" s="91" t="str">
        <f>IF($B$2=StoreConfig!C390,LEFT(StoreConfig!G390,FIND("#",StoreConfig!G390)-1),"")</f>
        <v/>
      </c>
      <c r="I385" s="91" t="str">
        <f>IF($B$2=StoreConfig!C390,RIGHT(StoreConfig!G390,LEN(StoreConfig!G390)-FIND("#",StoreConfig!G390)),"")</f>
        <v/>
      </c>
      <c r="J385" s="91" t="str">
        <f>IF($B$2=StoreConfig!C390,IF(StoreConfig!L390=0,"不限购",StoreConfig!L390&amp;"次"),"")</f>
        <v/>
      </c>
    </row>
    <row r="386" spans="4:10">
      <c r="D386" s="99" t="str">
        <f>IF($B$2=StoreConfig!C391,StoreConfig!O391,"")</f>
        <v/>
      </c>
      <c r="E386" s="99" t="str">
        <f>IF($B$2=StoreConfig!C391,StoreConfig!E391,"")</f>
        <v/>
      </c>
      <c r="F386" s="99" t="str">
        <f>IF($B$2=StoreConfig!C391,RIGHT(StoreConfig!J391,LEN(StoreConfig!J391)-FIND("|",StoreConfig!J391)),"")</f>
        <v/>
      </c>
      <c r="G386" s="99" t="str">
        <f>IFERROR(VLOOKUP(--IF($B$2=StoreConfig!C391,LEFT(StoreConfig!J391,FIND("|",StoreConfig!J391)-1),""),$Q$4:$R$20,2,FALSE),"")</f>
        <v/>
      </c>
      <c r="H386" s="91" t="str">
        <f>IF($B$2=StoreConfig!C391,LEFT(StoreConfig!G391,FIND("#",StoreConfig!G391)-1),"")</f>
        <v/>
      </c>
      <c r="I386" s="91" t="str">
        <f>IF($B$2=StoreConfig!C391,RIGHT(StoreConfig!G391,LEN(StoreConfig!G391)-FIND("#",StoreConfig!G391)),"")</f>
        <v/>
      </c>
      <c r="J386" s="91" t="str">
        <f>IF($B$2=StoreConfig!C391,IF(StoreConfig!L391=0,"不限购",StoreConfig!L391&amp;"次"),"")</f>
        <v/>
      </c>
    </row>
    <row r="387" spans="4:10">
      <c r="D387" s="99" t="str">
        <f>IF($B$2=StoreConfig!C392,StoreConfig!O392,"")</f>
        <v/>
      </c>
      <c r="E387" s="99" t="str">
        <f>IF($B$2=StoreConfig!C392,StoreConfig!E392,"")</f>
        <v/>
      </c>
      <c r="F387" s="99" t="str">
        <f>IF($B$2=StoreConfig!C392,RIGHT(StoreConfig!J392,LEN(StoreConfig!J392)-FIND("|",StoreConfig!J392)),"")</f>
        <v/>
      </c>
      <c r="G387" s="99" t="str">
        <f>IFERROR(VLOOKUP(--IF($B$2=StoreConfig!C392,LEFT(StoreConfig!J392,FIND("|",StoreConfig!J392)-1),""),$Q$4:$R$20,2,FALSE),"")</f>
        <v/>
      </c>
      <c r="H387" s="91" t="str">
        <f>IF($B$2=StoreConfig!C392,LEFT(StoreConfig!G392,FIND("#",StoreConfig!G392)-1),"")</f>
        <v/>
      </c>
      <c r="I387" s="91" t="str">
        <f>IF($B$2=StoreConfig!C392,RIGHT(StoreConfig!G392,LEN(StoreConfig!G392)-FIND("#",StoreConfig!G392)),"")</f>
        <v/>
      </c>
      <c r="J387" s="91" t="str">
        <f>IF($B$2=StoreConfig!C392,IF(StoreConfig!L392=0,"不限购",StoreConfig!L392&amp;"次"),"")</f>
        <v/>
      </c>
    </row>
    <row r="388" spans="4:10">
      <c r="D388" s="99" t="str">
        <f>IF($B$2=StoreConfig!C393,StoreConfig!O393,"")</f>
        <v/>
      </c>
      <c r="E388" s="99" t="str">
        <f>IF($B$2=StoreConfig!C393,StoreConfig!E393,"")</f>
        <v/>
      </c>
      <c r="F388" s="99" t="str">
        <f>IF($B$2=StoreConfig!C393,RIGHT(StoreConfig!J393,LEN(StoreConfig!J393)-FIND("|",StoreConfig!J393)),"")</f>
        <v/>
      </c>
      <c r="G388" s="99" t="str">
        <f>IFERROR(VLOOKUP(--IF($B$2=StoreConfig!C393,LEFT(StoreConfig!J393,FIND("|",StoreConfig!J393)-1),""),$Q$4:$R$20,2,FALSE),"")</f>
        <v/>
      </c>
      <c r="H388" s="91" t="str">
        <f>IF($B$2=StoreConfig!C393,LEFT(StoreConfig!G393,FIND("#",StoreConfig!G393)-1),"")</f>
        <v/>
      </c>
      <c r="I388" s="91" t="str">
        <f>IF($B$2=StoreConfig!C393,RIGHT(StoreConfig!G393,LEN(StoreConfig!G393)-FIND("#",StoreConfig!G393)),"")</f>
        <v/>
      </c>
      <c r="J388" s="91" t="str">
        <f>IF($B$2=StoreConfig!C393,IF(StoreConfig!L393=0,"不限购",StoreConfig!L393&amp;"次"),"")</f>
        <v/>
      </c>
    </row>
    <row r="389" spans="4:10">
      <c r="D389" s="99" t="str">
        <f>IF($B$2=StoreConfig!C394,StoreConfig!O394,"")</f>
        <v/>
      </c>
      <c r="E389" s="99" t="str">
        <f>IF($B$2=StoreConfig!C394,StoreConfig!E394,"")</f>
        <v/>
      </c>
      <c r="F389" s="99" t="str">
        <f>IF($B$2=StoreConfig!C394,RIGHT(StoreConfig!J394,LEN(StoreConfig!J394)-FIND("|",StoreConfig!J394)),"")</f>
        <v/>
      </c>
      <c r="G389" s="99" t="str">
        <f>IFERROR(VLOOKUP(--IF($B$2=StoreConfig!C394,LEFT(StoreConfig!J394,FIND("|",StoreConfig!J394)-1),""),$Q$4:$R$20,2,FALSE),"")</f>
        <v/>
      </c>
      <c r="H389" s="91" t="str">
        <f>IF($B$2=StoreConfig!C394,LEFT(StoreConfig!G394,FIND("#",StoreConfig!G394)-1),"")</f>
        <v/>
      </c>
      <c r="I389" s="91" t="str">
        <f>IF($B$2=StoreConfig!C394,RIGHT(StoreConfig!G394,LEN(StoreConfig!G394)-FIND("#",StoreConfig!G394)),"")</f>
        <v/>
      </c>
      <c r="J389" s="91" t="str">
        <f>IF($B$2=StoreConfig!C394,IF(StoreConfig!L394=0,"不限购",StoreConfig!L394&amp;"次"),"")</f>
        <v/>
      </c>
    </row>
    <row r="390" spans="4:10">
      <c r="D390" s="99" t="str">
        <f>IF($B$2=StoreConfig!C395,StoreConfig!O395,"")</f>
        <v/>
      </c>
      <c r="E390" s="99" t="str">
        <f>IF($B$2=StoreConfig!C395,StoreConfig!E395,"")</f>
        <v/>
      </c>
      <c r="F390" s="99" t="str">
        <f>IF($B$2=StoreConfig!C395,RIGHT(StoreConfig!J395,LEN(StoreConfig!J395)-FIND("|",StoreConfig!J395)),"")</f>
        <v/>
      </c>
      <c r="G390" s="99" t="str">
        <f>IFERROR(VLOOKUP(--IF($B$2=StoreConfig!C395,LEFT(StoreConfig!J395,FIND("|",StoreConfig!J395)-1),""),$Q$4:$R$20,2,FALSE),"")</f>
        <v/>
      </c>
      <c r="H390" s="91" t="str">
        <f>IF($B$2=StoreConfig!C395,LEFT(StoreConfig!G395,FIND("#",StoreConfig!G395)-1),"")</f>
        <v/>
      </c>
      <c r="I390" s="91" t="str">
        <f>IF($B$2=StoreConfig!C395,RIGHT(StoreConfig!G395,LEN(StoreConfig!G395)-FIND("#",StoreConfig!G395)),"")</f>
        <v/>
      </c>
      <c r="J390" s="91" t="str">
        <f>IF($B$2=StoreConfig!C395,IF(StoreConfig!L395=0,"不限购",StoreConfig!L395&amp;"次"),"")</f>
        <v/>
      </c>
    </row>
    <row r="391" spans="4:10">
      <c r="D391" s="99" t="str">
        <f>IF($B$2=StoreConfig!C396,StoreConfig!O396,"")</f>
        <v/>
      </c>
      <c r="E391" s="99" t="str">
        <f>IF($B$2=StoreConfig!C396,StoreConfig!E396,"")</f>
        <v/>
      </c>
      <c r="F391" s="99" t="str">
        <f>IF($B$2=StoreConfig!C396,RIGHT(StoreConfig!J396,LEN(StoreConfig!J396)-FIND("|",StoreConfig!J396)),"")</f>
        <v/>
      </c>
      <c r="G391" s="99" t="str">
        <f>IFERROR(VLOOKUP(--IF($B$2=StoreConfig!C396,LEFT(StoreConfig!J396,FIND("|",StoreConfig!J396)-1),""),$Q$4:$R$20,2,FALSE),"")</f>
        <v/>
      </c>
      <c r="H391" s="91" t="str">
        <f>IF($B$2=StoreConfig!C396,LEFT(StoreConfig!G396,FIND("#",StoreConfig!G396)-1),"")</f>
        <v/>
      </c>
      <c r="I391" s="91" t="str">
        <f>IF($B$2=StoreConfig!C396,RIGHT(StoreConfig!G396,LEN(StoreConfig!G396)-FIND("#",StoreConfig!G396)),"")</f>
        <v/>
      </c>
      <c r="J391" s="91" t="str">
        <f>IF($B$2=StoreConfig!C396,IF(StoreConfig!L396=0,"不限购",StoreConfig!L396&amp;"次"),"")</f>
        <v/>
      </c>
    </row>
    <row r="392" spans="4:10">
      <c r="D392" s="99" t="str">
        <f>IF($B$2=StoreConfig!C397,StoreConfig!O397,"")</f>
        <v/>
      </c>
      <c r="E392" s="99" t="str">
        <f>IF($B$2=StoreConfig!C397,StoreConfig!E397,"")</f>
        <v/>
      </c>
      <c r="F392" s="99" t="str">
        <f>IF($B$2=StoreConfig!C397,RIGHT(StoreConfig!J397,LEN(StoreConfig!J397)-FIND("|",StoreConfig!J397)),"")</f>
        <v/>
      </c>
      <c r="G392" s="99" t="str">
        <f>IFERROR(VLOOKUP(--IF($B$2=StoreConfig!C397,LEFT(StoreConfig!J397,FIND("|",StoreConfig!J397)-1),""),$Q$4:$R$20,2,FALSE),"")</f>
        <v/>
      </c>
      <c r="H392" s="91" t="str">
        <f>IF($B$2=StoreConfig!C397,LEFT(StoreConfig!G397,FIND("#",StoreConfig!G397)-1),"")</f>
        <v/>
      </c>
      <c r="I392" s="91" t="str">
        <f>IF($B$2=StoreConfig!C397,RIGHT(StoreConfig!G397,LEN(StoreConfig!G397)-FIND("#",StoreConfig!G397)),"")</f>
        <v/>
      </c>
      <c r="J392" s="91" t="str">
        <f>IF($B$2=StoreConfig!C397,IF(StoreConfig!L397=0,"不限购",StoreConfig!L397&amp;"次"),"")</f>
        <v/>
      </c>
    </row>
    <row r="393" spans="4:10">
      <c r="D393" s="99" t="str">
        <f>IF($B$2=StoreConfig!C398,StoreConfig!O398,"")</f>
        <v/>
      </c>
      <c r="E393" s="99" t="str">
        <f>IF($B$2=StoreConfig!C398,StoreConfig!E398,"")</f>
        <v/>
      </c>
      <c r="F393" s="99" t="str">
        <f>IF($B$2=StoreConfig!C398,RIGHT(StoreConfig!J398,LEN(StoreConfig!J398)-FIND("|",StoreConfig!J398)),"")</f>
        <v/>
      </c>
      <c r="G393" s="99" t="str">
        <f>IFERROR(VLOOKUP(--IF($B$2=StoreConfig!C398,LEFT(StoreConfig!J398,FIND("|",StoreConfig!J398)-1),""),$Q$4:$R$20,2,FALSE),"")</f>
        <v/>
      </c>
      <c r="H393" s="91" t="str">
        <f>IF($B$2=StoreConfig!C398,LEFT(StoreConfig!G398,FIND("#",StoreConfig!G398)-1),"")</f>
        <v/>
      </c>
      <c r="I393" s="91" t="str">
        <f>IF($B$2=StoreConfig!C398,RIGHT(StoreConfig!G398,LEN(StoreConfig!G398)-FIND("#",StoreConfig!G398)),"")</f>
        <v/>
      </c>
      <c r="J393" s="91" t="str">
        <f>IF($B$2=StoreConfig!C398,IF(StoreConfig!L398=0,"不限购",StoreConfig!L398&amp;"次"),"")</f>
        <v/>
      </c>
    </row>
    <row r="394" spans="4:10">
      <c r="D394" s="99" t="str">
        <f>IF($B$2=StoreConfig!C399,StoreConfig!O399,"")</f>
        <v/>
      </c>
      <c r="E394" s="99" t="str">
        <f>IF($B$2=StoreConfig!C399,StoreConfig!E399,"")</f>
        <v/>
      </c>
      <c r="F394" s="99" t="str">
        <f>IF($B$2=StoreConfig!C399,RIGHT(StoreConfig!J399,LEN(StoreConfig!J399)-FIND("|",StoreConfig!J399)),"")</f>
        <v/>
      </c>
      <c r="G394" s="99" t="str">
        <f>IFERROR(VLOOKUP(--IF($B$2=StoreConfig!C399,LEFT(StoreConfig!J399,FIND("|",StoreConfig!J399)-1),""),$Q$4:$R$20,2,FALSE),"")</f>
        <v/>
      </c>
      <c r="H394" s="91" t="str">
        <f>IF($B$2=StoreConfig!C399,LEFT(StoreConfig!G399,FIND("#",StoreConfig!G399)-1),"")</f>
        <v/>
      </c>
      <c r="I394" s="91" t="str">
        <f>IF($B$2=StoreConfig!C399,RIGHT(StoreConfig!G399,LEN(StoreConfig!G399)-FIND("#",StoreConfig!G399)),"")</f>
        <v/>
      </c>
      <c r="J394" s="91" t="str">
        <f>IF($B$2=StoreConfig!C399,IF(StoreConfig!L399=0,"不限购",StoreConfig!L399&amp;"次"),"")</f>
        <v/>
      </c>
    </row>
    <row r="395" spans="4:10">
      <c r="D395" s="99" t="str">
        <f>IF($B$2=StoreConfig!C400,StoreConfig!O400,"")</f>
        <v/>
      </c>
      <c r="E395" s="99" t="str">
        <f>IF($B$2=StoreConfig!C400,StoreConfig!E400,"")</f>
        <v/>
      </c>
      <c r="F395" s="99" t="str">
        <f>IF($B$2=StoreConfig!C400,RIGHT(StoreConfig!J400,LEN(StoreConfig!J400)-FIND("|",StoreConfig!J400)),"")</f>
        <v/>
      </c>
      <c r="G395" s="99" t="str">
        <f>IFERROR(VLOOKUP(--IF($B$2=StoreConfig!C400,LEFT(StoreConfig!J400,FIND("|",StoreConfig!J400)-1),""),$Q$4:$R$20,2,FALSE),"")</f>
        <v/>
      </c>
      <c r="H395" s="91" t="str">
        <f>IF($B$2=StoreConfig!C400,LEFT(StoreConfig!G400,FIND("#",StoreConfig!G400)-1),"")</f>
        <v/>
      </c>
      <c r="I395" s="91" t="str">
        <f>IF($B$2=StoreConfig!C400,RIGHT(StoreConfig!G400,LEN(StoreConfig!G400)-FIND("#",StoreConfig!G400)),"")</f>
        <v/>
      </c>
      <c r="J395" s="91" t="str">
        <f>IF($B$2=StoreConfig!C400,IF(StoreConfig!L400=0,"不限购",StoreConfig!L400&amp;"次"),"")</f>
        <v/>
      </c>
    </row>
    <row r="396" spans="4:10">
      <c r="D396" s="99" t="str">
        <f>IF($B$2=StoreConfig!C401,StoreConfig!O401,"")</f>
        <v/>
      </c>
      <c r="E396" s="99" t="str">
        <f>IF($B$2=StoreConfig!C401,StoreConfig!E401,"")</f>
        <v/>
      </c>
      <c r="F396" s="99" t="str">
        <f>IF($B$2=StoreConfig!C401,RIGHT(StoreConfig!J401,LEN(StoreConfig!J401)-FIND("|",StoreConfig!J401)),"")</f>
        <v/>
      </c>
      <c r="G396" s="99" t="str">
        <f>IFERROR(VLOOKUP(--IF($B$2=StoreConfig!C401,LEFT(StoreConfig!J401,FIND("|",StoreConfig!J401)-1),""),$Q$4:$R$20,2,FALSE),"")</f>
        <v/>
      </c>
      <c r="H396" s="91" t="str">
        <f>IF($B$2=StoreConfig!C401,LEFT(StoreConfig!G401,FIND("#",StoreConfig!G401)-1),"")</f>
        <v/>
      </c>
      <c r="I396" s="91" t="str">
        <f>IF($B$2=StoreConfig!C401,RIGHT(StoreConfig!G401,LEN(StoreConfig!G401)-FIND("#",StoreConfig!G401)),"")</f>
        <v/>
      </c>
      <c r="J396" s="91" t="str">
        <f>IF($B$2=StoreConfig!C401,IF(StoreConfig!L401=0,"不限购",StoreConfig!L401&amp;"次"),"")</f>
        <v/>
      </c>
    </row>
    <row r="397" spans="4:10">
      <c r="D397" s="99" t="str">
        <f>IF($B$2=StoreConfig!C402,StoreConfig!O402,"")</f>
        <v/>
      </c>
      <c r="E397" s="99" t="str">
        <f>IF($B$2=StoreConfig!C402,StoreConfig!E402,"")</f>
        <v/>
      </c>
      <c r="F397" s="99" t="str">
        <f>IF($B$2=StoreConfig!C402,RIGHT(StoreConfig!J402,LEN(StoreConfig!J402)-FIND("|",StoreConfig!J402)),"")</f>
        <v/>
      </c>
      <c r="G397" s="99" t="str">
        <f>IFERROR(VLOOKUP(--IF($B$2=StoreConfig!C402,LEFT(StoreConfig!J402,FIND("|",StoreConfig!J402)-1),""),$Q$4:$R$20,2,FALSE),"")</f>
        <v/>
      </c>
      <c r="H397" s="91" t="str">
        <f>IF($B$2=StoreConfig!C402,LEFT(StoreConfig!G402,FIND("#",StoreConfig!G402)-1),"")</f>
        <v/>
      </c>
      <c r="I397" s="91" t="str">
        <f>IF($B$2=StoreConfig!C402,RIGHT(StoreConfig!G402,LEN(StoreConfig!G402)-FIND("#",StoreConfig!G402)),"")</f>
        <v/>
      </c>
      <c r="J397" s="91" t="str">
        <f>IF($B$2=StoreConfig!C402,IF(StoreConfig!L402=0,"不限购",StoreConfig!L402&amp;"次"),"")</f>
        <v/>
      </c>
    </row>
    <row r="398" spans="4:10">
      <c r="D398" s="99" t="str">
        <f>IF($B$2=StoreConfig!C403,StoreConfig!O403,"")</f>
        <v/>
      </c>
      <c r="E398" s="99" t="str">
        <f>IF($B$2=StoreConfig!C403,StoreConfig!E403,"")</f>
        <v/>
      </c>
      <c r="F398" s="99" t="str">
        <f>IF($B$2=StoreConfig!C403,RIGHT(StoreConfig!J403,LEN(StoreConfig!J403)-FIND("|",StoreConfig!J403)),"")</f>
        <v/>
      </c>
      <c r="G398" s="99" t="str">
        <f>IFERROR(VLOOKUP(--IF($B$2=StoreConfig!C403,LEFT(StoreConfig!J403,FIND("|",StoreConfig!J403)-1),""),$Q$4:$R$20,2,FALSE),"")</f>
        <v/>
      </c>
      <c r="H398" s="91" t="str">
        <f>IF($B$2=StoreConfig!C403,LEFT(StoreConfig!G403,FIND("#",StoreConfig!G403)-1),"")</f>
        <v/>
      </c>
      <c r="I398" s="91" t="str">
        <f>IF($B$2=StoreConfig!C403,RIGHT(StoreConfig!G403,LEN(StoreConfig!G403)-FIND("#",StoreConfig!G403)),"")</f>
        <v/>
      </c>
      <c r="J398" s="91" t="str">
        <f>IF($B$2=StoreConfig!C403,IF(StoreConfig!L403=0,"不限购",StoreConfig!L403&amp;"次"),"")</f>
        <v/>
      </c>
    </row>
    <row r="399" spans="4:10">
      <c r="D399" s="99" t="str">
        <f>IF($B$2=StoreConfig!C404,StoreConfig!O404,"")</f>
        <v/>
      </c>
      <c r="E399" s="99" t="str">
        <f>IF($B$2=StoreConfig!C404,StoreConfig!E404,"")</f>
        <v/>
      </c>
      <c r="F399" s="99" t="str">
        <f>IF($B$2=StoreConfig!C404,RIGHT(StoreConfig!J404,LEN(StoreConfig!J404)-FIND("|",StoreConfig!J404)),"")</f>
        <v/>
      </c>
      <c r="G399" s="99" t="str">
        <f>IFERROR(VLOOKUP(--IF($B$2=StoreConfig!C404,LEFT(StoreConfig!J404,FIND("|",StoreConfig!J404)-1),""),$Q$4:$R$20,2,FALSE),"")</f>
        <v/>
      </c>
      <c r="H399" s="91" t="str">
        <f>IF($B$2=StoreConfig!C404,LEFT(StoreConfig!G404,FIND("#",StoreConfig!G404)-1),"")</f>
        <v/>
      </c>
      <c r="I399" s="91" t="str">
        <f>IF($B$2=StoreConfig!C404,RIGHT(StoreConfig!G404,LEN(StoreConfig!G404)-FIND("#",StoreConfig!G404)),"")</f>
        <v/>
      </c>
      <c r="J399" s="91" t="str">
        <f>IF($B$2=StoreConfig!C404,IF(StoreConfig!L404=0,"不限购",StoreConfig!L404&amp;"次"),"")</f>
        <v/>
      </c>
    </row>
    <row r="400" spans="4:10">
      <c r="D400" s="99" t="str">
        <f>IF($B$2=StoreConfig!C405,StoreConfig!O405,"")</f>
        <v/>
      </c>
      <c r="E400" s="99" t="str">
        <f>IF($B$2=StoreConfig!C405,StoreConfig!E405,"")</f>
        <v/>
      </c>
      <c r="F400" s="99" t="str">
        <f>IF($B$2=StoreConfig!C405,RIGHT(StoreConfig!J405,LEN(StoreConfig!J405)-FIND("|",StoreConfig!J405)),"")</f>
        <v/>
      </c>
      <c r="G400" s="99" t="str">
        <f>IFERROR(VLOOKUP(--IF($B$2=StoreConfig!C405,LEFT(StoreConfig!J405,FIND("|",StoreConfig!J405)-1),""),$Q$4:$R$20,2,FALSE),"")</f>
        <v/>
      </c>
      <c r="H400" s="91" t="str">
        <f>IF($B$2=StoreConfig!C405,LEFT(StoreConfig!G405,FIND("#",StoreConfig!G405)-1),"")</f>
        <v/>
      </c>
      <c r="I400" s="91" t="str">
        <f>IF($B$2=StoreConfig!C405,RIGHT(StoreConfig!G405,LEN(StoreConfig!G405)-FIND("#",StoreConfig!G405)),"")</f>
        <v/>
      </c>
      <c r="J400" s="91" t="str">
        <f>IF($B$2=StoreConfig!C405,IF(StoreConfig!L405=0,"不限购",StoreConfig!L405&amp;"次"),"")</f>
        <v/>
      </c>
    </row>
    <row r="401" spans="4:10">
      <c r="D401" s="99" t="str">
        <f>IF($B$2=StoreConfig!C406,StoreConfig!O406,"")</f>
        <v/>
      </c>
      <c r="E401" s="99" t="str">
        <f>IF($B$2=StoreConfig!C406,StoreConfig!E406,"")</f>
        <v/>
      </c>
      <c r="F401" s="99" t="str">
        <f>IF($B$2=StoreConfig!C406,RIGHT(StoreConfig!J406,LEN(StoreConfig!J406)-FIND("|",StoreConfig!J406)),"")</f>
        <v/>
      </c>
      <c r="G401" s="99" t="str">
        <f>IFERROR(VLOOKUP(--IF($B$2=StoreConfig!C406,LEFT(StoreConfig!J406,FIND("|",StoreConfig!J406)-1),""),$Q$4:$R$20,2,FALSE),"")</f>
        <v/>
      </c>
      <c r="H401" s="91" t="str">
        <f>IF($B$2=StoreConfig!C406,LEFT(StoreConfig!G406,FIND("#",StoreConfig!G406)-1),"")</f>
        <v/>
      </c>
      <c r="I401" s="91" t="str">
        <f>IF($B$2=StoreConfig!C406,RIGHT(StoreConfig!G406,LEN(StoreConfig!G406)-FIND("#",StoreConfig!G406)),"")</f>
        <v/>
      </c>
      <c r="J401" s="91" t="str">
        <f>IF($B$2=StoreConfig!C406,IF(StoreConfig!L406=0,"不限购",StoreConfig!L406&amp;"次"),"")</f>
        <v/>
      </c>
    </row>
    <row r="402" spans="4:10">
      <c r="D402" s="99" t="str">
        <f>IF($B$2=StoreConfig!C407,StoreConfig!O407,"")</f>
        <v/>
      </c>
      <c r="E402" s="99" t="str">
        <f>IF($B$2=StoreConfig!C407,StoreConfig!E407,"")</f>
        <v/>
      </c>
      <c r="F402" s="99" t="str">
        <f>IF($B$2=StoreConfig!C407,RIGHT(StoreConfig!J407,LEN(StoreConfig!J407)-FIND("|",StoreConfig!J407)),"")</f>
        <v/>
      </c>
      <c r="G402" s="99" t="str">
        <f>IFERROR(VLOOKUP(--IF($B$2=StoreConfig!C407,LEFT(StoreConfig!J407,FIND("|",StoreConfig!J407)-1),""),$Q$4:$R$20,2,FALSE),"")</f>
        <v/>
      </c>
      <c r="H402" s="91" t="str">
        <f>IF($B$2=StoreConfig!C407,LEFT(StoreConfig!G407,FIND("#",StoreConfig!G407)-1),"")</f>
        <v/>
      </c>
      <c r="I402" s="91" t="str">
        <f>IF($B$2=StoreConfig!C407,RIGHT(StoreConfig!G407,LEN(StoreConfig!G407)-FIND("#",StoreConfig!G407)),"")</f>
        <v/>
      </c>
      <c r="J402" s="91" t="str">
        <f>IF($B$2=StoreConfig!C407,IF(StoreConfig!L407=0,"不限购",StoreConfig!L407&amp;"次"),"")</f>
        <v/>
      </c>
    </row>
    <row r="403" spans="4:10">
      <c r="D403" s="99" t="str">
        <f>IF($B$2=StoreConfig!C408,StoreConfig!O408,"")</f>
        <v/>
      </c>
      <c r="E403" s="99" t="str">
        <f>IF($B$2=StoreConfig!C408,StoreConfig!E408,"")</f>
        <v/>
      </c>
      <c r="F403" s="99" t="str">
        <f>IF($B$2=StoreConfig!C408,RIGHT(StoreConfig!J408,LEN(StoreConfig!J408)-FIND("|",StoreConfig!J408)),"")</f>
        <v/>
      </c>
      <c r="G403" s="99" t="str">
        <f>IFERROR(VLOOKUP(--IF($B$2=StoreConfig!C408,LEFT(StoreConfig!J408,FIND("|",StoreConfig!J408)-1),""),$Q$4:$R$20,2,FALSE),"")</f>
        <v/>
      </c>
      <c r="H403" s="91" t="str">
        <f>IF($B$2=StoreConfig!C408,LEFT(StoreConfig!G408,FIND("#",StoreConfig!G408)-1),"")</f>
        <v/>
      </c>
      <c r="I403" s="91" t="str">
        <f>IF($B$2=StoreConfig!C408,RIGHT(StoreConfig!G408,LEN(StoreConfig!G408)-FIND("#",StoreConfig!G408)),"")</f>
        <v/>
      </c>
      <c r="J403" s="91" t="str">
        <f>IF($B$2=StoreConfig!C408,IF(StoreConfig!L408=0,"不限购",StoreConfig!L408&amp;"次"),"")</f>
        <v/>
      </c>
    </row>
    <row r="404" spans="4:10">
      <c r="D404" s="99" t="str">
        <f>IF($B$2=StoreConfig!C409,StoreConfig!O409,"")</f>
        <v/>
      </c>
      <c r="E404" s="99" t="str">
        <f>IF($B$2=StoreConfig!C409,StoreConfig!E409,"")</f>
        <v/>
      </c>
      <c r="F404" s="99" t="str">
        <f>IF($B$2=StoreConfig!C409,RIGHT(StoreConfig!J409,LEN(StoreConfig!J409)-FIND("|",StoreConfig!J409)),"")</f>
        <v/>
      </c>
      <c r="G404" s="99" t="str">
        <f>IFERROR(VLOOKUP(--IF($B$2=StoreConfig!C409,LEFT(StoreConfig!J409,FIND("|",StoreConfig!J409)-1),""),$Q$4:$R$20,2,FALSE),"")</f>
        <v/>
      </c>
      <c r="H404" s="91" t="str">
        <f>IF($B$2=StoreConfig!C409,LEFT(StoreConfig!G409,FIND("#",StoreConfig!G409)-1),"")</f>
        <v/>
      </c>
      <c r="I404" s="91" t="str">
        <f>IF($B$2=StoreConfig!C409,RIGHT(StoreConfig!G409,LEN(StoreConfig!G409)-FIND("#",StoreConfig!G409)),"")</f>
        <v/>
      </c>
      <c r="J404" s="91" t="str">
        <f>IF($B$2=StoreConfig!C409,IF(StoreConfig!L409=0,"不限购",StoreConfig!L409&amp;"次"),"")</f>
        <v/>
      </c>
    </row>
    <row r="405" spans="4:10">
      <c r="D405" s="99" t="str">
        <f>IF($B$2=StoreConfig!C410,StoreConfig!O410,"")</f>
        <v/>
      </c>
      <c r="E405" s="99" t="str">
        <f>IF($B$2=StoreConfig!C410,StoreConfig!E410,"")</f>
        <v/>
      </c>
      <c r="F405" s="99" t="str">
        <f>IF($B$2=StoreConfig!C410,RIGHT(StoreConfig!J410,LEN(StoreConfig!J410)-FIND("|",StoreConfig!J410)),"")</f>
        <v/>
      </c>
      <c r="G405" s="99" t="str">
        <f>IFERROR(VLOOKUP(--IF($B$2=StoreConfig!C410,LEFT(StoreConfig!J410,FIND("|",StoreConfig!J410)-1),""),$Q$4:$R$20,2,FALSE),"")</f>
        <v/>
      </c>
      <c r="H405" s="91" t="str">
        <f>IF($B$2=StoreConfig!C410,LEFT(StoreConfig!G410,FIND("#",StoreConfig!G410)-1),"")</f>
        <v/>
      </c>
      <c r="I405" s="91" t="str">
        <f>IF($B$2=StoreConfig!C410,RIGHT(StoreConfig!G410,LEN(StoreConfig!G410)-FIND("#",StoreConfig!G410)),"")</f>
        <v/>
      </c>
      <c r="J405" s="91" t="str">
        <f>IF($B$2=StoreConfig!C410,IF(StoreConfig!L410=0,"不限购",StoreConfig!L410&amp;"次"),"")</f>
        <v/>
      </c>
    </row>
    <row r="406" spans="4:10">
      <c r="D406" s="99" t="str">
        <f>IF($B$2=StoreConfig!C411,StoreConfig!O411,"")</f>
        <v/>
      </c>
      <c r="E406" s="99" t="str">
        <f>IF($B$2=StoreConfig!C411,StoreConfig!E411,"")</f>
        <v/>
      </c>
      <c r="F406" s="99" t="str">
        <f>IF($B$2=StoreConfig!C411,RIGHT(StoreConfig!J411,LEN(StoreConfig!J411)-FIND("|",StoreConfig!J411)),"")</f>
        <v/>
      </c>
      <c r="G406" s="99" t="str">
        <f>IFERROR(VLOOKUP(--IF($B$2=StoreConfig!C411,LEFT(StoreConfig!J411,FIND("|",StoreConfig!J411)-1),""),$Q$4:$R$20,2,FALSE),"")</f>
        <v/>
      </c>
      <c r="H406" s="91" t="str">
        <f>IF($B$2=StoreConfig!C411,LEFT(StoreConfig!G411,FIND("#",StoreConfig!G411)-1),"")</f>
        <v/>
      </c>
      <c r="I406" s="91" t="str">
        <f>IF($B$2=StoreConfig!C411,RIGHT(StoreConfig!G411,LEN(StoreConfig!G411)-FIND("#",StoreConfig!G411)),"")</f>
        <v/>
      </c>
      <c r="J406" s="91" t="str">
        <f>IF($B$2=StoreConfig!C411,IF(StoreConfig!L411=0,"不限购",StoreConfig!L411&amp;"次"),"")</f>
        <v/>
      </c>
    </row>
    <row r="407" spans="4:10">
      <c r="D407" s="99" t="str">
        <f>IF($B$2=StoreConfig!C412,StoreConfig!O412,"")</f>
        <v/>
      </c>
      <c r="E407" s="99" t="str">
        <f>IF($B$2=StoreConfig!C412,StoreConfig!E412,"")</f>
        <v/>
      </c>
      <c r="F407" s="99" t="str">
        <f>IF($B$2=StoreConfig!C412,RIGHT(StoreConfig!J412,LEN(StoreConfig!J412)-FIND("|",StoreConfig!J412)),"")</f>
        <v/>
      </c>
      <c r="G407" s="99" t="str">
        <f>IFERROR(VLOOKUP(--IF($B$2=StoreConfig!C412,LEFT(StoreConfig!J412,FIND("|",StoreConfig!J412)-1),""),$Q$4:$R$20,2,FALSE),"")</f>
        <v/>
      </c>
      <c r="H407" s="91" t="str">
        <f>IF($B$2=StoreConfig!C412,LEFT(StoreConfig!G412,FIND("#",StoreConfig!G412)-1),"")</f>
        <v/>
      </c>
      <c r="I407" s="91" t="str">
        <f>IF($B$2=StoreConfig!C412,RIGHT(StoreConfig!G412,LEN(StoreConfig!G412)-FIND("#",StoreConfig!G412)),"")</f>
        <v/>
      </c>
      <c r="J407" s="91" t="str">
        <f>IF($B$2=StoreConfig!C412,IF(StoreConfig!L412=0,"不限购",StoreConfig!L412&amp;"次"),"")</f>
        <v/>
      </c>
    </row>
    <row r="408" spans="4:10">
      <c r="D408" s="99" t="str">
        <f>IF($B$2=StoreConfig!C413,StoreConfig!O413,"")</f>
        <v/>
      </c>
      <c r="E408" s="99" t="str">
        <f>IF($B$2=StoreConfig!C413,StoreConfig!E413,"")</f>
        <v/>
      </c>
      <c r="F408" s="99" t="str">
        <f>IF($B$2=StoreConfig!C413,RIGHT(StoreConfig!J413,LEN(StoreConfig!J413)-FIND("|",StoreConfig!J413)),"")</f>
        <v/>
      </c>
      <c r="G408" s="99" t="str">
        <f>IFERROR(VLOOKUP(--IF($B$2=StoreConfig!C413,LEFT(StoreConfig!J413,FIND("|",StoreConfig!J413)-1),""),$Q$4:$R$20,2,FALSE),"")</f>
        <v/>
      </c>
      <c r="H408" s="91" t="str">
        <f>IF($B$2=StoreConfig!C413,LEFT(StoreConfig!G413,FIND("#",StoreConfig!G413)-1),"")</f>
        <v/>
      </c>
      <c r="I408" s="91" t="str">
        <f>IF($B$2=StoreConfig!C413,RIGHT(StoreConfig!G413,LEN(StoreConfig!G413)-FIND("#",StoreConfig!G413)),"")</f>
        <v/>
      </c>
      <c r="J408" s="91" t="str">
        <f>IF($B$2=StoreConfig!C413,IF(StoreConfig!L413=0,"不限购",StoreConfig!L413&amp;"次"),"")</f>
        <v/>
      </c>
    </row>
    <row r="409" spans="4:10">
      <c r="D409" s="99" t="str">
        <f>IF($B$2=StoreConfig!C414,StoreConfig!O414,"")</f>
        <v/>
      </c>
      <c r="E409" s="99" t="str">
        <f>IF($B$2=StoreConfig!C414,StoreConfig!E414,"")</f>
        <v/>
      </c>
      <c r="F409" s="99" t="str">
        <f>IF($B$2=StoreConfig!C414,RIGHT(StoreConfig!J414,LEN(StoreConfig!J414)-FIND("|",StoreConfig!J414)),"")</f>
        <v/>
      </c>
      <c r="G409" s="99" t="str">
        <f>IFERROR(VLOOKUP(--IF($B$2=StoreConfig!C414,LEFT(StoreConfig!J414,FIND("|",StoreConfig!J414)-1),""),$Q$4:$R$20,2,FALSE),"")</f>
        <v/>
      </c>
      <c r="H409" s="91" t="str">
        <f>IF($B$2=StoreConfig!C414,LEFT(StoreConfig!G414,FIND("#",StoreConfig!G414)-1),"")</f>
        <v/>
      </c>
      <c r="I409" s="91" t="str">
        <f>IF($B$2=StoreConfig!C414,RIGHT(StoreConfig!G414,LEN(StoreConfig!G414)-FIND("#",StoreConfig!G414)),"")</f>
        <v/>
      </c>
      <c r="J409" s="91" t="str">
        <f>IF($B$2=StoreConfig!C414,IF(StoreConfig!L414=0,"不限购",StoreConfig!L414&amp;"次"),"")</f>
        <v/>
      </c>
    </row>
    <row r="410" spans="4:10">
      <c r="D410" s="99" t="str">
        <f>IF($B$2=StoreConfig!C415,StoreConfig!O415,"")</f>
        <v/>
      </c>
      <c r="E410" s="99" t="str">
        <f>IF($B$2=StoreConfig!C415,StoreConfig!E415,"")</f>
        <v/>
      </c>
      <c r="F410" s="99" t="str">
        <f>IF($B$2=StoreConfig!C415,RIGHT(StoreConfig!J415,LEN(StoreConfig!J415)-FIND("|",StoreConfig!J415)),"")</f>
        <v/>
      </c>
      <c r="G410" s="99" t="str">
        <f>IFERROR(VLOOKUP(--IF($B$2=StoreConfig!C415,LEFT(StoreConfig!J415,FIND("|",StoreConfig!J415)-1),""),$Q$4:$R$20,2,FALSE),"")</f>
        <v/>
      </c>
      <c r="H410" s="91" t="str">
        <f>IF($B$2=StoreConfig!C415,LEFT(StoreConfig!G415,FIND("#",StoreConfig!G415)-1),"")</f>
        <v/>
      </c>
      <c r="I410" s="91" t="str">
        <f>IF($B$2=StoreConfig!C415,RIGHT(StoreConfig!G415,LEN(StoreConfig!G415)-FIND("#",StoreConfig!G415)),"")</f>
        <v/>
      </c>
      <c r="J410" s="91" t="str">
        <f>IF($B$2=StoreConfig!C415,IF(StoreConfig!L415=0,"不限购",StoreConfig!L415&amp;"次"),"")</f>
        <v/>
      </c>
    </row>
    <row r="411" spans="4:10">
      <c r="D411" s="99" t="str">
        <f>IF($B$2=StoreConfig!C416,StoreConfig!O416,"")</f>
        <v/>
      </c>
      <c r="E411" s="99" t="str">
        <f>IF($B$2=StoreConfig!C416,StoreConfig!E416,"")</f>
        <v/>
      </c>
      <c r="F411" s="99" t="str">
        <f>IF($B$2=StoreConfig!C416,RIGHT(StoreConfig!J416,LEN(StoreConfig!J416)-FIND("|",StoreConfig!J416)),"")</f>
        <v/>
      </c>
      <c r="G411" s="99" t="str">
        <f>IFERROR(VLOOKUP(--IF($B$2=StoreConfig!C416,LEFT(StoreConfig!J416,FIND("|",StoreConfig!J416)-1),""),$Q$4:$R$20,2,FALSE),"")</f>
        <v/>
      </c>
      <c r="H411" s="91" t="str">
        <f>IF($B$2=StoreConfig!C416,LEFT(StoreConfig!G416,FIND("#",StoreConfig!G416)-1),"")</f>
        <v/>
      </c>
      <c r="I411" s="91" t="str">
        <f>IF($B$2=StoreConfig!C416,RIGHT(StoreConfig!G416,LEN(StoreConfig!G416)-FIND("#",StoreConfig!G416)),"")</f>
        <v/>
      </c>
      <c r="J411" s="91" t="str">
        <f>IF($B$2=StoreConfig!C416,IF(StoreConfig!L416=0,"不限购",StoreConfig!L416&amp;"次"),"")</f>
        <v/>
      </c>
    </row>
    <row r="412" spans="4:10">
      <c r="D412" s="99" t="str">
        <f>IF($B$2=StoreConfig!C417,StoreConfig!O417,"")</f>
        <v/>
      </c>
      <c r="E412" s="99" t="str">
        <f>IF($B$2=StoreConfig!C417,StoreConfig!E417,"")</f>
        <v/>
      </c>
      <c r="F412" s="99" t="str">
        <f>IF($B$2=StoreConfig!C417,RIGHT(StoreConfig!J417,LEN(StoreConfig!J417)-FIND("|",StoreConfig!J417)),"")</f>
        <v/>
      </c>
      <c r="G412" s="99" t="str">
        <f>IFERROR(VLOOKUP(--IF($B$2=StoreConfig!C417,LEFT(StoreConfig!J417,FIND("|",StoreConfig!J417)-1),""),$Q$4:$R$20,2,FALSE),"")</f>
        <v/>
      </c>
      <c r="H412" s="91" t="str">
        <f>IF($B$2=StoreConfig!C417,LEFT(StoreConfig!G417,FIND("#",StoreConfig!G417)-1),"")</f>
        <v/>
      </c>
      <c r="I412" s="91" t="str">
        <f>IF($B$2=StoreConfig!C417,RIGHT(StoreConfig!G417,LEN(StoreConfig!G417)-FIND("#",StoreConfig!G417)),"")</f>
        <v/>
      </c>
      <c r="J412" s="91" t="str">
        <f>IF($B$2=StoreConfig!C417,IF(StoreConfig!L417=0,"不限购",StoreConfig!L417&amp;"次"),"")</f>
        <v/>
      </c>
    </row>
    <row r="413" spans="4:10">
      <c r="D413" s="99" t="str">
        <f>IF($B$2=StoreConfig!C418,StoreConfig!O418,"")</f>
        <v/>
      </c>
      <c r="E413" s="99" t="str">
        <f>IF($B$2=StoreConfig!C418,StoreConfig!E418,"")</f>
        <v/>
      </c>
      <c r="F413" s="99" t="str">
        <f>IF($B$2=StoreConfig!C418,RIGHT(StoreConfig!J418,LEN(StoreConfig!J418)-FIND("|",StoreConfig!J418)),"")</f>
        <v/>
      </c>
      <c r="G413" s="99" t="str">
        <f>IFERROR(VLOOKUP(--IF($B$2=StoreConfig!C418,LEFT(StoreConfig!J418,FIND("|",StoreConfig!J418)-1),""),$Q$4:$R$20,2,FALSE),"")</f>
        <v/>
      </c>
      <c r="H413" s="91" t="str">
        <f>IF($B$2=StoreConfig!C418,LEFT(StoreConfig!G418,FIND("#",StoreConfig!G418)-1),"")</f>
        <v/>
      </c>
      <c r="I413" s="91" t="str">
        <f>IF($B$2=StoreConfig!C418,RIGHT(StoreConfig!G418,LEN(StoreConfig!G418)-FIND("#",StoreConfig!G418)),"")</f>
        <v/>
      </c>
      <c r="J413" s="91" t="str">
        <f>IF($B$2=StoreConfig!C418,IF(StoreConfig!L418=0,"不限购",StoreConfig!L418&amp;"次"),"")</f>
        <v/>
      </c>
    </row>
    <row r="414" spans="4:10">
      <c r="D414" s="99" t="str">
        <f>IF($B$2=StoreConfig!C419,StoreConfig!O419,"")</f>
        <v/>
      </c>
      <c r="E414" s="99" t="str">
        <f>IF($B$2=StoreConfig!C419,StoreConfig!E419,"")</f>
        <v/>
      </c>
      <c r="F414" s="99" t="str">
        <f>IF($B$2=StoreConfig!C419,RIGHT(StoreConfig!#REF!,LEN(StoreConfig!#REF!)-FIND("|",StoreConfig!#REF!)),"")</f>
        <v/>
      </c>
      <c r="G414" s="99" t="str">
        <f>IFERROR(VLOOKUP(--IF($B$2=StoreConfig!C419,LEFT(StoreConfig!#REF!,FIND("|",StoreConfig!#REF!)-1),""),$Q$4:$R$20,2,FALSE),"")</f>
        <v/>
      </c>
      <c r="H414" s="91" t="str">
        <f>IF($B$2=StoreConfig!C419,LEFT(StoreConfig!G419,FIND("#",StoreConfig!G419)-1),"")</f>
        <v/>
      </c>
      <c r="I414" s="91" t="str">
        <f>IF($B$2=StoreConfig!C419,RIGHT(StoreConfig!G419,LEN(StoreConfig!G419)-FIND("#",StoreConfig!G419)),"")</f>
        <v/>
      </c>
      <c r="J414" s="91" t="str">
        <f>IF($B$2=StoreConfig!C419,IF(StoreConfig!L419=0,"不限购",StoreConfig!L419&amp;"次"),"")</f>
        <v/>
      </c>
    </row>
    <row r="415" spans="4:10">
      <c r="D415" s="99" t="str">
        <f>IF($B$2=StoreConfig!C420,StoreConfig!O420,"")</f>
        <v/>
      </c>
      <c r="E415" s="99" t="str">
        <f>IF($B$2=StoreConfig!C420,StoreConfig!E420,"")</f>
        <v/>
      </c>
      <c r="F415" s="99" t="str">
        <f>IF($B$2=StoreConfig!C420,RIGHT(StoreConfig!#REF!,LEN(StoreConfig!#REF!)-FIND("|",StoreConfig!#REF!)),"")</f>
        <v/>
      </c>
      <c r="G415" s="99" t="str">
        <f>IFERROR(VLOOKUP(--IF($B$2=StoreConfig!C420,LEFT(StoreConfig!#REF!,FIND("|",StoreConfig!#REF!)-1),""),$Q$4:$R$20,2,FALSE),"")</f>
        <v/>
      </c>
      <c r="H415" s="91" t="str">
        <f>IF($B$2=StoreConfig!C420,LEFT(StoreConfig!G420,FIND("#",StoreConfig!G420)-1),"")</f>
        <v/>
      </c>
      <c r="I415" s="91" t="str">
        <f>IF($B$2=StoreConfig!C420,RIGHT(StoreConfig!G420,LEN(StoreConfig!G420)-FIND("#",StoreConfig!G420)),"")</f>
        <v/>
      </c>
      <c r="J415" s="91" t="str">
        <f>IF($B$2=StoreConfig!C420,IF(StoreConfig!L420=0,"不限购",StoreConfig!L420&amp;"次"),"")</f>
        <v/>
      </c>
    </row>
    <row r="416" spans="4:10">
      <c r="D416" s="99" t="str">
        <f>IF($B$2=StoreConfig!C421,StoreConfig!O421,"")</f>
        <v/>
      </c>
      <c r="E416" s="99" t="str">
        <f>IF($B$2=StoreConfig!C421,StoreConfig!E421,"")</f>
        <v/>
      </c>
      <c r="F416" s="99" t="str">
        <f>IF($B$2=StoreConfig!C421,RIGHT(StoreConfig!#REF!,LEN(StoreConfig!#REF!)-FIND("|",StoreConfig!#REF!)),"")</f>
        <v/>
      </c>
      <c r="G416" s="99" t="str">
        <f>IFERROR(VLOOKUP(--IF($B$2=StoreConfig!C421,LEFT(StoreConfig!#REF!,FIND("|",StoreConfig!#REF!)-1),""),$Q$4:$R$20,2,FALSE),"")</f>
        <v/>
      </c>
      <c r="H416" s="91" t="str">
        <f>IF($B$2=StoreConfig!C421,LEFT(StoreConfig!G421,FIND("#",StoreConfig!G421)-1),"")</f>
        <v/>
      </c>
      <c r="I416" s="91" t="str">
        <f>IF($B$2=StoreConfig!C421,RIGHT(StoreConfig!G421,LEN(StoreConfig!G421)-FIND("#",StoreConfig!G421)),"")</f>
        <v/>
      </c>
      <c r="J416" s="91" t="str">
        <f>IF($B$2=StoreConfig!C421,IF(StoreConfig!L421=0,"不限购",StoreConfig!L421&amp;"次"),"")</f>
        <v/>
      </c>
    </row>
    <row r="417" spans="4:10">
      <c r="D417" s="99" t="str">
        <f>IF($B$2=StoreConfig!C422,StoreConfig!O422,"")</f>
        <v/>
      </c>
      <c r="E417" s="99" t="str">
        <f>IF($B$2=StoreConfig!C422,StoreConfig!E422,"")</f>
        <v/>
      </c>
      <c r="F417" s="99" t="str">
        <f>IF($B$2=StoreConfig!C422,RIGHT(StoreConfig!#REF!,LEN(StoreConfig!#REF!)-FIND("|",StoreConfig!#REF!)),"")</f>
        <v/>
      </c>
      <c r="G417" s="99" t="str">
        <f>IFERROR(VLOOKUP(--IF($B$2=StoreConfig!C422,LEFT(StoreConfig!#REF!,FIND("|",StoreConfig!#REF!)-1),""),$Q$4:$R$20,2,FALSE),"")</f>
        <v/>
      </c>
      <c r="H417" s="91" t="str">
        <f>IF($B$2=StoreConfig!C422,LEFT(StoreConfig!G422,FIND("#",StoreConfig!G422)-1),"")</f>
        <v/>
      </c>
      <c r="I417" s="91" t="str">
        <f>IF($B$2=StoreConfig!C422,RIGHT(StoreConfig!G422,LEN(StoreConfig!G422)-FIND("#",StoreConfig!G422)),"")</f>
        <v/>
      </c>
      <c r="J417" s="91" t="str">
        <f>IF($B$2=StoreConfig!C422,IF(StoreConfig!L422=0,"不限购",StoreConfig!L422&amp;"次"),"")</f>
        <v/>
      </c>
    </row>
    <row r="418" spans="4:10">
      <c r="D418" s="99" t="str">
        <f>IF($B$2=StoreConfig!C423,StoreConfig!O423,"")</f>
        <v/>
      </c>
      <c r="E418" s="99" t="str">
        <f>IF($B$2=StoreConfig!C423,StoreConfig!E423,"")</f>
        <v/>
      </c>
      <c r="F418" s="99" t="str">
        <f>IF($B$2=StoreConfig!C423,RIGHT(StoreConfig!J423,LEN(StoreConfig!J423)-FIND("|",StoreConfig!J423)),"")</f>
        <v/>
      </c>
      <c r="G418" s="99" t="str">
        <f>IFERROR(VLOOKUP(--IF($B$2=StoreConfig!C423,LEFT(StoreConfig!J423,FIND("|",StoreConfig!J423)-1),""),$Q$4:$R$20,2,FALSE),"")</f>
        <v/>
      </c>
      <c r="H418" s="91" t="str">
        <f>IF($B$2=StoreConfig!C423,LEFT(StoreConfig!G423,FIND("#",StoreConfig!G423)-1),"")</f>
        <v/>
      </c>
      <c r="I418" s="91" t="str">
        <f>IF($B$2=StoreConfig!C423,RIGHT(StoreConfig!G423,LEN(StoreConfig!G423)-FIND("#",StoreConfig!G423)),"")</f>
        <v/>
      </c>
      <c r="J418" s="91" t="str">
        <f>IF($B$2=StoreConfig!C423,IF(StoreConfig!L423=0,"不限购",StoreConfig!L423&amp;"次"),"")</f>
        <v/>
      </c>
    </row>
    <row r="419" spans="4:10">
      <c r="D419" s="99" t="str">
        <f>IF($B$2=StoreConfig!C424,StoreConfig!O424,"")</f>
        <v/>
      </c>
      <c r="E419" s="99" t="str">
        <f>IF($B$2=StoreConfig!C424,StoreConfig!E424,"")</f>
        <v/>
      </c>
      <c r="F419" s="99" t="str">
        <f>IF($B$2=StoreConfig!C424,RIGHT(StoreConfig!J424,LEN(StoreConfig!J424)-FIND("|",StoreConfig!J424)),"")</f>
        <v/>
      </c>
      <c r="G419" s="99" t="str">
        <f>IFERROR(VLOOKUP(--IF($B$2=StoreConfig!C424,LEFT(StoreConfig!J424,FIND("|",StoreConfig!J424)-1),""),$Q$4:$R$20,2,FALSE),"")</f>
        <v/>
      </c>
      <c r="H419" s="91" t="str">
        <f>IF($B$2=StoreConfig!C424,LEFT(StoreConfig!G424,FIND("#",StoreConfig!G424)-1),"")</f>
        <v/>
      </c>
      <c r="I419" s="91" t="str">
        <f>IF($B$2=StoreConfig!C424,RIGHT(StoreConfig!G424,LEN(StoreConfig!G424)-FIND("#",StoreConfig!G424)),"")</f>
        <v/>
      </c>
      <c r="J419" s="91" t="str">
        <f>IF($B$2=StoreConfig!C424,IF(StoreConfig!L424=0,"不限购",StoreConfig!L424&amp;"次"),"")</f>
        <v/>
      </c>
    </row>
    <row r="420" spans="4:10">
      <c r="D420" s="99" t="str">
        <f>IF($B$2=StoreConfig!C425,StoreConfig!O425,"")</f>
        <v/>
      </c>
      <c r="E420" s="99" t="str">
        <f>IF($B$2=StoreConfig!C425,StoreConfig!E425,"")</f>
        <v/>
      </c>
      <c r="F420" s="99" t="str">
        <f>IF($B$2=StoreConfig!C425,RIGHT(StoreConfig!J425,LEN(StoreConfig!J425)-FIND("|",StoreConfig!J425)),"")</f>
        <v/>
      </c>
      <c r="G420" s="99" t="str">
        <f>IFERROR(VLOOKUP(--IF($B$2=StoreConfig!C425,LEFT(StoreConfig!J425,FIND("|",StoreConfig!J425)-1),""),$Q$4:$R$20,2,FALSE),"")</f>
        <v/>
      </c>
      <c r="H420" s="91" t="str">
        <f>IF($B$2=StoreConfig!C425,LEFT(StoreConfig!G425,FIND("#",StoreConfig!G425)-1),"")</f>
        <v/>
      </c>
      <c r="I420" s="91" t="str">
        <f>IF($B$2=StoreConfig!C425,RIGHT(StoreConfig!G425,LEN(StoreConfig!G425)-FIND("#",StoreConfig!G425)),"")</f>
        <v/>
      </c>
      <c r="J420" s="91" t="str">
        <f>IF($B$2=StoreConfig!C425,IF(StoreConfig!L425=0,"不限购",StoreConfig!L425&amp;"次"),"")</f>
        <v/>
      </c>
    </row>
    <row r="421" spans="4:10">
      <c r="D421" s="99" t="str">
        <f>IF($B$2=StoreConfig!C426,StoreConfig!O426,"")</f>
        <v/>
      </c>
      <c r="E421" s="99" t="str">
        <f>IF($B$2=StoreConfig!C426,StoreConfig!E426,"")</f>
        <v/>
      </c>
      <c r="F421" s="99" t="str">
        <f>IF($B$2=StoreConfig!C426,RIGHT(StoreConfig!J426,LEN(StoreConfig!J426)-FIND("|",StoreConfig!J426)),"")</f>
        <v/>
      </c>
      <c r="G421" s="99" t="str">
        <f>IFERROR(VLOOKUP(--IF($B$2=StoreConfig!C426,LEFT(StoreConfig!J426,FIND("|",StoreConfig!J426)-1),""),$Q$4:$R$20,2,FALSE),"")</f>
        <v/>
      </c>
      <c r="H421" s="91" t="str">
        <f>IF($B$2=StoreConfig!C426,LEFT(StoreConfig!G426,FIND("#",StoreConfig!G426)-1),"")</f>
        <v/>
      </c>
      <c r="I421" s="91" t="str">
        <f>IF($B$2=StoreConfig!C426,RIGHT(StoreConfig!G426,LEN(StoreConfig!G426)-FIND("#",StoreConfig!G426)),"")</f>
        <v/>
      </c>
      <c r="J421" s="91" t="str">
        <f>IF($B$2=StoreConfig!C426,IF(StoreConfig!L426=0,"不限购",StoreConfig!L426&amp;"次"),"")</f>
        <v/>
      </c>
    </row>
    <row r="422" spans="4:10">
      <c r="D422" s="99" t="str">
        <f>IF($B$2=StoreConfig!C427,StoreConfig!O427,"")</f>
        <v/>
      </c>
      <c r="E422" s="99" t="str">
        <f>IF($B$2=StoreConfig!C427,StoreConfig!E427,"")</f>
        <v/>
      </c>
      <c r="F422" s="99" t="str">
        <f>IF($B$2=StoreConfig!C427,RIGHT(StoreConfig!J427,LEN(StoreConfig!J427)-FIND("|",StoreConfig!J427)),"")</f>
        <v/>
      </c>
      <c r="G422" s="99" t="str">
        <f>IFERROR(VLOOKUP(--IF($B$2=StoreConfig!C427,LEFT(StoreConfig!J427,FIND("|",StoreConfig!J427)-1),""),$Q$4:$R$20,2,FALSE),"")</f>
        <v/>
      </c>
      <c r="H422" s="91" t="str">
        <f>IF($B$2=StoreConfig!C427,LEFT(StoreConfig!G427,FIND("#",StoreConfig!G427)-1),"")</f>
        <v/>
      </c>
      <c r="I422" s="91" t="str">
        <f>IF($B$2=StoreConfig!C427,RIGHT(StoreConfig!G427,LEN(StoreConfig!G427)-FIND("#",StoreConfig!G427)),"")</f>
        <v/>
      </c>
      <c r="J422" s="91" t="str">
        <f>IF($B$2=StoreConfig!C427,IF(StoreConfig!L427=0,"不限购",StoreConfig!L427&amp;"次"),"")</f>
        <v/>
      </c>
    </row>
    <row r="423" spans="4:10">
      <c r="D423" s="99" t="str">
        <f>IF($B$2=StoreConfig!C428,StoreConfig!O428,"")</f>
        <v/>
      </c>
      <c r="E423" s="99" t="str">
        <f>IF($B$2=StoreConfig!C428,StoreConfig!E428,"")</f>
        <v/>
      </c>
      <c r="F423" s="99" t="str">
        <f>IF($B$2=StoreConfig!C428,RIGHT(StoreConfig!J428,LEN(StoreConfig!J428)-FIND("|",StoreConfig!J428)),"")</f>
        <v/>
      </c>
      <c r="G423" s="99" t="str">
        <f>IFERROR(VLOOKUP(--IF($B$2=StoreConfig!C428,LEFT(StoreConfig!J428,FIND("|",StoreConfig!J428)-1),""),$Q$4:$R$20,2,FALSE),"")</f>
        <v/>
      </c>
      <c r="H423" s="91" t="str">
        <f>IF($B$2=StoreConfig!C428,LEFT(StoreConfig!G428,FIND("#",StoreConfig!G428)-1),"")</f>
        <v/>
      </c>
      <c r="I423" s="91" t="str">
        <f>IF($B$2=StoreConfig!C428,RIGHT(StoreConfig!G428,LEN(StoreConfig!G428)-FIND("#",StoreConfig!G428)),"")</f>
        <v/>
      </c>
      <c r="J423" s="91" t="str">
        <f>IF($B$2=StoreConfig!C428,IF(StoreConfig!L428=0,"不限购",StoreConfig!L428&amp;"次"),"")</f>
        <v/>
      </c>
    </row>
    <row r="424" spans="4:10">
      <c r="D424" s="99" t="str">
        <f>IF($B$2=StoreConfig!C429,StoreConfig!O429,"")</f>
        <v/>
      </c>
      <c r="E424" s="99" t="str">
        <f>IF($B$2=StoreConfig!C429,StoreConfig!E429,"")</f>
        <v/>
      </c>
      <c r="F424" s="99" t="str">
        <f>IF($B$2=StoreConfig!C429,RIGHT(StoreConfig!#REF!,LEN(StoreConfig!#REF!)-FIND("|",StoreConfig!#REF!)),"")</f>
        <v/>
      </c>
      <c r="G424" s="99" t="str">
        <f>IFERROR(VLOOKUP(--IF($B$2=StoreConfig!C429,LEFT(StoreConfig!#REF!,FIND("|",StoreConfig!#REF!)-1),""),$Q$4:$R$20,2,FALSE),"")</f>
        <v/>
      </c>
      <c r="H424" s="91" t="str">
        <f>IF($B$2=StoreConfig!C429,LEFT(StoreConfig!G429,FIND("#",StoreConfig!G429)-1),"")</f>
        <v/>
      </c>
      <c r="I424" s="91" t="str">
        <f>IF($B$2=StoreConfig!C429,RIGHT(StoreConfig!G429,LEN(StoreConfig!G429)-FIND("#",StoreConfig!G429)),"")</f>
        <v/>
      </c>
      <c r="J424" s="91" t="str">
        <f>IF($B$2=StoreConfig!C429,IF(StoreConfig!L429=0,"不限购",StoreConfig!L429&amp;"次"),"")</f>
        <v/>
      </c>
    </row>
    <row r="425" spans="4:10">
      <c r="D425" s="99" t="str">
        <f>IF($B$2=StoreConfig!C430,StoreConfig!O430,"")</f>
        <v/>
      </c>
      <c r="E425" s="99" t="str">
        <f>IF($B$2=StoreConfig!C430,StoreConfig!E430,"")</f>
        <v/>
      </c>
      <c r="F425" s="99" t="str">
        <f>IF($B$2=StoreConfig!C430,RIGHT(StoreConfig!#REF!,LEN(StoreConfig!#REF!)-FIND("|",StoreConfig!#REF!)),"")</f>
        <v/>
      </c>
      <c r="G425" s="99" t="str">
        <f>IFERROR(VLOOKUP(--IF($B$2=StoreConfig!C430,LEFT(StoreConfig!#REF!,FIND("|",StoreConfig!#REF!)-1),""),$Q$4:$R$20,2,FALSE),"")</f>
        <v/>
      </c>
      <c r="H425" s="91" t="str">
        <f>IF($B$2=StoreConfig!C430,LEFT(StoreConfig!G430,FIND("#",StoreConfig!G430)-1),"")</f>
        <v/>
      </c>
      <c r="I425" s="91" t="str">
        <f>IF($B$2=StoreConfig!C430,RIGHT(StoreConfig!G430,LEN(StoreConfig!G430)-FIND("#",StoreConfig!G430)),"")</f>
        <v/>
      </c>
      <c r="J425" s="91" t="str">
        <f>IF($B$2=StoreConfig!C430,IF(StoreConfig!L430=0,"不限购",StoreConfig!L430&amp;"次"),"")</f>
        <v/>
      </c>
    </row>
    <row r="426" spans="4:10">
      <c r="D426" s="99" t="str">
        <f>IF($B$2=StoreConfig!C431,StoreConfig!O431,"")</f>
        <v/>
      </c>
      <c r="E426" s="99" t="str">
        <f>IF($B$2=StoreConfig!C431,StoreConfig!E431,"")</f>
        <v/>
      </c>
      <c r="F426" s="99" t="str">
        <f>IF($B$2=StoreConfig!C431,RIGHT(StoreConfig!#REF!,LEN(StoreConfig!#REF!)-FIND("|",StoreConfig!#REF!)),"")</f>
        <v/>
      </c>
      <c r="G426" s="99" t="str">
        <f>IFERROR(VLOOKUP(--IF($B$2=StoreConfig!C431,LEFT(StoreConfig!#REF!,FIND("|",StoreConfig!#REF!)-1),""),$Q$4:$R$20,2,FALSE),"")</f>
        <v/>
      </c>
      <c r="H426" s="91" t="str">
        <f>IF($B$2=StoreConfig!C431,LEFT(StoreConfig!G431,FIND("#",StoreConfig!G431)-1),"")</f>
        <v/>
      </c>
      <c r="I426" s="91" t="str">
        <f>IF($B$2=StoreConfig!C431,RIGHT(StoreConfig!G431,LEN(StoreConfig!G431)-FIND("#",StoreConfig!G431)),"")</f>
        <v/>
      </c>
      <c r="J426" s="91" t="str">
        <f>IF($B$2=StoreConfig!C431,IF(StoreConfig!L431=0,"不限购",StoreConfig!L431&amp;"次"),"")</f>
        <v/>
      </c>
    </row>
    <row r="427" spans="4:10">
      <c r="D427" s="99" t="str">
        <f>IF($B$2=StoreConfig!C432,StoreConfig!O432,"")</f>
        <v/>
      </c>
      <c r="E427" s="99" t="str">
        <f>IF($B$2=StoreConfig!C432,StoreConfig!E432,"")</f>
        <v/>
      </c>
      <c r="F427" s="99" t="str">
        <f>IF($B$2=StoreConfig!C432,RIGHT(StoreConfig!#REF!,LEN(StoreConfig!#REF!)-FIND("|",StoreConfig!#REF!)),"")</f>
        <v/>
      </c>
      <c r="G427" s="99" t="str">
        <f>IFERROR(VLOOKUP(--IF($B$2=StoreConfig!C432,LEFT(StoreConfig!#REF!,FIND("|",StoreConfig!#REF!)-1),""),$Q$4:$R$20,2,FALSE),"")</f>
        <v/>
      </c>
      <c r="H427" s="91" t="str">
        <f>IF($B$2=StoreConfig!C432,LEFT(StoreConfig!G432,FIND("#",StoreConfig!G432)-1),"")</f>
        <v/>
      </c>
      <c r="I427" s="91" t="str">
        <f>IF($B$2=StoreConfig!C432,RIGHT(StoreConfig!G432,LEN(StoreConfig!G432)-FIND("#",StoreConfig!G432)),"")</f>
        <v/>
      </c>
      <c r="J427" s="91" t="str">
        <f>IF($B$2=StoreConfig!C432,IF(StoreConfig!L432=0,"不限购",StoreConfig!L432&amp;"次"),"")</f>
        <v/>
      </c>
    </row>
    <row r="428" spans="4:10">
      <c r="D428" s="99" t="str">
        <f>IF($B$2=StoreConfig!C433,StoreConfig!O433,"")</f>
        <v/>
      </c>
      <c r="E428" s="99" t="str">
        <f>IF($B$2=StoreConfig!C433,StoreConfig!E433,"")</f>
        <v/>
      </c>
      <c r="F428" s="99" t="str">
        <f>IF($B$2=StoreConfig!C433,RIGHT(StoreConfig!#REF!,LEN(StoreConfig!#REF!)-FIND("|",StoreConfig!#REF!)),"")</f>
        <v/>
      </c>
      <c r="G428" s="99" t="str">
        <f>IFERROR(VLOOKUP(--IF($B$2=StoreConfig!C433,LEFT(StoreConfig!#REF!,FIND("|",StoreConfig!#REF!)-1),""),$Q$4:$R$20,2,FALSE),"")</f>
        <v/>
      </c>
      <c r="H428" s="91" t="str">
        <f>IF($B$2=StoreConfig!C433,LEFT(StoreConfig!G433,FIND("#",StoreConfig!G433)-1),"")</f>
        <v/>
      </c>
      <c r="I428" s="91" t="str">
        <f>IF($B$2=StoreConfig!C433,RIGHT(StoreConfig!G433,LEN(StoreConfig!G433)-FIND("#",StoreConfig!G433)),"")</f>
        <v/>
      </c>
      <c r="J428" s="91" t="str">
        <f>IF($B$2=StoreConfig!C433,IF(StoreConfig!L433=0,"不限购",StoreConfig!L433&amp;"次"),"")</f>
        <v/>
      </c>
    </row>
    <row r="429" spans="4:10">
      <c r="D429" s="99" t="str">
        <f>IF($B$2=StoreConfig!C434,StoreConfig!O434,"")</f>
        <v/>
      </c>
      <c r="E429" s="99" t="str">
        <f>IF($B$2=StoreConfig!C434,StoreConfig!E434,"")</f>
        <v/>
      </c>
      <c r="F429" s="99" t="str">
        <f>IF($B$2=StoreConfig!C434,RIGHT(StoreConfig!J434,LEN(StoreConfig!J434)-FIND("|",StoreConfig!J434)),"")</f>
        <v/>
      </c>
      <c r="G429" s="99" t="str">
        <f>IFERROR(VLOOKUP(--IF($B$2=StoreConfig!C434,LEFT(StoreConfig!J434,FIND("|",StoreConfig!J434)-1),""),$Q$4:$R$20,2,FALSE),"")</f>
        <v/>
      </c>
      <c r="H429" s="91" t="str">
        <f>IF($B$2=StoreConfig!C434,LEFT(StoreConfig!G434,FIND("#",StoreConfig!G434)-1),"")</f>
        <v/>
      </c>
      <c r="I429" s="91" t="str">
        <f>IF($B$2=StoreConfig!C434,RIGHT(StoreConfig!G434,LEN(StoreConfig!G434)-FIND("#",StoreConfig!G434)),"")</f>
        <v/>
      </c>
      <c r="J429" s="91" t="str">
        <f>IF($B$2=StoreConfig!C434,IF(StoreConfig!L434=0,"不限购",StoreConfig!L434&amp;"次"),"")</f>
        <v/>
      </c>
    </row>
    <row r="430" spans="4:10">
      <c r="D430" s="99" t="str">
        <f>IF($B$2=StoreConfig!C435,StoreConfig!O435,"")</f>
        <v/>
      </c>
      <c r="E430" s="99" t="str">
        <f>IF($B$2=StoreConfig!C435,StoreConfig!E435,"")</f>
        <v/>
      </c>
      <c r="F430" s="99" t="str">
        <f>IF($B$2=StoreConfig!C435,RIGHT(StoreConfig!#REF!,LEN(StoreConfig!#REF!)-FIND("|",StoreConfig!#REF!)),"")</f>
        <v/>
      </c>
      <c r="G430" s="99" t="str">
        <f>IFERROR(VLOOKUP(--IF($B$2=StoreConfig!C435,LEFT(StoreConfig!#REF!,FIND("|",StoreConfig!#REF!)-1),""),$Q$4:$R$20,2,FALSE),"")</f>
        <v/>
      </c>
      <c r="H430" s="91" t="str">
        <f>IF($B$2=StoreConfig!C435,LEFT(StoreConfig!G435,FIND("#",StoreConfig!G435)-1),"")</f>
        <v/>
      </c>
      <c r="I430" s="91" t="str">
        <f>IF($B$2=StoreConfig!C435,RIGHT(StoreConfig!G435,LEN(StoreConfig!G435)-FIND("#",StoreConfig!G435)),"")</f>
        <v/>
      </c>
      <c r="J430" s="91" t="str">
        <f>IF($B$2=StoreConfig!C435,IF(StoreConfig!L435=0,"不限购",StoreConfig!L435&amp;"次"),"")</f>
        <v/>
      </c>
    </row>
    <row r="431" spans="4:10">
      <c r="D431" s="99" t="str">
        <f>IF($B$2=StoreConfig!C436,StoreConfig!O436,"")</f>
        <v/>
      </c>
      <c r="E431" s="99" t="str">
        <f>IF($B$2=StoreConfig!C436,StoreConfig!E436,"")</f>
        <v/>
      </c>
      <c r="F431" s="99" t="str">
        <f>IF($B$2=StoreConfig!C436,RIGHT(StoreConfig!J436,LEN(StoreConfig!J436)-FIND("|",StoreConfig!J436)),"")</f>
        <v/>
      </c>
      <c r="G431" s="99" t="str">
        <f>IFERROR(VLOOKUP(--IF($B$2=StoreConfig!C436,LEFT(StoreConfig!J436,FIND("|",StoreConfig!J436)-1),""),$Q$4:$R$20,2,FALSE),"")</f>
        <v/>
      </c>
      <c r="H431" s="91" t="str">
        <f>IF($B$2=StoreConfig!C436,LEFT(StoreConfig!G436,FIND("#",StoreConfig!G436)-1),"")</f>
        <v/>
      </c>
      <c r="I431" s="91" t="str">
        <f>IF($B$2=StoreConfig!C436,RIGHT(StoreConfig!G436,LEN(StoreConfig!G436)-FIND("#",StoreConfig!G436)),"")</f>
        <v/>
      </c>
      <c r="J431" s="91" t="str">
        <f>IF($B$2=StoreConfig!C436,IF(StoreConfig!L436=0,"不限购",StoreConfig!L436&amp;"次"),"")</f>
        <v/>
      </c>
    </row>
    <row r="432" spans="4:10">
      <c r="D432" s="99" t="str">
        <f>IF($B$2=StoreConfig!C437,StoreConfig!O437,"")</f>
        <v/>
      </c>
      <c r="E432" s="99" t="str">
        <f>IF($B$2=StoreConfig!C437,StoreConfig!E437,"")</f>
        <v/>
      </c>
      <c r="F432" s="99" t="str">
        <f>IF($B$2=StoreConfig!C437,RIGHT(StoreConfig!J437,LEN(StoreConfig!J437)-FIND("|",StoreConfig!J437)),"")</f>
        <v/>
      </c>
      <c r="G432" s="99" t="str">
        <f>IFERROR(VLOOKUP(--IF($B$2=StoreConfig!C437,LEFT(StoreConfig!J437,FIND("|",StoreConfig!J437)-1),""),$Q$4:$R$20,2,FALSE),"")</f>
        <v/>
      </c>
      <c r="H432" s="91" t="str">
        <f>IF($B$2=StoreConfig!C437,LEFT(StoreConfig!G437,FIND("#",StoreConfig!G437)-1),"")</f>
        <v/>
      </c>
      <c r="I432" s="91" t="str">
        <f>IF($B$2=StoreConfig!C437,RIGHT(StoreConfig!G437,LEN(StoreConfig!G437)-FIND("#",StoreConfig!G437)),"")</f>
        <v/>
      </c>
      <c r="J432" s="91" t="str">
        <f>IF($B$2=StoreConfig!C437,IF(StoreConfig!L437=0,"不限购",StoreConfig!L437&amp;"次"),"")</f>
        <v/>
      </c>
    </row>
    <row r="433" spans="4:10">
      <c r="D433" s="99" t="str">
        <f>IF($B$2=StoreConfig!C438,StoreConfig!O438,"")</f>
        <v/>
      </c>
      <c r="E433" s="99" t="str">
        <f>IF($B$2=StoreConfig!C438,StoreConfig!E438,"")</f>
        <v/>
      </c>
      <c r="F433" s="99" t="str">
        <f>IF($B$2=StoreConfig!C438,RIGHT(StoreConfig!J438,LEN(StoreConfig!J438)-FIND("|",StoreConfig!J438)),"")</f>
        <v/>
      </c>
      <c r="G433" s="99" t="str">
        <f>IFERROR(VLOOKUP(--IF($B$2=StoreConfig!C438,LEFT(StoreConfig!J438,FIND("|",StoreConfig!J438)-1),""),$Q$4:$R$20,2,FALSE),"")</f>
        <v/>
      </c>
      <c r="H433" s="91" t="str">
        <f>IF($B$2=StoreConfig!C438,LEFT(StoreConfig!G438,FIND("#",StoreConfig!G438)-1),"")</f>
        <v/>
      </c>
      <c r="I433" s="91" t="str">
        <f>IF($B$2=StoreConfig!C438,RIGHT(StoreConfig!G438,LEN(StoreConfig!G438)-FIND("#",StoreConfig!G438)),"")</f>
        <v/>
      </c>
      <c r="J433" s="91" t="str">
        <f>IF($B$2=StoreConfig!C438,IF(StoreConfig!L438=0,"不限购",StoreConfig!L438&amp;"次"),"")</f>
        <v/>
      </c>
    </row>
    <row r="434" spans="4:10">
      <c r="D434" s="99" t="str">
        <f>IF($B$2=StoreConfig!C439,StoreConfig!O439,"")</f>
        <v/>
      </c>
      <c r="E434" s="99" t="str">
        <f>IF($B$2=StoreConfig!C439,StoreConfig!E439,"")</f>
        <v/>
      </c>
      <c r="F434" s="99" t="str">
        <f>IF($B$2=StoreConfig!C439,RIGHT(StoreConfig!J439,LEN(StoreConfig!J439)-FIND("|",StoreConfig!J439)),"")</f>
        <v/>
      </c>
      <c r="G434" s="99" t="str">
        <f>IFERROR(VLOOKUP(--IF($B$2=StoreConfig!C439,LEFT(StoreConfig!J439,FIND("|",StoreConfig!J439)-1),""),$Q$4:$R$20,2,FALSE),"")</f>
        <v/>
      </c>
      <c r="H434" s="91" t="str">
        <f>IF($B$2=StoreConfig!C439,LEFT(StoreConfig!G439,FIND("#",StoreConfig!G439)-1),"")</f>
        <v/>
      </c>
      <c r="I434" s="91" t="str">
        <f>IF($B$2=StoreConfig!C439,RIGHT(StoreConfig!G439,LEN(StoreConfig!G439)-FIND("#",StoreConfig!G439)),"")</f>
        <v/>
      </c>
      <c r="J434" s="91" t="str">
        <f>IF($B$2=StoreConfig!C439,IF(StoreConfig!L439=0,"不限购",StoreConfig!L439&amp;"次"),"")</f>
        <v/>
      </c>
    </row>
    <row r="435" spans="4:10">
      <c r="D435" s="99" t="str">
        <f>IF($B$2=StoreConfig!C440,StoreConfig!O440,"")</f>
        <v/>
      </c>
      <c r="E435" s="99" t="str">
        <f>IF($B$2=StoreConfig!C440,StoreConfig!E440,"")</f>
        <v/>
      </c>
      <c r="F435" s="99" t="str">
        <f>IF($B$2=StoreConfig!C440,RIGHT(StoreConfig!#REF!,LEN(StoreConfig!#REF!)-FIND("|",StoreConfig!#REF!)),"")</f>
        <v/>
      </c>
      <c r="G435" s="99" t="str">
        <f>IFERROR(VLOOKUP(--IF($B$2=StoreConfig!C440,LEFT(StoreConfig!#REF!,FIND("|",StoreConfig!#REF!)-1),""),$Q$4:$R$20,2,FALSE),"")</f>
        <v/>
      </c>
      <c r="H435" s="91" t="str">
        <f>IF($B$2=StoreConfig!C440,LEFT(StoreConfig!G440,FIND("#",StoreConfig!G440)-1),"")</f>
        <v/>
      </c>
      <c r="I435" s="91" t="str">
        <f>IF($B$2=StoreConfig!C440,RIGHT(StoreConfig!G440,LEN(StoreConfig!G440)-FIND("#",StoreConfig!G440)),"")</f>
        <v/>
      </c>
      <c r="J435" s="91" t="str">
        <f>IF($B$2=StoreConfig!C440,IF(StoreConfig!L440=0,"不限购",StoreConfig!L440&amp;"次"),"")</f>
        <v/>
      </c>
    </row>
    <row r="436" spans="4:10">
      <c r="D436" s="99" t="str">
        <f>IF($B$2=StoreConfig!C441,StoreConfig!O441,"")</f>
        <v/>
      </c>
      <c r="E436" s="99" t="str">
        <f>IF($B$2=StoreConfig!C441,StoreConfig!E441,"")</f>
        <v/>
      </c>
      <c r="F436" s="99" t="str">
        <f>IF($B$2=StoreConfig!C441,RIGHT(StoreConfig!#REF!,LEN(StoreConfig!#REF!)-FIND("|",StoreConfig!#REF!)),"")</f>
        <v/>
      </c>
      <c r="G436" s="99" t="str">
        <f>IFERROR(VLOOKUP(--IF($B$2=StoreConfig!C441,LEFT(StoreConfig!#REF!,FIND("|",StoreConfig!#REF!)-1),""),$Q$4:$R$20,2,FALSE),"")</f>
        <v/>
      </c>
      <c r="H436" s="91" t="str">
        <f>IF($B$2=StoreConfig!C441,LEFT(StoreConfig!G441,FIND("#",StoreConfig!G441)-1),"")</f>
        <v/>
      </c>
      <c r="I436" s="91" t="str">
        <f>IF($B$2=StoreConfig!C441,RIGHT(StoreConfig!G441,LEN(StoreConfig!G441)-FIND("#",StoreConfig!G441)),"")</f>
        <v/>
      </c>
      <c r="J436" s="91" t="str">
        <f>IF($B$2=StoreConfig!C441,IF(StoreConfig!L441=0,"不限购",StoreConfig!L441&amp;"次"),"")</f>
        <v/>
      </c>
    </row>
    <row r="437" spans="4:10">
      <c r="D437" s="99" t="str">
        <f>IF($B$2=StoreConfig!C442,StoreConfig!O442,"")</f>
        <v/>
      </c>
      <c r="E437" s="99" t="str">
        <f>IF($B$2=StoreConfig!C442,StoreConfig!E442,"")</f>
        <v/>
      </c>
      <c r="F437" s="99" t="str">
        <f>IF($B$2=StoreConfig!C442,RIGHT(StoreConfig!#REF!,LEN(StoreConfig!#REF!)-FIND("|",StoreConfig!#REF!)),"")</f>
        <v/>
      </c>
      <c r="G437" s="99" t="str">
        <f>IFERROR(VLOOKUP(--IF($B$2=StoreConfig!C442,LEFT(StoreConfig!#REF!,FIND("|",StoreConfig!#REF!)-1),""),$Q$4:$R$20,2,FALSE),"")</f>
        <v/>
      </c>
      <c r="H437" s="91" t="str">
        <f>IF($B$2=StoreConfig!C442,LEFT(StoreConfig!G442,FIND("#",StoreConfig!G442)-1),"")</f>
        <v/>
      </c>
      <c r="I437" s="91" t="str">
        <f>IF($B$2=StoreConfig!C442,RIGHT(StoreConfig!G442,LEN(StoreConfig!G442)-FIND("#",StoreConfig!G442)),"")</f>
        <v/>
      </c>
      <c r="J437" s="91" t="str">
        <f>IF($B$2=StoreConfig!C442,IF(StoreConfig!L442=0,"不限购",StoreConfig!L442&amp;"次"),"")</f>
        <v/>
      </c>
    </row>
    <row r="438" spans="4:10">
      <c r="D438" s="99" t="str">
        <f>IF($B$2=StoreConfig!C443,StoreConfig!O443,"")</f>
        <v/>
      </c>
      <c r="E438" s="99" t="str">
        <f>IF($B$2=StoreConfig!C443,StoreConfig!E443,"")</f>
        <v/>
      </c>
      <c r="F438" s="99" t="str">
        <f>IF($B$2=StoreConfig!C443,RIGHT(StoreConfig!#REF!,LEN(StoreConfig!#REF!)-FIND("|",StoreConfig!#REF!)),"")</f>
        <v/>
      </c>
      <c r="G438" s="99" t="str">
        <f>IFERROR(VLOOKUP(--IF($B$2=StoreConfig!C443,LEFT(StoreConfig!#REF!,FIND("|",StoreConfig!#REF!)-1),""),$Q$4:$R$20,2,FALSE),"")</f>
        <v/>
      </c>
      <c r="H438" s="91" t="str">
        <f>IF($B$2=StoreConfig!C443,LEFT(StoreConfig!G443,FIND("#",StoreConfig!G443)-1),"")</f>
        <v/>
      </c>
      <c r="I438" s="91" t="str">
        <f>IF($B$2=StoreConfig!C443,RIGHT(StoreConfig!G443,LEN(StoreConfig!G443)-FIND("#",StoreConfig!G443)),"")</f>
        <v/>
      </c>
      <c r="J438" s="91" t="str">
        <f>IF($B$2=StoreConfig!C443,IF(StoreConfig!L443=0,"不限购",StoreConfig!L443&amp;"次"),"")</f>
        <v/>
      </c>
    </row>
    <row r="439" spans="4:10">
      <c r="D439" s="99" t="str">
        <f>IF($B$2=StoreConfig!C444,StoreConfig!O444,"")</f>
        <v/>
      </c>
      <c r="E439" s="99" t="str">
        <f>IF($B$2=StoreConfig!C444,StoreConfig!E444,"")</f>
        <v/>
      </c>
      <c r="F439" s="99" t="str">
        <f>IF($B$2=StoreConfig!C444,RIGHT(StoreConfig!#REF!,LEN(StoreConfig!#REF!)-FIND("|",StoreConfig!#REF!)),"")</f>
        <v/>
      </c>
      <c r="G439" s="99" t="str">
        <f>IFERROR(VLOOKUP(--IF($B$2=StoreConfig!C444,LEFT(StoreConfig!#REF!,FIND("|",StoreConfig!#REF!)-1),""),$Q$4:$R$20,2,FALSE),"")</f>
        <v/>
      </c>
      <c r="H439" s="91" t="str">
        <f>IF($B$2=StoreConfig!C444,LEFT(StoreConfig!G444,FIND("#",StoreConfig!G444)-1),"")</f>
        <v/>
      </c>
      <c r="I439" s="91" t="str">
        <f>IF($B$2=StoreConfig!C444,RIGHT(StoreConfig!G444,LEN(StoreConfig!G444)-FIND("#",StoreConfig!G444)),"")</f>
        <v/>
      </c>
      <c r="J439" s="91" t="str">
        <f>IF($B$2=StoreConfig!C444,IF(StoreConfig!L444=0,"不限购",StoreConfig!L444&amp;"次"),"")</f>
        <v/>
      </c>
    </row>
    <row r="440" spans="4:10">
      <c r="D440" s="99" t="str">
        <f>IF($B$2=StoreConfig!C445,StoreConfig!O445,"")</f>
        <v/>
      </c>
      <c r="E440" s="99" t="str">
        <f>IF($B$2=StoreConfig!C445,StoreConfig!E445,"")</f>
        <v/>
      </c>
      <c r="F440" s="99" t="str">
        <f>IF($B$2=StoreConfig!C445,RIGHT(StoreConfig!J445,LEN(StoreConfig!J445)-FIND("|",StoreConfig!J445)),"")</f>
        <v/>
      </c>
      <c r="G440" s="99" t="str">
        <f>IFERROR(VLOOKUP(--IF($B$2=StoreConfig!C445,LEFT(StoreConfig!J445,FIND("|",StoreConfig!J445)-1),""),$Q$4:$R$20,2,FALSE),"")</f>
        <v/>
      </c>
      <c r="H440" s="91" t="str">
        <f>IF($B$2=StoreConfig!C445,LEFT(StoreConfig!G445,FIND("#",StoreConfig!G445)-1),"")</f>
        <v/>
      </c>
      <c r="I440" s="91" t="str">
        <f>IF($B$2=StoreConfig!C445,RIGHT(StoreConfig!G445,LEN(StoreConfig!G445)-FIND("#",StoreConfig!G445)),"")</f>
        <v/>
      </c>
      <c r="J440" s="91" t="str">
        <f>IF($B$2=StoreConfig!C445,IF(StoreConfig!L445=0,"不限购",StoreConfig!L445&amp;"次"),"")</f>
        <v/>
      </c>
    </row>
    <row r="441" spans="4:10">
      <c r="D441" s="99" t="str">
        <f>IF($B$2=StoreConfig!C446,StoreConfig!O446,"")</f>
        <v/>
      </c>
      <c r="E441" s="99" t="str">
        <f>IF($B$2=StoreConfig!C446,StoreConfig!E446,"")</f>
        <v/>
      </c>
      <c r="F441" s="99" t="str">
        <f>IF($B$2=StoreConfig!C446,RIGHT(StoreConfig!J446,LEN(StoreConfig!J446)-FIND("|",StoreConfig!J446)),"")</f>
        <v/>
      </c>
      <c r="G441" s="99" t="str">
        <f>IFERROR(VLOOKUP(--IF($B$2=StoreConfig!C446,LEFT(StoreConfig!J446,FIND("|",StoreConfig!J446)-1),""),$Q$4:$R$20,2,FALSE),"")</f>
        <v/>
      </c>
      <c r="H441" s="91" t="str">
        <f>IF($B$2=StoreConfig!C446,LEFT(StoreConfig!G446,FIND("#",StoreConfig!G446)-1),"")</f>
        <v/>
      </c>
      <c r="I441" s="91" t="str">
        <f>IF($B$2=StoreConfig!C446,RIGHT(StoreConfig!G446,LEN(StoreConfig!G446)-FIND("#",StoreConfig!G446)),"")</f>
        <v/>
      </c>
      <c r="J441" s="91" t="str">
        <f>IF($B$2=StoreConfig!C446,IF(StoreConfig!L446=0,"不限购",StoreConfig!L446&amp;"次"),"")</f>
        <v/>
      </c>
    </row>
    <row r="442" spans="4:10">
      <c r="D442" s="99" t="str">
        <f>IF($B$2=StoreConfig!C447,StoreConfig!O447,"")</f>
        <v/>
      </c>
      <c r="E442" s="99" t="str">
        <f>IF($B$2=StoreConfig!C447,StoreConfig!E447,"")</f>
        <v/>
      </c>
      <c r="F442" s="99" t="str">
        <f>IF($B$2=StoreConfig!C447,RIGHT(StoreConfig!#REF!,LEN(StoreConfig!#REF!)-FIND("|",StoreConfig!#REF!)),"")</f>
        <v/>
      </c>
      <c r="G442" s="99" t="str">
        <f>IFERROR(VLOOKUP(--IF($B$2=StoreConfig!C447,LEFT(StoreConfig!#REF!,FIND("|",StoreConfig!#REF!)-1),""),$Q$4:$R$20,2,FALSE),"")</f>
        <v/>
      </c>
      <c r="H442" s="91" t="str">
        <f>IF($B$2=StoreConfig!C447,LEFT(StoreConfig!G447,FIND("#",StoreConfig!G447)-1),"")</f>
        <v/>
      </c>
      <c r="I442" s="91" t="str">
        <f>IF($B$2=StoreConfig!C447,RIGHT(StoreConfig!G447,LEN(StoreConfig!G447)-FIND("#",StoreConfig!G447)),"")</f>
        <v/>
      </c>
      <c r="J442" s="91" t="str">
        <f>IF($B$2=StoreConfig!C447,IF(StoreConfig!L447=0,"不限购",StoreConfig!L447&amp;"次"),"")</f>
        <v/>
      </c>
    </row>
    <row r="443" spans="4:10">
      <c r="D443" s="99" t="str">
        <f>IF($B$2=StoreConfig!C448,StoreConfig!O448,"")</f>
        <v/>
      </c>
      <c r="E443" s="99" t="str">
        <f>IF($B$2=StoreConfig!C448,StoreConfig!E448,"")</f>
        <v/>
      </c>
      <c r="F443" s="99" t="str">
        <f>IF($B$2=StoreConfig!C448,RIGHT(StoreConfig!J448,LEN(StoreConfig!J448)-FIND("|",StoreConfig!J448)),"")</f>
        <v/>
      </c>
      <c r="G443" s="99" t="str">
        <f>IFERROR(VLOOKUP(--IF($B$2=StoreConfig!C448,LEFT(StoreConfig!J448,FIND("|",StoreConfig!J448)-1),""),$Q$4:$R$20,2,FALSE),"")</f>
        <v/>
      </c>
      <c r="H443" s="91" t="str">
        <f>IF($B$2=StoreConfig!C448,LEFT(StoreConfig!G448,FIND("#",StoreConfig!G448)-1),"")</f>
        <v/>
      </c>
      <c r="I443" s="91" t="str">
        <f>IF($B$2=StoreConfig!C448,RIGHT(StoreConfig!G448,LEN(StoreConfig!G448)-FIND("#",StoreConfig!G448)),"")</f>
        <v/>
      </c>
      <c r="J443" s="91" t="str">
        <f>IF($B$2=StoreConfig!C448,IF(StoreConfig!L448=0,"不限购",StoreConfig!L448&amp;"次"),"")</f>
        <v/>
      </c>
    </row>
    <row r="444" spans="4:10">
      <c r="D444" s="99" t="str">
        <f>IF($B$2=StoreConfig!C449,StoreConfig!O449,"")</f>
        <v/>
      </c>
      <c r="E444" s="99" t="str">
        <f>IF($B$2=StoreConfig!C449,StoreConfig!E449,"")</f>
        <v/>
      </c>
      <c r="F444" s="99" t="str">
        <f>IF($B$2=StoreConfig!C449,RIGHT(StoreConfig!#REF!,LEN(StoreConfig!#REF!)-FIND("|",StoreConfig!#REF!)),"")</f>
        <v/>
      </c>
      <c r="G444" s="99" t="str">
        <f>IFERROR(VLOOKUP(--IF($B$2=StoreConfig!C449,LEFT(StoreConfig!#REF!,FIND("|",StoreConfig!#REF!)-1),""),$Q$4:$R$20,2,FALSE),"")</f>
        <v/>
      </c>
      <c r="H444" s="91" t="str">
        <f>IF($B$2=StoreConfig!C449,LEFT(StoreConfig!G449,FIND("#",StoreConfig!G449)-1),"")</f>
        <v/>
      </c>
      <c r="I444" s="91" t="str">
        <f>IF($B$2=StoreConfig!C449,RIGHT(StoreConfig!G449,LEN(StoreConfig!G449)-FIND("#",StoreConfig!G449)),"")</f>
        <v/>
      </c>
      <c r="J444" s="91" t="str">
        <f>IF($B$2=StoreConfig!C449,IF(StoreConfig!L449=0,"不限购",StoreConfig!L449&amp;"次"),"")</f>
        <v/>
      </c>
    </row>
    <row r="445" spans="4:10">
      <c r="D445" s="99" t="str">
        <f>IF($B$2=StoreConfig!C450,StoreConfig!O450,"")</f>
        <v/>
      </c>
      <c r="E445" s="99" t="str">
        <f>IF($B$2=StoreConfig!C450,StoreConfig!E450,"")</f>
        <v/>
      </c>
      <c r="F445" s="99" t="str">
        <f>IF($B$2=StoreConfig!C450,RIGHT(StoreConfig!J450,LEN(StoreConfig!J450)-FIND("|",StoreConfig!J450)),"")</f>
        <v/>
      </c>
      <c r="G445" s="99" t="str">
        <f>IFERROR(VLOOKUP(--IF($B$2=StoreConfig!C450,LEFT(StoreConfig!J450,FIND("|",StoreConfig!J450)-1),""),$Q$4:$R$20,2,FALSE),"")</f>
        <v/>
      </c>
      <c r="H445" s="91" t="str">
        <f>IF($B$2=StoreConfig!C450,LEFT(StoreConfig!G450,FIND("#",StoreConfig!G450)-1),"")</f>
        <v/>
      </c>
      <c r="I445" s="91" t="str">
        <f>IF($B$2=StoreConfig!C450,RIGHT(StoreConfig!G450,LEN(StoreConfig!G450)-FIND("#",StoreConfig!G450)),"")</f>
        <v/>
      </c>
      <c r="J445" s="91" t="str">
        <f>IF($B$2=StoreConfig!C450,IF(StoreConfig!L450=0,"不限购",StoreConfig!L450&amp;"次"),"")</f>
        <v/>
      </c>
    </row>
    <row r="446" spans="4:10">
      <c r="D446" s="99" t="str">
        <f>IF($B$2=StoreConfig!C451,StoreConfig!O451,"")</f>
        <v/>
      </c>
      <c r="E446" s="99" t="str">
        <f>IF($B$2=StoreConfig!C451,StoreConfig!E451,"")</f>
        <v/>
      </c>
      <c r="F446" s="99" t="str">
        <f>IF($B$2=StoreConfig!C451,RIGHT(StoreConfig!#REF!,LEN(StoreConfig!#REF!)-FIND("|",StoreConfig!#REF!)),"")</f>
        <v/>
      </c>
      <c r="G446" s="99" t="str">
        <f>IFERROR(VLOOKUP(--IF($B$2=StoreConfig!C451,LEFT(StoreConfig!#REF!,FIND("|",StoreConfig!#REF!)-1),""),$Q$4:$R$20,2,FALSE),"")</f>
        <v/>
      </c>
      <c r="H446" s="91" t="str">
        <f>IF($B$2=StoreConfig!C451,LEFT(StoreConfig!G451,FIND("#",StoreConfig!G451)-1),"")</f>
        <v/>
      </c>
      <c r="I446" s="91" t="str">
        <f>IF($B$2=StoreConfig!C451,RIGHT(StoreConfig!G451,LEN(StoreConfig!G451)-FIND("#",StoreConfig!G451)),"")</f>
        <v/>
      </c>
      <c r="J446" s="91" t="str">
        <f>IF($B$2=StoreConfig!C451,IF(StoreConfig!L451=0,"不限购",StoreConfig!L451&amp;"次"),"")</f>
        <v/>
      </c>
    </row>
    <row r="447" spans="4:10">
      <c r="D447" s="99" t="str">
        <f>IF($B$2=StoreConfig!C452,StoreConfig!O452,"")</f>
        <v/>
      </c>
      <c r="E447" s="99" t="str">
        <f>IF($B$2=StoreConfig!C452,StoreConfig!E452,"")</f>
        <v/>
      </c>
      <c r="F447" s="99" t="str">
        <f>IF($B$2=StoreConfig!C452,RIGHT(StoreConfig!#REF!,LEN(StoreConfig!#REF!)-FIND("|",StoreConfig!#REF!)),"")</f>
        <v/>
      </c>
      <c r="G447" s="99" t="str">
        <f>IFERROR(VLOOKUP(--IF($B$2=StoreConfig!C452,LEFT(StoreConfig!#REF!,FIND("|",StoreConfig!#REF!)-1),""),$Q$4:$R$20,2,FALSE),"")</f>
        <v/>
      </c>
      <c r="H447" s="91" t="str">
        <f>IF($B$2=StoreConfig!C452,LEFT(StoreConfig!G452,FIND("#",StoreConfig!G452)-1),"")</f>
        <v/>
      </c>
      <c r="I447" s="91" t="str">
        <f>IF($B$2=StoreConfig!C452,RIGHT(StoreConfig!G452,LEN(StoreConfig!G452)-FIND("#",StoreConfig!G452)),"")</f>
        <v/>
      </c>
      <c r="J447" s="91" t="str">
        <f>IF($B$2=StoreConfig!C452,IF(StoreConfig!L452=0,"不限购",StoreConfig!L452&amp;"次"),"")</f>
        <v/>
      </c>
    </row>
    <row r="448" spans="4:10">
      <c r="D448" s="99" t="str">
        <f>IF($B$2=StoreConfig!C453,StoreConfig!O453,"")</f>
        <v/>
      </c>
      <c r="E448" s="99" t="str">
        <f>IF($B$2=StoreConfig!C453,StoreConfig!E453,"")</f>
        <v/>
      </c>
      <c r="F448" s="99" t="str">
        <f>IF($B$2=StoreConfig!C453,RIGHT(StoreConfig!#REF!,LEN(StoreConfig!#REF!)-FIND("|",StoreConfig!#REF!)),"")</f>
        <v/>
      </c>
      <c r="G448" s="99" t="str">
        <f>IFERROR(VLOOKUP(--IF($B$2=StoreConfig!C453,LEFT(StoreConfig!#REF!,FIND("|",StoreConfig!#REF!)-1),""),$Q$4:$R$20,2,FALSE),"")</f>
        <v/>
      </c>
      <c r="H448" s="91" t="str">
        <f>IF($B$2=StoreConfig!C453,LEFT(StoreConfig!G453,FIND("#",StoreConfig!G453)-1),"")</f>
        <v/>
      </c>
      <c r="I448" s="91" t="str">
        <f>IF($B$2=StoreConfig!C453,RIGHT(StoreConfig!G453,LEN(StoreConfig!G453)-FIND("#",StoreConfig!G453)),"")</f>
        <v/>
      </c>
      <c r="J448" s="91" t="str">
        <f>IF($B$2=StoreConfig!C453,IF(StoreConfig!L453=0,"不限购",StoreConfig!L453&amp;"次"),"")</f>
        <v/>
      </c>
    </row>
    <row r="449" spans="4:10">
      <c r="D449" s="99" t="str">
        <f>IF($B$2=StoreConfig!C454,StoreConfig!O454,"")</f>
        <v/>
      </c>
      <c r="E449" s="99" t="str">
        <f>IF($B$2=StoreConfig!C454,StoreConfig!E454,"")</f>
        <v/>
      </c>
      <c r="F449" s="99" t="str">
        <f>IF($B$2=StoreConfig!C454,RIGHT(StoreConfig!#REF!,LEN(StoreConfig!#REF!)-FIND("|",StoreConfig!#REF!)),"")</f>
        <v/>
      </c>
      <c r="G449" s="99" t="str">
        <f>IFERROR(VLOOKUP(--IF($B$2=StoreConfig!C454,LEFT(StoreConfig!#REF!,FIND("|",StoreConfig!#REF!)-1),""),$Q$4:$R$20,2,FALSE),"")</f>
        <v/>
      </c>
      <c r="H449" s="91" t="str">
        <f>IF($B$2=StoreConfig!C454,LEFT(StoreConfig!G454,FIND("#",StoreConfig!G454)-1),"")</f>
        <v/>
      </c>
      <c r="I449" s="91" t="str">
        <f>IF($B$2=StoreConfig!C454,RIGHT(StoreConfig!G454,LEN(StoreConfig!G454)-FIND("#",StoreConfig!G454)),"")</f>
        <v/>
      </c>
      <c r="J449" s="91" t="str">
        <f>IF($B$2=StoreConfig!C454,IF(StoreConfig!L454=0,"不限购",StoreConfig!L454&amp;"次"),"")</f>
        <v/>
      </c>
    </row>
    <row r="450" spans="4:10">
      <c r="D450" s="99" t="str">
        <f>IF($B$2=StoreConfig!C455,StoreConfig!O455,"")</f>
        <v/>
      </c>
      <c r="E450" s="99" t="str">
        <f>IF($B$2=StoreConfig!C455,StoreConfig!E455,"")</f>
        <v/>
      </c>
      <c r="F450" s="99" t="str">
        <f>IF($B$2=StoreConfig!C455,RIGHT(StoreConfig!#REF!,LEN(StoreConfig!#REF!)-FIND("|",StoreConfig!#REF!)),"")</f>
        <v/>
      </c>
      <c r="G450" s="99" t="str">
        <f>IFERROR(VLOOKUP(--IF($B$2=StoreConfig!C455,LEFT(StoreConfig!#REF!,FIND("|",StoreConfig!#REF!)-1),""),$Q$4:$R$20,2,FALSE),"")</f>
        <v/>
      </c>
      <c r="H450" s="91" t="str">
        <f>IF($B$2=StoreConfig!C455,LEFT(StoreConfig!G455,FIND("#",StoreConfig!G455)-1),"")</f>
        <v/>
      </c>
      <c r="I450" s="91" t="str">
        <f>IF($B$2=StoreConfig!C455,RIGHT(StoreConfig!G455,LEN(StoreConfig!G455)-FIND("#",StoreConfig!G455)),"")</f>
        <v/>
      </c>
      <c r="J450" s="91" t="str">
        <f>IF($B$2=StoreConfig!C455,IF(StoreConfig!L455=0,"不限购",StoreConfig!L455&amp;"次"),"")</f>
        <v/>
      </c>
    </row>
    <row r="451" spans="4:10">
      <c r="D451" s="99" t="str">
        <f>IF($B$2=StoreConfig!C456,StoreConfig!O456,"")</f>
        <v/>
      </c>
      <c r="E451" s="99" t="str">
        <f>IF($B$2=StoreConfig!C456,StoreConfig!E456,"")</f>
        <v/>
      </c>
      <c r="F451" s="99" t="str">
        <f>IF($B$2=StoreConfig!C456,RIGHT(StoreConfig!J456,LEN(StoreConfig!J456)-FIND("|",StoreConfig!J456)),"")</f>
        <v/>
      </c>
      <c r="G451" s="99" t="str">
        <f>IFERROR(VLOOKUP(--IF($B$2=StoreConfig!C456,LEFT(StoreConfig!J456,FIND("|",StoreConfig!J456)-1),""),$Q$4:$R$20,2,FALSE),"")</f>
        <v/>
      </c>
      <c r="H451" s="91" t="str">
        <f>IF($B$2=StoreConfig!C456,LEFT(StoreConfig!G456,FIND("#",StoreConfig!G456)-1),"")</f>
        <v/>
      </c>
      <c r="I451" s="91" t="str">
        <f>IF($B$2=StoreConfig!C456,RIGHT(StoreConfig!G456,LEN(StoreConfig!G456)-FIND("#",StoreConfig!G456)),"")</f>
        <v/>
      </c>
      <c r="J451" s="91" t="str">
        <f>IF($B$2=StoreConfig!C456,IF(StoreConfig!L456=0,"不限购",StoreConfig!L456&amp;"次"),"")</f>
        <v/>
      </c>
    </row>
    <row r="452" spans="4:10">
      <c r="D452" s="99" t="str">
        <f>IF($B$2=StoreConfig!C457,StoreConfig!O457,"")</f>
        <v/>
      </c>
      <c r="E452" s="99" t="str">
        <f>IF($B$2=StoreConfig!C457,StoreConfig!E457,"")</f>
        <v/>
      </c>
      <c r="F452" s="99" t="str">
        <f>IF($B$2=StoreConfig!C457,RIGHT(StoreConfig!J457,LEN(StoreConfig!J457)-FIND("|",StoreConfig!J457)),"")</f>
        <v/>
      </c>
      <c r="G452" s="99" t="str">
        <f>IFERROR(VLOOKUP(--IF($B$2=StoreConfig!C457,LEFT(StoreConfig!J457,FIND("|",StoreConfig!J457)-1),""),$Q$4:$R$20,2,FALSE),"")</f>
        <v/>
      </c>
      <c r="H452" s="91" t="str">
        <f>IF($B$2=StoreConfig!C457,LEFT(StoreConfig!G457,FIND("#",StoreConfig!G457)-1),"")</f>
        <v/>
      </c>
      <c r="I452" s="91" t="str">
        <f>IF($B$2=StoreConfig!C457,RIGHT(StoreConfig!G457,LEN(StoreConfig!G457)-FIND("#",StoreConfig!G457)),"")</f>
        <v/>
      </c>
      <c r="J452" s="91" t="str">
        <f>IF($B$2=StoreConfig!C457,IF(StoreConfig!L457=0,"不限购",StoreConfig!L457&amp;"次"),"")</f>
        <v/>
      </c>
    </row>
    <row r="453" spans="4:10">
      <c r="D453" s="99" t="str">
        <f>IF($B$2=StoreConfig!C458,StoreConfig!O458,"")</f>
        <v/>
      </c>
      <c r="E453" s="99" t="str">
        <f>IF($B$2=StoreConfig!C458,StoreConfig!E458,"")</f>
        <v/>
      </c>
      <c r="F453" s="99" t="str">
        <f>IF($B$2=StoreConfig!C458,RIGHT(StoreConfig!#REF!,LEN(StoreConfig!#REF!)-FIND("|",StoreConfig!#REF!)),"")</f>
        <v/>
      </c>
      <c r="G453" s="99" t="str">
        <f>IFERROR(VLOOKUP(--IF($B$2=StoreConfig!C458,LEFT(StoreConfig!#REF!,FIND("|",StoreConfig!#REF!)-1),""),$Q$4:$R$20,2,FALSE),"")</f>
        <v/>
      </c>
      <c r="H453" s="91" t="str">
        <f>IF($B$2=StoreConfig!C458,LEFT(StoreConfig!G458,FIND("#",StoreConfig!G458)-1),"")</f>
        <v/>
      </c>
      <c r="I453" s="91" t="str">
        <f>IF($B$2=StoreConfig!C458,RIGHT(StoreConfig!G458,LEN(StoreConfig!G458)-FIND("#",StoreConfig!G458)),"")</f>
        <v/>
      </c>
      <c r="J453" s="91" t="str">
        <f>IF($B$2=StoreConfig!C458,IF(StoreConfig!L458=0,"不限购",StoreConfig!L458&amp;"次"),"")</f>
        <v/>
      </c>
    </row>
    <row r="454" spans="4:10">
      <c r="D454" s="99" t="str">
        <f>IF($B$2=StoreConfig!C459,StoreConfig!O459,"")</f>
        <v/>
      </c>
      <c r="E454" s="99" t="str">
        <f>IF($B$2=StoreConfig!C459,StoreConfig!E459,"")</f>
        <v/>
      </c>
      <c r="F454" s="99" t="str">
        <f>IF($B$2=StoreConfig!C459,RIGHT(StoreConfig!J459,LEN(StoreConfig!J459)-FIND("|",StoreConfig!J459)),"")</f>
        <v/>
      </c>
      <c r="G454" s="99" t="str">
        <f>IFERROR(VLOOKUP(--IF($B$2=StoreConfig!C459,LEFT(StoreConfig!J459,FIND("|",StoreConfig!J459)-1),""),$Q$4:$R$20,2,FALSE),"")</f>
        <v/>
      </c>
      <c r="H454" s="91" t="str">
        <f>IF($B$2=StoreConfig!C459,LEFT(StoreConfig!G459,FIND("#",StoreConfig!G459)-1),"")</f>
        <v/>
      </c>
      <c r="I454" s="91" t="str">
        <f>IF($B$2=StoreConfig!C459,RIGHT(StoreConfig!G459,LEN(StoreConfig!G459)-FIND("#",StoreConfig!G459)),"")</f>
        <v/>
      </c>
      <c r="J454" s="91" t="str">
        <f>IF($B$2=StoreConfig!C459,IF(StoreConfig!L459=0,"不限购",StoreConfig!L459&amp;"次"),"")</f>
        <v/>
      </c>
    </row>
    <row r="455" spans="4:10">
      <c r="D455" s="99" t="str">
        <f>IF($B$2=StoreConfig!C460,StoreConfig!O460,"")</f>
        <v/>
      </c>
      <c r="E455" s="99" t="str">
        <f>IF($B$2=StoreConfig!C460,StoreConfig!E460,"")</f>
        <v/>
      </c>
      <c r="F455" s="99" t="str">
        <f>IF($B$2=StoreConfig!C460,RIGHT(StoreConfig!#REF!,LEN(StoreConfig!#REF!)-FIND("|",StoreConfig!#REF!)),"")</f>
        <v/>
      </c>
      <c r="G455" s="99" t="str">
        <f>IFERROR(VLOOKUP(--IF($B$2=StoreConfig!C460,LEFT(StoreConfig!#REF!,FIND("|",StoreConfig!#REF!)-1),""),$Q$4:$R$20,2,FALSE),"")</f>
        <v/>
      </c>
      <c r="H455" s="91" t="str">
        <f>IF($B$2=StoreConfig!C460,LEFT(StoreConfig!G460,FIND("#",StoreConfig!G460)-1),"")</f>
        <v/>
      </c>
      <c r="I455" s="91" t="str">
        <f>IF($B$2=StoreConfig!C460,RIGHT(StoreConfig!G460,LEN(StoreConfig!G460)-FIND("#",StoreConfig!G460)),"")</f>
        <v/>
      </c>
      <c r="J455" s="91" t="str">
        <f>IF($B$2=StoreConfig!C460,IF(StoreConfig!L460=0,"不限购",StoreConfig!L460&amp;"次"),"")</f>
        <v/>
      </c>
    </row>
    <row r="456" spans="4:10">
      <c r="D456" s="99" t="str">
        <f>IF($B$2=StoreConfig!C461,StoreConfig!O461,"")</f>
        <v/>
      </c>
      <c r="E456" s="99" t="str">
        <f>IF($B$2=StoreConfig!C461,StoreConfig!E461,"")</f>
        <v/>
      </c>
      <c r="F456" s="99" t="str">
        <f>IF($B$2=StoreConfig!C461,RIGHT(StoreConfig!J461,LEN(StoreConfig!J461)-FIND("|",StoreConfig!J461)),"")</f>
        <v/>
      </c>
      <c r="G456" s="99" t="str">
        <f>IFERROR(VLOOKUP(--IF($B$2=StoreConfig!C461,LEFT(StoreConfig!J461,FIND("|",StoreConfig!J461)-1),""),$Q$4:$R$20,2,FALSE),"")</f>
        <v/>
      </c>
      <c r="H456" s="91" t="str">
        <f>IF($B$2=StoreConfig!C461,LEFT(StoreConfig!G461,FIND("#",StoreConfig!G461)-1),"")</f>
        <v/>
      </c>
      <c r="I456" s="91" t="str">
        <f>IF($B$2=StoreConfig!C461,RIGHT(StoreConfig!G461,LEN(StoreConfig!G461)-FIND("#",StoreConfig!G461)),"")</f>
        <v/>
      </c>
      <c r="J456" s="91" t="str">
        <f>IF($B$2=StoreConfig!C461,IF(StoreConfig!L461=0,"不限购",StoreConfig!L461&amp;"次"),"")</f>
        <v/>
      </c>
    </row>
    <row r="457" spans="4:10">
      <c r="D457" s="99" t="str">
        <f>IF($B$2=StoreConfig!C462,StoreConfig!O462,"")</f>
        <v/>
      </c>
      <c r="E457" s="99" t="str">
        <f>IF($B$2=StoreConfig!C462,StoreConfig!E462,"")</f>
        <v/>
      </c>
      <c r="F457" s="99" t="str">
        <f>IF($B$2=StoreConfig!C462,RIGHT(StoreConfig!#REF!,LEN(StoreConfig!#REF!)-FIND("|",StoreConfig!#REF!)),"")</f>
        <v/>
      </c>
      <c r="G457" s="99" t="str">
        <f>IFERROR(VLOOKUP(--IF($B$2=StoreConfig!C462,LEFT(StoreConfig!#REF!,FIND("|",StoreConfig!#REF!)-1),""),$Q$4:$R$20,2,FALSE),"")</f>
        <v/>
      </c>
      <c r="H457" s="91" t="str">
        <f>IF($B$2=StoreConfig!C462,LEFT(StoreConfig!G462,FIND("#",StoreConfig!G462)-1),"")</f>
        <v/>
      </c>
      <c r="I457" s="91" t="str">
        <f>IF($B$2=StoreConfig!C462,RIGHT(StoreConfig!G462,LEN(StoreConfig!G462)-FIND("#",StoreConfig!G462)),"")</f>
        <v/>
      </c>
      <c r="J457" s="91" t="str">
        <f>IF($B$2=StoreConfig!C462,IF(StoreConfig!L462=0,"不限购",StoreConfig!L462&amp;"次"),"")</f>
        <v/>
      </c>
    </row>
    <row r="458" spans="4:10">
      <c r="D458" s="99" t="str">
        <f>IF($B$2=StoreConfig!C463,StoreConfig!O463,"")</f>
        <v/>
      </c>
      <c r="E458" s="99" t="str">
        <f>IF($B$2=StoreConfig!C463,StoreConfig!E463,"")</f>
        <v/>
      </c>
      <c r="F458" s="99" t="str">
        <f>IF($B$2=StoreConfig!C463,RIGHT(StoreConfig!#REF!,LEN(StoreConfig!#REF!)-FIND("|",StoreConfig!#REF!)),"")</f>
        <v/>
      </c>
      <c r="G458" s="99" t="str">
        <f>IFERROR(VLOOKUP(--IF($B$2=StoreConfig!C463,LEFT(StoreConfig!#REF!,FIND("|",StoreConfig!#REF!)-1),""),$Q$4:$R$20,2,FALSE),"")</f>
        <v/>
      </c>
      <c r="H458" s="91" t="str">
        <f>IF($B$2=StoreConfig!C463,LEFT(StoreConfig!G463,FIND("#",StoreConfig!G463)-1),"")</f>
        <v/>
      </c>
      <c r="I458" s="91" t="str">
        <f>IF($B$2=StoreConfig!C463,RIGHT(StoreConfig!G463,LEN(StoreConfig!G463)-FIND("#",StoreConfig!G463)),"")</f>
        <v/>
      </c>
      <c r="J458" s="91" t="str">
        <f>IF($B$2=StoreConfig!C463,IF(StoreConfig!L463=0,"不限购",StoreConfig!L463&amp;"次"),"")</f>
        <v/>
      </c>
    </row>
    <row r="459" spans="4:10">
      <c r="D459" s="99" t="str">
        <f>IF($B$2=StoreConfig!C464,StoreConfig!O464,"")</f>
        <v/>
      </c>
      <c r="E459" s="99" t="str">
        <f>IF($B$2=StoreConfig!C464,StoreConfig!E464,"")</f>
        <v/>
      </c>
      <c r="F459" s="99" t="str">
        <f>IF($B$2=StoreConfig!C464,RIGHT(StoreConfig!#REF!,LEN(StoreConfig!#REF!)-FIND("|",StoreConfig!#REF!)),"")</f>
        <v/>
      </c>
      <c r="G459" s="99" t="str">
        <f>IFERROR(VLOOKUP(--IF($B$2=StoreConfig!C464,LEFT(StoreConfig!#REF!,FIND("|",StoreConfig!#REF!)-1),""),$Q$4:$R$20,2,FALSE),"")</f>
        <v/>
      </c>
      <c r="H459" s="91" t="str">
        <f>IF($B$2=StoreConfig!C464,LEFT(StoreConfig!G464,FIND("#",StoreConfig!G464)-1),"")</f>
        <v/>
      </c>
      <c r="I459" s="91" t="str">
        <f>IF($B$2=StoreConfig!C464,RIGHT(StoreConfig!G464,LEN(StoreConfig!G464)-FIND("#",StoreConfig!G464)),"")</f>
        <v/>
      </c>
      <c r="J459" s="91" t="str">
        <f>IF($B$2=StoreConfig!C464,IF(StoreConfig!L464=0,"不限购",StoreConfig!L464&amp;"次"),"")</f>
        <v/>
      </c>
    </row>
    <row r="460" spans="4:10">
      <c r="D460" s="99" t="str">
        <f>IF($B$2=StoreConfig!C465,StoreConfig!O465,"")</f>
        <v/>
      </c>
      <c r="E460" s="99" t="str">
        <f>IF($B$2=StoreConfig!C465,StoreConfig!E465,"")</f>
        <v/>
      </c>
      <c r="F460" s="99" t="str">
        <f>IF($B$2=StoreConfig!C465,RIGHT(StoreConfig!#REF!,LEN(StoreConfig!#REF!)-FIND("|",StoreConfig!#REF!)),"")</f>
        <v/>
      </c>
      <c r="G460" s="99" t="str">
        <f>IFERROR(VLOOKUP(--IF($B$2=StoreConfig!C465,LEFT(StoreConfig!#REF!,FIND("|",StoreConfig!#REF!)-1),""),$Q$4:$R$20,2,FALSE),"")</f>
        <v/>
      </c>
      <c r="H460" s="91" t="str">
        <f>IF($B$2=StoreConfig!C465,LEFT(StoreConfig!G465,FIND("#",StoreConfig!G465)-1),"")</f>
        <v/>
      </c>
      <c r="I460" s="91" t="str">
        <f>IF($B$2=StoreConfig!C465,RIGHT(StoreConfig!G465,LEN(StoreConfig!G465)-FIND("#",StoreConfig!G465)),"")</f>
        <v/>
      </c>
      <c r="J460" s="91" t="str">
        <f>IF($B$2=StoreConfig!C465,IF(StoreConfig!L465=0,"不限购",StoreConfig!L465&amp;"次"),"")</f>
        <v/>
      </c>
    </row>
    <row r="461" spans="4:10">
      <c r="D461" s="99" t="str">
        <f>IF($B$2=StoreConfig!C466,StoreConfig!O466,"")</f>
        <v/>
      </c>
      <c r="E461" s="99" t="str">
        <f>IF($B$2=StoreConfig!C466,StoreConfig!E466,"")</f>
        <v/>
      </c>
      <c r="F461" s="99" t="str">
        <f>IF($B$2=StoreConfig!C466,RIGHT(StoreConfig!#REF!,LEN(StoreConfig!#REF!)-FIND("|",StoreConfig!#REF!)),"")</f>
        <v/>
      </c>
      <c r="G461" s="99" t="str">
        <f>IFERROR(VLOOKUP(--IF($B$2=StoreConfig!C466,LEFT(StoreConfig!#REF!,FIND("|",StoreConfig!#REF!)-1),""),$Q$4:$R$20,2,FALSE),"")</f>
        <v/>
      </c>
      <c r="H461" s="91" t="str">
        <f>IF($B$2=StoreConfig!C466,LEFT(StoreConfig!G466,FIND("#",StoreConfig!G466)-1),"")</f>
        <v/>
      </c>
      <c r="I461" s="91" t="str">
        <f>IF($B$2=StoreConfig!C466,RIGHT(StoreConfig!G466,LEN(StoreConfig!G466)-FIND("#",StoreConfig!G466)),"")</f>
        <v/>
      </c>
      <c r="J461" s="91" t="str">
        <f>IF($B$2=StoreConfig!C466,IF(StoreConfig!L466=0,"不限购",StoreConfig!L466&amp;"次"),"")</f>
        <v/>
      </c>
    </row>
    <row r="462" spans="4:10">
      <c r="D462" s="99" t="str">
        <f>IF($B$2=StoreConfig!C467,StoreConfig!O467,"")</f>
        <v/>
      </c>
      <c r="E462" s="99" t="str">
        <f>IF($B$2=StoreConfig!C467,StoreConfig!E467,"")</f>
        <v/>
      </c>
      <c r="F462" s="99" t="str">
        <f>IF($B$2=StoreConfig!C467,RIGHT(StoreConfig!#REF!,LEN(StoreConfig!#REF!)-FIND("|",StoreConfig!#REF!)),"")</f>
        <v/>
      </c>
      <c r="G462" s="99" t="str">
        <f>IFERROR(VLOOKUP(--IF($B$2=StoreConfig!C467,LEFT(StoreConfig!#REF!,FIND("|",StoreConfig!#REF!)-1),""),$Q$4:$R$20,2,FALSE),"")</f>
        <v/>
      </c>
      <c r="H462" s="91" t="str">
        <f>IF($B$2=StoreConfig!C467,LEFT(StoreConfig!G467,FIND("#",StoreConfig!G467)-1),"")</f>
        <v/>
      </c>
      <c r="I462" s="91" t="str">
        <f>IF($B$2=StoreConfig!C467,RIGHT(StoreConfig!G467,LEN(StoreConfig!G467)-FIND("#",StoreConfig!G467)),"")</f>
        <v/>
      </c>
      <c r="J462" s="91" t="str">
        <f>IF($B$2=StoreConfig!C467,IF(StoreConfig!L467=0,"不限购",StoreConfig!L467&amp;"次"),"")</f>
        <v/>
      </c>
    </row>
    <row r="463" spans="4:10">
      <c r="D463" s="99" t="str">
        <f>IF($B$2=StoreConfig!C468,StoreConfig!O468,"")</f>
        <v/>
      </c>
      <c r="E463" s="99" t="str">
        <f>IF($B$2=StoreConfig!C468,StoreConfig!E468,"")</f>
        <v/>
      </c>
      <c r="F463" s="99" t="str">
        <f>IF($B$2=StoreConfig!C468,RIGHT(StoreConfig!#REF!,LEN(StoreConfig!#REF!)-FIND("|",StoreConfig!#REF!)),"")</f>
        <v/>
      </c>
      <c r="G463" s="99" t="str">
        <f>IFERROR(VLOOKUP(--IF($B$2=StoreConfig!C468,LEFT(StoreConfig!#REF!,FIND("|",StoreConfig!#REF!)-1),""),$Q$4:$R$20,2,FALSE),"")</f>
        <v/>
      </c>
      <c r="H463" s="91" t="str">
        <f>IF($B$2=StoreConfig!C468,LEFT(StoreConfig!G468,FIND("#",StoreConfig!G468)-1),"")</f>
        <v/>
      </c>
      <c r="I463" s="91" t="str">
        <f>IF($B$2=StoreConfig!C468,RIGHT(StoreConfig!G468,LEN(StoreConfig!G468)-FIND("#",StoreConfig!G468)),"")</f>
        <v/>
      </c>
      <c r="J463" s="91" t="str">
        <f>IF($B$2=StoreConfig!C468,IF(StoreConfig!L468=0,"不限购",StoreConfig!L468&amp;"次"),"")</f>
        <v/>
      </c>
    </row>
    <row r="464" spans="4:10">
      <c r="D464" s="99" t="str">
        <f>IF($B$2=StoreConfig!C469,StoreConfig!O469,"")</f>
        <v/>
      </c>
      <c r="E464" s="99" t="str">
        <f>IF($B$2=StoreConfig!C469,StoreConfig!E469,"")</f>
        <v/>
      </c>
      <c r="F464" s="99" t="str">
        <f>IF($B$2=StoreConfig!C469,RIGHT(StoreConfig!#REF!,LEN(StoreConfig!#REF!)-FIND("|",StoreConfig!#REF!)),"")</f>
        <v/>
      </c>
      <c r="G464" s="99" t="str">
        <f>IFERROR(VLOOKUP(--IF($B$2=StoreConfig!C469,LEFT(StoreConfig!#REF!,FIND("|",StoreConfig!#REF!)-1),""),$Q$4:$R$20,2,FALSE),"")</f>
        <v/>
      </c>
      <c r="H464" s="91" t="str">
        <f>IF($B$2=StoreConfig!C469,LEFT(StoreConfig!G469,FIND("#",StoreConfig!G469)-1),"")</f>
        <v/>
      </c>
      <c r="I464" s="91" t="str">
        <f>IF($B$2=StoreConfig!C469,RIGHT(StoreConfig!G469,LEN(StoreConfig!G469)-FIND("#",StoreConfig!G469)),"")</f>
        <v/>
      </c>
      <c r="J464" s="91" t="str">
        <f>IF($B$2=StoreConfig!C469,IF(StoreConfig!L469=0,"不限购",StoreConfig!L469&amp;"次"),"")</f>
        <v/>
      </c>
    </row>
    <row r="465" spans="4:10">
      <c r="D465" s="99" t="str">
        <f>IF($B$2=StoreConfig!C470,StoreConfig!O470,"")</f>
        <v/>
      </c>
      <c r="E465" s="99" t="str">
        <f>IF($B$2=StoreConfig!C470,StoreConfig!E470,"")</f>
        <v/>
      </c>
      <c r="F465" s="99" t="str">
        <f>IF($B$2=StoreConfig!C470,RIGHT(StoreConfig!#REF!,LEN(StoreConfig!#REF!)-FIND("|",StoreConfig!#REF!)),"")</f>
        <v/>
      </c>
      <c r="G465" s="99" t="str">
        <f>IFERROR(VLOOKUP(--IF($B$2=StoreConfig!C470,LEFT(StoreConfig!#REF!,FIND("|",StoreConfig!#REF!)-1),""),$Q$4:$R$20,2,FALSE),"")</f>
        <v/>
      </c>
      <c r="H465" s="91" t="str">
        <f>IF($B$2=StoreConfig!C470,LEFT(StoreConfig!G470,FIND("#",StoreConfig!G470)-1),"")</f>
        <v/>
      </c>
      <c r="I465" s="91" t="str">
        <f>IF($B$2=StoreConfig!C470,RIGHT(StoreConfig!G470,LEN(StoreConfig!G470)-FIND("#",StoreConfig!G470)),"")</f>
        <v/>
      </c>
      <c r="J465" s="91" t="str">
        <f>IF($B$2=StoreConfig!C470,IF(StoreConfig!L470=0,"不限购",StoreConfig!L470&amp;"次"),"")</f>
        <v/>
      </c>
    </row>
    <row r="466" spans="4:10">
      <c r="D466" s="99" t="str">
        <f>IF($B$2=StoreConfig!C471,StoreConfig!O471,"")</f>
        <v/>
      </c>
      <c r="E466" s="99" t="str">
        <f>IF($B$2=StoreConfig!C471,StoreConfig!E471,"")</f>
        <v/>
      </c>
      <c r="F466" s="99" t="str">
        <f>IF($B$2=StoreConfig!C471,RIGHT(StoreConfig!#REF!,LEN(StoreConfig!#REF!)-FIND("|",StoreConfig!#REF!)),"")</f>
        <v/>
      </c>
      <c r="G466" s="99" t="str">
        <f>IFERROR(VLOOKUP(--IF($B$2=StoreConfig!C471,LEFT(StoreConfig!#REF!,FIND("|",StoreConfig!#REF!)-1),""),$Q$4:$R$20,2,FALSE),"")</f>
        <v/>
      </c>
      <c r="H466" s="91" t="str">
        <f>IF($B$2=StoreConfig!C471,LEFT(StoreConfig!G471,FIND("#",StoreConfig!G471)-1),"")</f>
        <v/>
      </c>
      <c r="I466" s="91" t="str">
        <f>IF($B$2=StoreConfig!C471,RIGHT(StoreConfig!G471,LEN(StoreConfig!G471)-FIND("#",StoreConfig!G471)),"")</f>
        <v/>
      </c>
      <c r="J466" s="91" t="str">
        <f>IF($B$2=StoreConfig!C471,IF(StoreConfig!L471=0,"不限购",StoreConfig!L471&amp;"次"),"")</f>
        <v/>
      </c>
    </row>
    <row r="467" spans="4:10">
      <c r="D467" s="99" t="str">
        <f>IF($B$2=StoreConfig!C472,StoreConfig!O472,"")</f>
        <v/>
      </c>
      <c r="E467" s="99" t="str">
        <f>IF($B$2=StoreConfig!C472,StoreConfig!E472,"")</f>
        <v/>
      </c>
      <c r="F467" s="99" t="str">
        <f>IF($B$2=StoreConfig!C472,RIGHT(StoreConfig!#REF!,LEN(StoreConfig!#REF!)-FIND("|",StoreConfig!#REF!)),"")</f>
        <v/>
      </c>
      <c r="G467" s="99" t="str">
        <f>IFERROR(VLOOKUP(--IF($B$2=StoreConfig!C472,LEFT(StoreConfig!#REF!,FIND("|",StoreConfig!#REF!)-1),""),$Q$4:$R$20,2,FALSE),"")</f>
        <v/>
      </c>
      <c r="H467" s="91" t="str">
        <f>IF($B$2=StoreConfig!C472,LEFT(StoreConfig!G472,FIND("#",StoreConfig!G472)-1),"")</f>
        <v/>
      </c>
      <c r="I467" s="91" t="str">
        <f>IF($B$2=StoreConfig!C472,RIGHT(StoreConfig!G472,LEN(StoreConfig!G472)-FIND("#",StoreConfig!G472)),"")</f>
        <v/>
      </c>
      <c r="J467" s="91" t="str">
        <f>IF($B$2=StoreConfig!C472,IF(StoreConfig!L472=0,"不限购",StoreConfig!L472&amp;"次"),"")</f>
        <v/>
      </c>
    </row>
    <row r="468" spans="4:10">
      <c r="D468" s="99" t="str">
        <f>IF($B$2=StoreConfig!C473,StoreConfig!O473,"")</f>
        <v/>
      </c>
      <c r="E468" s="99" t="str">
        <f>IF($B$2=StoreConfig!C473,StoreConfig!E473,"")</f>
        <v/>
      </c>
      <c r="F468" s="99" t="str">
        <f>IF($B$2=StoreConfig!C473,RIGHT(StoreConfig!#REF!,LEN(StoreConfig!#REF!)-FIND("|",StoreConfig!#REF!)),"")</f>
        <v/>
      </c>
      <c r="G468" s="99" t="str">
        <f>IFERROR(VLOOKUP(--IF($B$2=StoreConfig!C473,LEFT(StoreConfig!#REF!,FIND("|",StoreConfig!#REF!)-1),""),$Q$4:$R$20,2,FALSE),"")</f>
        <v/>
      </c>
      <c r="H468" s="91" t="str">
        <f>IF($B$2=StoreConfig!C473,LEFT(StoreConfig!G473,FIND("#",StoreConfig!G473)-1),"")</f>
        <v/>
      </c>
      <c r="I468" s="91" t="str">
        <f>IF($B$2=StoreConfig!C473,RIGHT(StoreConfig!G473,LEN(StoreConfig!G473)-FIND("#",StoreConfig!G473)),"")</f>
        <v/>
      </c>
      <c r="J468" s="91" t="str">
        <f>IF($B$2=StoreConfig!C473,IF(StoreConfig!L473=0,"不限购",StoreConfig!L473&amp;"次"),"")</f>
        <v/>
      </c>
    </row>
    <row r="469" spans="4:10">
      <c r="D469" s="99" t="str">
        <f>IF($B$2=StoreConfig!C474,StoreConfig!O474,"")</f>
        <v/>
      </c>
      <c r="E469" s="99" t="str">
        <f>IF($B$2=StoreConfig!C474,StoreConfig!E474,"")</f>
        <v/>
      </c>
      <c r="F469" s="99" t="str">
        <f>IF($B$2=StoreConfig!C474,RIGHT(StoreConfig!#REF!,LEN(StoreConfig!#REF!)-FIND("|",StoreConfig!#REF!)),"")</f>
        <v/>
      </c>
      <c r="G469" s="99" t="str">
        <f>IFERROR(VLOOKUP(--IF($B$2=StoreConfig!C474,LEFT(StoreConfig!#REF!,FIND("|",StoreConfig!#REF!)-1),""),$Q$4:$R$20,2,FALSE),"")</f>
        <v/>
      </c>
      <c r="H469" s="91" t="str">
        <f>IF($B$2=StoreConfig!C474,LEFT(StoreConfig!G474,FIND("#",StoreConfig!G474)-1),"")</f>
        <v/>
      </c>
      <c r="I469" s="91" t="str">
        <f>IF($B$2=StoreConfig!C474,RIGHT(StoreConfig!G474,LEN(StoreConfig!G474)-FIND("#",StoreConfig!G474)),"")</f>
        <v/>
      </c>
      <c r="J469" s="91" t="str">
        <f>IF($B$2=StoreConfig!C474,IF(StoreConfig!L474=0,"不限购",StoreConfig!L474&amp;"次"),"")</f>
        <v/>
      </c>
    </row>
    <row r="470" spans="4:10">
      <c r="D470" s="99" t="str">
        <f>IF($B$2=StoreConfig!C475,StoreConfig!O475,"")</f>
        <v/>
      </c>
      <c r="E470" s="99" t="str">
        <f>IF($B$2=StoreConfig!C475,StoreConfig!E475,"")</f>
        <v/>
      </c>
      <c r="F470" s="99" t="str">
        <f>IF($B$2=StoreConfig!C475,RIGHT(StoreConfig!J475,LEN(StoreConfig!J475)-FIND("|",StoreConfig!J475)),"")</f>
        <v/>
      </c>
      <c r="G470" s="99" t="str">
        <f>IFERROR(VLOOKUP(--IF($B$2=StoreConfig!C475,LEFT(StoreConfig!J475,FIND("|",StoreConfig!J475)-1),""),$Q$4:$R$20,2,FALSE),"")</f>
        <v/>
      </c>
      <c r="H470" s="91" t="str">
        <f>IF($B$2=StoreConfig!C475,LEFT(StoreConfig!G475,FIND("#",StoreConfig!G475)-1),"")</f>
        <v/>
      </c>
      <c r="I470" s="91" t="str">
        <f>IF($B$2=StoreConfig!C475,RIGHT(StoreConfig!G475,LEN(StoreConfig!G475)-FIND("#",StoreConfig!G475)),"")</f>
        <v/>
      </c>
      <c r="J470" s="91" t="str">
        <f>IF($B$2=StoreConfig!C475,IF(StoreConfig!L475=0,"不限购",StoreConfig!L475&amp;"次"),"")</f>
        <v/>
      </c>
    </row>
    <row r="471" spans="4:10">
      <c r="D471" s="99" t="str">
        <f>IF($B$2=StoreConfig!C476,StoreConfig!O476,"")</f>
        <v>无尽商店</v>
      </c>
      <c r="E471" s="99">
        <f>IF($B$2=StoreConfig!C476,StoreConfig!E476,"")</f>
        <v>1</v>
      </c>
      <c r="F471" s="99" t="str">
        <f>IF($B$2=StoreConfig!C476,RIGHT(StoreConfig!J476,LEN(StoreConfig!J476)-FIND("|",StoreConfig!J476)),"")</f>
        <v>0#0#0#20000</v>
      </c>
      <c r="G471" s="99" t="str">
        <f>IFERROR(VLOOKUP(--IF($B$2=StoreConfig!C476,LEFT(StoreConfig!J476,FIND("|",StoreConfig!J476)-1),""),$Q$4:$R$20,2,FALSE),"")</f>
        <v>上古钱币</v>
      </c>
      <c r="H471" s="91" t="str">
        <f>IF($B$2=StoreConfig!C476,LEFT(StoreConfig!G476,FIND("#",StoreConfig!G476)-1),"")</f>
        <v>1</v>
      </c>
      <c r="I471" s="91" t="str">
        <f>IF($B$2=StoreConfig!C476,RIGHT(StoreConfig!G476,LEN(StoreConfig!G476)-FIND("#",StoreConfig!G476)),"")</f>
        <v>300</v>
      </c>
      <c r="J471" s="91" t="str">
        <f>IF($B$2=StoreConfig!C476,IF(StoreConfig!L476=0,"不限购",StoreConfig!L476&amp;"次"),"")</f>
        <v>不限购</v>
      </c>
    </row>
    <row r="472" spans="4:10">
      <c r="D472" s="99" t="str">
        <f>IF($B$2=StoreConfig!C477,StoreConfig!O477,"")</f>
        <v/>
      </c>
      <c r="E472" s="99" t="str">
        <f>IF($B$2=StoreConfig!C477,StoreConfig!E477,"")</f>
        <v/>
      </c>
      <c r="F472" s="99" t="str">
        <f>IF($B$2=StoreConfig!C477,RIGHT(StoreConfig!J477,LEN(StoreConfig!J477)-FIND("|",StoreConfig!J477)),"")</f>
        <v/>
      </c>
      <c r="G472" s="99" t="str">
        <f>IFERROR(VLOOKUP(--IF($B$2=StoreConfig!C477,LEFT(StoreConfig!J477,FIND("|",StoreConfig!J477)-1),""),$Q$4:$R$20,2,FALSE),"")</f>
        <v/>
      </c>
      <c r="H472" s="91" t="str">
        <f>IF($B$2=StoreConfig!C477,LEFT(StoreConfig!G477,FIND("#",StoreConfig!G477)-1),"")</f>
        <v/>
      </c>
      <c r="I472" s="91" t="str">
        <f>IF($B$2=StoreConfig!C477,RIGHT(StoreConfig!G477,LEN(StoreConfig!G477)-FIND("#",StoreConfig!G477)),"")</f>
        <v/>
      </c>
      <c r="J472" s="91" t="str">
        <f>IF($B$2=StoreConfig!C477,IF(StoreConfig!L477=0,"不限购",StoreConfig!L477&amp;"次"),"")</f>
        <v/>
      </c>
    </row>
    <row r="473" spans="4:10">
      <c r="D473" s="99" t="str">
        <f>IF($B$2=StoreConfig!C478,StoreConfig!O478,"")</f>
        <v/>
      </c>
      <c r="E473" s="99" t="str">
        <f>IF($B$2=StoreConfig!C478,StoreConfig!E478,"")</f>
        <v/>
      </c>
      <c r="F473" s="99" t="str">
        <f>IF($B$2=StoreConfig!C478,RIGHT(StoreConfig!J478,LEN(StoreConfig!J478)-FIND("|",StoreConfig!J478)),"")</f>
        <v/>
      </c>
      <c r="G473" s="99" t="str">
        <f>IFERROR(VLOOKUP(--IF($B$2=StoreConfig!C478,LEFT(StoreConfig!J478,FIND("|",StoreConfig!J478)-1),""),$Q$4:$R$20,2,FALSE),"")</f>
        <v/>
      </c>
      <c r="H473" s="91" t="str">
        <f>IF($B$2=StoreConfig!C478,LEFT(StoreConfig!G478,FIND("#",StoreConfig!G478)-1),"")</f>
        <v/>
      </c>
      <c r="I473" s="91" t="str">
        <f>IF($B$2=StoreConfig!C478,RIGHT(StoreConfig!G478,LEN(StoreConfig!G478)-FIND("#",StoreConfig!G478)),"")</f>
        <v/>
      </c>
      <c r="J473" s="91" t="str">
        <f>IF($B$2=StoreConfig!C478,IF(StoreConfig!L478=0,"不限购",StoreConfig!L478&amp;"次"),"")</f>
        <v/>
      </c>
    </row>
    <row r="474" spans="4:10">
      <c r="D474" s="99" t="str">
        <f>IF($B$2=StoreConfig!C479,StoreConfig!O479,"")</f>
        <v/>
      </c>
      <c r="E474" s="99" t="str">
        <f>IF($B$2=StoreConfig!C479,StoreConfig!E479,"")</f>
        <v/>
      </c>
      <c r="F474" s="99" t="str">
        <f>IF($B$2=StoreConfig!C479,RIGHT(StoreConfig!J479,LEN(StoreConfig!J479)-FIND("|",StoreConfig!J479)),"")</f>
        <v/>
      </c>
      <c r="G474" s="99" t="str">
        <f>IFERROR(VLOOKUP(--IF($B$2=StoreConfig!C479,LEFT(StoreConfig!J479,FIND("|",StoreConfig!J479)-1),""),$Q$4:$R$20,2,FALSE),"")</f>
        <v/>
      </c>
      <c r="H474" s="91" t="str">
        <f>IF($B$2=StoreConfig!C479,LEFT(StoreConfig!G479,FIND("#",StoreConfig!G479)-1),"")</f>
        <v/>
      </c>
      <c r="I474" s="91" t="str">
        <f>IF($B$2=StoreConfig!C479,RIGHT(StoreConfig!G479,LEN(StoreConfig!G479)-FIND("#",StoreConfig!G479)),"")</f>
        <v/>
      </c>
      <c r="J474" s="91" t="str">
        <f>IF($B$2=StoreConfig!C479,IF(StoreConfig!L479=0,"不限购",StoreConfig!L479&amp;"次"),"")</f>
        <v/>
      </c>
    </row>
    <row r="475" spans="4:10">
      <c r="D475" s="99" t="str">
        <f>IF($B$2=StoreConfig!C480,StoreConfig!O480,"")</f>
        <v/>
      </c>
      <c r="E475" s="99" t="str">
        <f>IF($B$2=StoreConfig!C480,StoreConfig!E480,"")</f>
        <v/>
      </c>
      <c r="F475" s="99" t="str">
        <f>IF($B$2=StoreConfig!C480,RIGHT(StoreConfig!J480,LEN(StoreConfig!J480)-FIND("|",StoreConfig!J480)),"")</f>
        <v/>
      </c>
      <c r="G475" s="99" t="str">
        <f>IFERROR(VLOOKUP(--IF($B$2=StoreConfig!C480,LEFT(StoreConfig!J480,FIND("|",StoreConfig!J480)-1),""),$Q$4:$R$20,2,FALSE),"")</f>
        <v/>
      </c>
      <c r="H475" s="91" t="str">
        <f>IF($B$2=StoreConfig!C480,LEFT(StoreConfig!G480,FIND("#",StoreConfig!G480)-1),"")</f>
        <v/>
      </c>
      <c r="I475" s="91" t="str">
        <f>IF($B$2=StoreConfig!C480,RIGHT(StoreConfig!G480,LEN(StoreConfig!G480)-FIND("#",StoreConfig!G480)),"")</f>
        <v/>
      </c>
      <c r="J475" s="91" t="str">
        <f>IF($B$2=StoreConfig!C480,IF(StoreConfig!L480=0,"不限购",StoreConfig!L480&amp;"次"),"")</f>
        <v/>
      </c>
    </row>
    <row r="476" spans="4:10">
      <c r="D476" s="99" t="str">
        <f>IF($B$2=StoreConfig!C481,StoreConfig!O481,"")</f>
        <v/>
      </c>
      <c r="E476" s="99" t="str">
        <f>IF($B$2=StoreConfig!C481,StoreConfig!E481,"")</f>
        <v/>
      </c>
      <c r="F476" s="99" t="str">
        <f>IF($B$2=StoreConfig!C481,RIGHT(StoreConfig!J481,LEN(StoreConfig!J481)-FIND("|",StoreConfig!J481)),"")</f>
        <v/>
      </c>
      <c r="G476" s="99" t="str">
        <f>IFERROR(VLOOKUP(--IF($B$2=StoreConfig!C481,LEFT(StoreConfig!J481,FIND("|",StoreConfig!J481)-1),""),$Q$4:$R$20,2,FALSE),"")</f>
        <v/>
      </c>
      <c r="H476" s="91" t="str">
        <f>IF($B$2=StoreConfig!C481,LEFT(StoreConfig!G481,FIND("#",StoreConfig!G481)-1),"")</f>
        <v/>
      </c>
      <c r="I476" s="91" t="str">
        <f>IF($B$2=StoreConfig!C481,RIGHT(StoreConfig!G481,LEN(StoreConfig!G481)-FIND("#",StoreConfig!G481)),"")</f>
        <v/>
      </c>
      <c r="J476" s="91" t="str">
        <f>IF($B$2=StoreConfig!C481,IF(StoreConfig!L481=0,"不限购",StoreConfig!L481&amp;"次"),"")</f>
        <v/>
      </c>
    </row>
    <row r="477" spans="4:10">
      <c r="D477" s="99" t="str">
        <f>IF($B$2=StoreConfig!C482,StoreConfig!O482,"")</f>
        <v/>
      </c>
      <c r="E477" s="99" t="str">
        <f>IF($B$2=StoreConfig!C482,StoreConfig!E482,"")</f>
        <v/>
      </c>
      <c r="F477" s="99" t="str">
        <f>IF($B$2=StoreConfig!C482,RIGHT(StoreConfig!J482,LEN(StoreConfig!J482)-FIND("|",StoreConfig!J482)),"")</f>
        <v/>
      </c>
      <c r="G477" s="99" t="str">
        <f>IFERROR(VLOOKUP(--IF($B$2=StoreConfig!C482,LEFT(StoreConfig!J482,FIND("|",StoreConfig!J482)-1),""),$Q$4:$R$20,2,FALSE),"")</f>
        <v/>
      </c>
      <c r="H477" s="91" t="str">
        <f>IF($B$2=StoreConfig!C482,LEFT(StoreConfig!G482,FIND("#",StoreConfig!G482)-1),"")</f>
        <v/>
      </c>
      <c r="I477" s="91" t="str">
        <f>IF($B$2=StoreConfig!C482,RIGHT(StoreConfig!G482,LEN(StoreConfig!G482)-FIND("#",StoreConfig!G482)),"")</f>
        <v/>
      </c>
      <c r="J477" s="91" t="str">
        <f>IF($B$2=StoreConfig!C482,IF(StoreConfig!L482=0,"不限购",StoreConfig!L482&amp;"次"),"")</f>
        <v/>
      </c>
    </row>
    <row r="478" spans="4:10">
      <c r="D478" s="99" t="str">
        <f>IF($B$2=StoreConfig!C483,StoreConfig!O483,"")</f>
        <v/>
      </c>
      <c r="E478" s="99" t="str">
        <f>IF($B$2=StoreConfig!C483,StoreConfig!E483,"")</f>
        <v/>
      </c>
      <c r="F478" s="99" t="str">
        <f>IF($B$2=StoreConfig!C483,RIGHT(StoreConfig!J483,LEN(StoreConfig!J483)-FIND("|",StoreConfig!J483)),"")</f>
        <v/>
      </c>
      <c r="G478" s="99" t="str">
        <f>IFERROR(VLOOKUP(--IF($B$2=StoreConfig!C483,LEFT(StoreConfig!J483,FIND("|",StoreConfig!J483)-1),""),$Q$4:$R$20,2,FALSE),"")</f>
        <v/>
      </c>
      <c r="H478" s="91" t="str">
        <f>IF($B$2=StoreConfig!C483,LEFT(StoreConfig!G483,FIND("#",StoreConfig!G483)-1),"")</f>
        <v/>
      </c>
      <c r="I478" s="91" t="str">
        <f>IF($B$2=StoreConfig!C483,RIGHT(StoreConfig!G483,LEN(StoreConfig!G483)-FIND("#",StoreConfig!G483)),"")</f>
        <v/>
      </c>
      <c r="J478" s="91" t="str">
        <f>IF($B$2=StoreConfig!C483,IF(StoreConfig!L483=0,"不限购",StoreConfig!L483&amp;"次"),"")</f>
        <v/>
      </c>
    </row>
    <row r="479" spans="4:10">
      <c r="D479" s="99" t="str">
        <f>IF($B$2=StoreConfig!C484,StoreConfig!O484,"")</f>
        <v/>
      </c>
      <c r="E479" s="99" t="str">
        <f>IF($B$2=StoreConfig!C484,StoreConfig!E484,"")</f>
        <v/>
      </c>
      <c r="F479" s="99" t="str">
        <f>IF($B$2=StoreConfig!C484,RIGHT(StoreConfig!J484,LEN(StoreConfig!J484)-FIND("|",StoreConfig!J484)),"")</f>
        <v/>
      </c>
      <c r="G479" s="99" t="str">
        <f>IFERROR(VLOOKUP(--IF($B$2=StoreConfig!C484,LEFT(StoreConfig!J484,FIND("|",StoreConfig!J484)-1),""),$Q$4:$R$20,2,FALSE),"")</f>
        <v/>
      </c>
      <c r="H479" s="91" t="str">
        <f>IF($B$2=StoreConfig!C484,LEFT(StoreConfig!G484,FIND("#",StoreConfig!G484)-1),"")</f>
        <v/>
      </c>
      <c r="I479" s="91" t="str">
        <f>IF($B$2=StoreConfig!C484,RIGHT(StoreConfig!G484,LEN(StoreConfig!G484)-FIND("#",StoreConfig!G484)),"")</f>
        <v/>
      </c>
      <c r="J479" s="91" t="str">
        <f>IF($B$2=StoreConfig!C484,IF(StoreConfig!L484=0,"不限购",StoreConfig!L484&amp;"次"),"")</f>
        <v/>
      </c>
    </row>
    <row r="480" spans="4:10">
      <c r="D480" s="99" t="str">
        <f>IF($B$2=StoreConfig!C485,StoreConfig!O485,"")</f>
        <v/>
      </c>
      <c r="E480" s="99" t="str">
        <f>IF($B$2=StoreConfig!C485,StoreConfig!E485,"")</f>
        <v/>
      </c>
      <c r="F480" s="99" t="str">
        <f>IF($B$2=StoreConfig!C485,RIGHT(StoreConfig!J485,LEN(StoreConfig!J485)-FIND("|",StoreConfig!J485)),"")</f>
        <v/>
      </c>
      <c r="G480" s="99" t="str">
        <f>IFERROR(VLOOKUP(--IF($B$2=StoreConfig!C485,LEFT(StoreConfig!J485,FIND("|",StoreConfig!J485)-1),""),$Q$4:$R$20,2,FALSE),"")</f>
        <v/>
      </c>
      <c r="H480" s="91" t="str">
        <f>IF($B$2=StoreConfig!C485,LEFT(StoreConfig!G485,FIND("#",StoreConfig!G485)-1),"")</f>
        <v/>
      </c>
      <c r="I480" s="91" t="str">
        <f>IF($B$2=StoreConfig!C485,RIGHT(StoreConfig!G485,LEN(StoreConfig!G485)-FIND("#",StoreConfig!G485)),"")</f>
        <v/>
      </c>
      <c r="J480" s="91" t="str">
        <f>IF($B$2=StoreConfig!C485,IF(StoreConfig!L485=0,"不限购",StoreConfig!L485&amp;"次"),"")</f>
        <v/>
      </c>
    </row>
    <row r="481" spans="4:10">
      <c r="D481" s="99" t="str">
        <f>IF($B$2=StoreConfig!C486,StoreConfig!O486,"")</f>
        <v/>
      </c>
      <c r="E481" s="99" t="str">
        <f>IF($B$2=StoreConfig!C486,StoreConfig!E486,"")</f>
        <v/>
      </c>
      <c r="F481" s="99" t="str">
        <f>IF($B$2=StoreConfig!C486,RIGHT(StoreConfig!J486,LEN(StoreConfig!J486)-FIND("|",StoreConfig!J486)),"")</f>
        <v/>
      </c>
      <c r="G481" s="99" t="str">
        <f>IFERROR(VLOOKUP(--IF($B$2=StoreConfig!C486,LEFT(StoreConfig!J486,FIND("|",StoreConfig!J486)-1),""),$Q$4:$R$20,2,FALSE),"")</f>
        <v/>
      </c>
      <c r="H481" s="91" t="str">
        <f>IF($B$2=StoreConfig!C486,LEFT(StoreConfig!G486,FIND("#",StoreConfig!G486)-1),"")</f>
        <v/>
      </c>
      <c r="I481" s="91" t="str">
        <f>IF($B$2=StoreConfig!C486,RIGHT(StoreConfig!G486,LEN(StoreConfig!G486)-FIND("#",StoreConfig!G486)),"")</f>
        <v/>
      </c>
      <c r="J481" s="91" t="str">
        <f>IF($B$2=StoreConfig!C486,IF(StoreConfig!L486=0,"不限购",StoreConfig!L486&amp;"次"),"")</f>
        <v/>
      </c>
    </row>
    <row r="482" spans="4:10">
      <c r="D482" s="99" t="str">
        <f>IF($B$2=StoreConfig!C487,StoreConfig!O487,"")</f>
        <v/>
      </c>
      <c r="E482" s="99" t="str">
        <f>IF($B$2=StoreConfig!C487,StoreConfig!E487,"")</f>
        <v/>
      </c>
      <c r="F482" s="99" t="str">
        <f>IF($B$2=StoreConfig!C487,RIGHT(StoreConfig!J487,LEN(StoreConfig!J487)-FIND("|",StoreConfig!J487)),"")</f>
        <v/>
      </c>
      <c r="G482" s="99" t="str">
        <f>IFERROR(VLOOKUP(--IF($B$2=StoreConfig!C487,LEFT(StoreConfig!J487,FIND("|",StoreConfig!J487)-1),""),$Q$4:$R$20,2,FALSE),"")</f>
        <v/>
      </c>
      <c r="H482" s="91" t="str">
        <f>IF($B$2=StoreConfig!C487,LEFT(StoreConfig!G487,FIND("#",StoreConfig!G487)-1),"")</f>
        <v/>
      </c>
      <c r="I482" s="91" t="str">
        <f>IF($B$2=StoreConfig!C487,RIGHT(StoreConfig!G487,LEN(StoreConfig!G487)-FIND("#",StoreConfig!G487)),"")</f>
        <v/>
      </c>
      <c r="J482" s="91" t="str">
        <f>IF($B$2=StoreConfig!C487,IF(StoreConfig!L487=0,"不限购",StoreConfig!L487&amp;"次"),"")</f>
        <v/>
      </c>
    </row>
    <row r="483" spans="4:10">
      <c r="D483" s="99" t="str">
        <f>IF($B$2=StoreConfig!C488,StoreConfig!O488,"")</f>
        <v/>
      </c>
      <c r="E483" s="99" t="str">
        <f>IF($B$2=StoreConfig!C488,StoreConfig!E488,"")</f>
        <v/>
      </c>
      <c r="F483" s="99" t="str">
        <f>IF($B$2=StoreConfig!C488,RIGHT(StoreConfig!J488,LEN(StoreConfig!J488)-FIND("|",StoreConfig!J488)),"")</f>
        <v/>
      </c>
      <c r="G483" s="99" t="str">
        <f>IFERROR(VLOOKUP(--IF($B$2=StoreConfig!C488,LEFT(StoreConfig!J488,FIND("|",StoreConfig!J488)-1),""),$Q$4:$R$20,2,FALSE),"")</f>
        <v/>
      </c>
      <c r="H483" s="91" t="str">
        <f>IF($B$2=StoreConfig!C488,LEFT(StoreConfig!G488,FIND("#",StoreConfig!G488)-1),"")</f>
        <v/>
      </c>
      <c r="I483" s="91" t="str">
        <f>IF($B$2=StoreConfig!C488,RIGHT(StoreConfig!G488,LEN(StoreConfig!G488)-FIND("#",StoreConfig!G488)),"")</f>
        <v/>
      </c>
      <c r="J483" s="91" t="str">
        <f>IF($B$2=StoreConfig!C488,IF(StoreConfig!L488=0,"不限购",StoreConfig!L488&amp;"次"),"")</f>
        <v/>
      </c>
    </row>
    <row r="484" spans="4:10">
      <c r="D484" s="99" t="str">
        <f>IF($B$2=StoreConfig!C489,StoreConfig!O489,"")</f>
        <v/>
      </c>
      <c r="E484" s="99" t="str">
        <f>IF($B$2=StoreConfig!C489,StoreConfig!E489,"")</f>
        <v/>
      </c>
      <c r="F484" s="99" t="str">
        <f>IF($B$2=StoreConfig!C489,RIGHT(StoreConfig!J489,LEN(StoreConfig!J489)-FIND("|",StoreConfig!J489)),"")</f>
        <v/>
      </c>
      <c r="G484" s="99" t="str">
        <f>IFERROR(VLOOKUP(--IF($B$2=StoreConfig!C489,LEFT(StoreConfig!J489,FIND("|",StoreConfig!J489)-1),""),$Q$4:$R$20,2,FALSE),"")</f>
        <v/>
      </c>
      <c r="H484" s="91" t="str">
        <f>IF($B$2=StoreConfig!C489,LEFT(StoreConfig!G489,FIND("#",StoreConfig!G489)-1),"")</f>
        <v/>
      </c>
      <c r="I484" s="91" t="str">
        <f>IF($B$2=StoreConfig!C489,RIGHT(StoreConfig!G489,LEN(StoreConfig!G489)-FIND("#",StoreConfig!G489)),"")</f>
        <v/>
      </c>
      <c r="J484" s="91" t="str">
        <f>IF($B$2=StoreConfig!C489,IF(StoreConfig!L489=0,"不限购",StoreConfig!L489&amp;"次"),"")</f>
        <v/>
      </c>
    </row>
    <row r="485" spans="4:10">
      <c r="D485" s="99" t="str">
        <f>IF($B$2=StoreConfig!C490,StoreConfig!O490,"")</f>
        <v/>
      </c>
      <c r="E485" s="99" t="str">
        <f>IF($B$2=StoreConfig!C490,StoreConfig!E490,"")</f>
        <v/>
      </c>
      <c r="F485" s="99" t="str">
        <f>IF($B$2=StoreConfig!C490,RIGHT(StoreConfig!J490,LEN(StoreConfig!J490)-FIND("|",StoreConfig!J490)),"")</f>
        <v/>
      </c>
      <c r="G485" s="99" t="str">
        <f>IFERROR(VLOOKUP(--IF($B$2=StoreConfig!C490,LEFT(StoreConfig!J490,FIND("|",StoreConfig!J490)-1),""),$Q$4:$R$20,2,FALSE),"")</f>
        <v/>
      </c>
      <c r="H485" s="91" t="str">
        <f>IF($B$2=StoreConfig!C490,LEFT(StoreConfig!G490,FIND("#",StoreConfig!G490)-1),"")</f>
        <v/>
      </c>
      <c r="I485" s="91" t="str">
        <f>IF($B$2=StoreConfig!C490,RIGHT(StoreConfig!G490,LEN(StoreConfig!G490)-FIND("#",StoreConfig!G490)),"")</f>
        <v/>
      </c>
      <c r="J485" s="91" t="str">
        <f>IF($B$2=StoreConfig!C490,IF(StoreConfig!L490=0,"不限购",StoreConfig!L490&amp;"次"),"")</f>
        <v/>
      </c>
    </row>
    <row r="486" spans="4:10">
      <c r="D486" s="99" t="str">
        <f>IF($B$2=StoreConfig!C491,StoreConfig!O491,"")</f>
        <v/>
      </c>
      <c r="E486" s="99" t="str">
        <f>IF($B$2=StoreConfig!C491,StoreConfig!E491,"")</f>
        <v/>
      </c>
      <c r="F486" s="99" t="str">
        <f>IF($B$2=StoreConfig!C491,RIGHT(StoreConfig!J491,LEN(StoreConfig!J491)-FIND("|",StoreConfig!J491)),"")</f>
        <v/>
      </c>
      <c r="G486" s="99" t="str">
        <f>IFERROR(VLOOKUP(--IF($B$2=StoreConfig!C491,LEFT(StoreConfig!J491,FIND("|",StoreConfig!J491)-1),""),$Q$4:$R$20,2,FALSE),"")</f>
        <v/>
      </c>
      <c r="H486" s="91" t="str">
        <f>IF($B$2=StoreConfig!C491,LEFT(StoreConfig!G491,FIND("#",StoreConfig!G491)-1),"")</f>
        <v/>
      </c>
      <c r="I486" s="91" t="str">
        <f>IF($B$2=StoreConfig!C491,RIGHT(StoreConfig!G491,LEN(StoreConfig!G491)-FIND("#",StoreConfig!G491)),"")</f>
        <v/>
      </c>
      <c r="J486" s="91" t="str">
        <f>IF($B$2=StoreConfig!C491,IF(StoreConfig!L491=0,"不限购",StoreConfig!L491&amp;"次"),"")</f>
        <v/>
      </c>
    </row>
    <row r="487" spans="4:10">
      <c r="D487" s="99" t="str">
        <f>IF($B$2=StoreConfig!C492,StoreConfig!O492,"")</f>
        <v/>
      </c>
      <c r="E487" s="99" t="str">
        <f>IF($B$2=StoreConfig!C492,StoreConfig!E492,"")</f>
        <v/>
      </c>
      <c r="F487" s="99" t="str">
        <f>IF($B$2=StoreConfig!C492,RIGHT(StoreConfig!J492,LEN(StoreConfig!J492)-FIND("|",StoreConfig!J492)),"")</f>
        <v/>
      </c>
      <c r="G487" s="99" t="str">
        <f>IFERROR(VLOOKUP(--IF($B$2=StoreConfig!C492,LEFT(StoreConfig!J492,FIND("|",StoreConfig!J492)-1),""),$Q$4:$R$20,2,FALSE),"")</f>
        <v/>
      </c>
      <c r="H487" s="91" t="str">
        <f>IF($B$2=StoreConfig!C492,LEFT(StoreConfig!G492,FIND("#",StoreConfig!G492)-1),"")</f>
        <v/>
      </c>
      <c r="I487" s="91" t="str">
        <f>IF($B$2=StoreConfig!C492,RIGHT(StoreConfig!G492,LEN(StoreConfig!G492)-FIND("#",StoreConfig!G492)),"")</f>
        <v/>
      </c>
      <c r="J487" s="91" t="str">
        <f>IF($B$2=StoreConfig!C492,IF(StoreConfig!L492=0,"不限购",StoreConfig!L492&amp;"次"),"")</f>
        <v/>
      </c>
    </row>
    <row r="488" spans="4:10">
      <c r="D488" s="99" t="str">
        <f>IF($B$2=StoreConfig!C493,StoreConfig!O493,"")</f>
        <v/>
      </c>
      <c r="E488" s="99" t="str">
        <f>IF($B$2=StoreConfig!C493,StoreConfig!E493,"")</f>
        <v/>
      </c>
      <c r="F488" s="99" t="str">
        <f>IF($B$2=StoreConfig!C493,RIGHT(StoreConfig!J493,LEN(StoreConfig!J493)-FIND("|",StoreConfig!J493)),"")</f>
        <v/>
      </c>
      <c r="G488" s="99" t="str">
        <f>IFERROR(VLOOKUP(--IF($B$2=StoreConfig!C493,LEFT(StoreConfig!J493,FIND("|",StoreConfig!J493)-1),""),$Q$4:$R$20,2,FALSE),"")</f>
        <v/>
      </c>
      <c r="H488" s="91" t="str">
        <f>IF($B$2=StoreConfig!C493,LEFT(StoreConfig!G493,FIND("#",StoreConfig!G493)-1),"")</f>
        <v/>
      </c>
      <c r="I488" s="91" t="str">
        <f>IF($B$2=StoreConfig!C493,RIGHT(StoreConfig!G493,LEN(StoreConfig!G493)-FIND("#",StoreConfig!G493)),"")</f>
        <v/>
      </c>
      <c r="J488" s="91" t="str">
        <f>IF($B$2=StoreConfig!C493,IF(StoreConfig!L493=0,"不限购",StoreConfig!L493&amp;"次"),"")</f>
        <v/>
      </c>
    </row>
    <row r="489" spans="4:10">
      <c r="D489" s="99" t="str">
        <f>IF($B$2=StoreConfig!C494,StoreConfig!O494,"")</f>
        <v/>
      </c>
      <c r="E489" s="99" t="str">
        <f>IF($B$2=StoreConfig!C494,StoreConfig!E494,"")</f>
        <v/>
      </c>
      <c r="F489" s="99" t="str">
        <f>IF($B$2=StoreConfig!C494,RIGHT(StoreConfig!J494,LEN(StoreConfig!J494)-FIND("|",StoreConfig!J494)),"")</f>
        <v/>
      </c>
      <c r="G489" s="99" t="str">
        <f>IFERROR(VLOOKUP(--IF($B$2=StoreConfig!C494,LEFT(StoreConfig!J494,FIND("|",StoreConfig!J494)-1),""),$Q$4:$R$20,2,FALSE),"")</f>
        <v/>
      </c>
      <c r="H489" s="91" t="str">
        <f>IF($B$2=StoreConfig!C494,LEFT(StoreConfig!G494,FIND("#",StoreConfig!G494)-1),"")</f>
        <v/>
      </c>
      <c r="I489" s="91" t="str">
        <f>IF($B$2=StoreConfig!C494,RIGHT(StoreConfig!G494,LEN(StoreConfig!G494)-FIND("#",StoreConfig!G494)),"")</f>
        <v/>
      </c>
      <c r="J489" s="91" t="str">
        <f>IF($B$2=StoreConfig!C494,IF(StoreConfig!L494=0,"不限购",StoreConfig!L494&amp;"次"),"")</f>
        <v/>
      </c>
    </row>
    <row r="490" spans="4:10">
      <c r="D490" s="99" t="str">
        <f>IF($B$2=StoreConfig!C495,StoreConfig!O495,"")</f>
        <v/>
      </c>
      <c r="E490" s="99" t="str">
        <f>IF($B$2=StoreConfig!C495,StoreConfig!E495,"")</f>
        <v/>
      </c>
      <c r="F490" s="99" t="str">
        <f>IF($B$2=StoreConfig!C495,RIGHT(StoreConfig!J495,LEN(StoreConfig!J495)-FIND("|",StoreConfig!J495)),"")</f>
        <v/>
      </c>
      <c r="G490" s="99" t="str">
        <f>IFERROR(VLOOKUP(--IF($B$2=StoreConfig!C495,LEFT(StoreConfig!J495,FIND("|",StoreConfig!J495)-1),""),$Q$4:$R$20,2,FALSE),"")</f>
        <v/>
      </c>
      <c r="H490" s="91" t="str">
        <f>IF($B$2=StoreConfig!C495,LEFT(StoreConfig!G495,FIND("#",StoreConfig!G495)-1),"")</f>
        <v/>
      </c>
      <c r="I490" s="91" t="str">
        <f>IF($B$2=StoreConfig!C495,RIGHT(StoreConfig!G495,LEN(StoreConfig!G495)-FIND("#",StoreConfig!G495)),"")</f>
        <v/>
      </c>
      <c r="J490" s="91" t="str">
        <f>IF($B$2=StoreConfig!C495,IF(StoreConfig!L495=0,"不限购",StoreConfig!L495&amp;"次"),"")</f>
        <v/>
      </c>
    </row>
    <row r="491" spans="4:10">
      <c r="D491" s="99" t="str">
        <f>IF($B$2=StoreConfig!C496,StoreConfig!O496,"")</f>
        <v/>
      </c>
      <c r="E491" s="99" t="str">
        <f>IF($B$2=StoreConfig!C496,StoreConfig!E496,"")</f>
        <v/>
      </c>
      <c r="F491" s="99" t="str">
        <f>IF($B$2=StoreConfig!C496,RIGHT(StoreConfig!J496,LEN(StoreConfig!J496)-FIND("|",StoreConfig!J496)),"")</f>
        <v/>
      </c>
      <c r="G491" s="99" t="str">
        <f>IFERROR(VLOOKUP(--IF($B$2=StoreConfig!C496,LEFT(StoreConfig!J496,FIND("|",StoreConfig!J496)-1),""),$Q$4:$R$20,2,FALSE),"")</f>
        <v/>
      </c>
      <c r="H491" s="91" t="str">
        <f>IF($B$2=StoreConfig!C496,LEFT(StoreConfig!G496,FIND("#",StoreConfig!G496)-1),"")</f>
        <v/>
      </c>
      <c r="I491" s="91" t="str">
        <f>IF($B$2=StoreConfig!C496,RIGHT(StoreConfig!G496,LEN(StoreConfig!G496)-FIND("#",StoreConfig!G496)),"")</f>
        <v/>
      </c>
      <c r="J491" s="91" t="str">
        <f>IF($B$2=StoreConfig!C496,IF(StoreConfig!L496=0,"不限购",StoreConfig!L496&amp;"次"),"")</f>
        <v/>
      </c>
    </row>
    <row r="492" spans="4:10">
      <c r="D492" s="99" t="str">
        <f>IF($B$2=StoreConfig!C497,StoreConfig!O497,"")</f>
        <v/>
      </c>
      <c r="E492" s="99" t="str">
        <f>IF($B$2=StoreConfig!C497,StoreConfig!E497,"")</f>
        <v/>
      </c>
      <c r="F492" s="99" t="str">
        <f>IF($B$2=StoreConfig!C497,RIGHT(StoreConfig!J497,LEN(StoreConfig!J497)-FIND("|",StoreConfig!J497)),"")</f>
        <v/>
      </c>
      <c r="G492" s="99" t="str">
        <f>IFERROR(VLOOKUP(--IF($B$2=StoreConfig!C497,LEFT(StoreConfig!J497,FIND("|",StoreConfig!J497)-1),""),$Q$4:$R$20,2,FALSE),"")</f>
        <v/>
      </c>
      <c r="H492" s="91" t="str">
        <f>IF($B$2=StoreConfig!C497,LEFT(StoreConfig!G497,FIND("#",StoreConfig!G497)-1),"")</f>
        <v/>
      </c>
      <c r="I492" s="91" t="str">
        <f>IF($B$2=StoreConfig!C497,RIGHT(StoreConfig!G497,LEN(StoreConfig!G497)-FIND("#",StoreConfig!G497)),"")</f>
        <v/>
      </c>
      <c r="J492" s="91" t="str">
        <f>IF($B$2=StoreConfig!C497,IF(StoreConfig!L497=0,"不限购",StoreConfig!L497&amp;"次"),"")</f>
        <v/>
      </c>
    </row>
    <row r="493" spans="4:10">
      <c r="D493" s="99" t="str">
        <f>IF($B$2=StoreConfig!C498,StoreConfig!O498,"")</f>
        <v/>
      </c>
      <c r="E493" s="99" t="str">
        <f>IF($B$2=StoreConfig!C498,StoreConfig!E498,"")</f>
        <v/>
      </c>
      <c r="F493" s="99" t="str">
        <f>IF($B$2=StoreConfig!C498,RIGHT(StoreConfig!J498,LEN(StoreConfig!J498)-FIND("|",StoreConfig!J498)),"")</f>
        <v/>
      </c>
      <c r="G493" s="99" t="str">
        <f>IFERROR(VLOOKUP(--IF($B$2=StoreConfig!C498,LEFT(StoreConfig!J498,FIND("|",StoreConfig!J498)-1),""),$Q$4:$R$20,2,FALSE),"")</f>
        <v/>
      </c>
      <c r="H493" s="91" t="str">
        <f>IF($B$2=StoreConfig!C498,LEFT(StoreConfig!G498,FIND("#",StoreConfig!G498)-1),"")</f>
        <v/>
      </c>
      <c r="I493" s="91" t="str">
        <f>IF($B$2=StoreConfig!C498,RIGHT(StoreConfig!G498,LEN(StoreConfig!G498)-FIND("#",StoreConfig!G498)),"")</f>
        <v/>
      </c>
      <c r="J493" s="91" t="str">
        <f>IF($B$2=StoreConfig!C498,IF(StoreConfig!L498=0,"不限购",StoreConfig!L498&amp;"次"),"")</f>
        <v/>
      </c>
    </row>
    <row r="494" spans="4:10">
      <c r="D494" s="99" t="str">
        <f>IF($B$2=StoreConfig!C499,StoreConfig!O499,"")</f>
        <v/>
      </c>
      <c r="E494" s="99" t="str">
        <f>IF($B$2=StoreConfig!C499,StoreConfig!E499,"")</f>
        <v/>
      </c>
      <c r="F494" s="99" t="str">
        <f>IF($B$2=StoreConfig!C499,RIGHT(StoreConfig!J499,LEN(StoreConfig!J499)-FIND("|",StoreConfig!J499)),"")</f>
        <v/>
      </c>
      <c r="G494" s="99" t="str">
        <f>IFERROR(VLOOKUP(--IF($B$2=StoreConfig!C499,LEFT(StoreConfig!J499,FIND("|",StoreConfig!J499)-1),""),$Q$4:$R$20,2,FALSE),"")</f>
        <v/>
      </c>
      <c r="H494" s="91" t="str">
        <f>IF($B$2=StoreConfig!C499,LEFT(StoreConfig!G499,FIND("#",StoreConfig!G499)-1),"")</f>
        <v/>
      </c>
      <c r="I494" s="91" t="str">
        <f>IF($B$2=StoreConfig!C499,RIGHT(StoreConfig!G499,LEN(StoreConfig!G499)-FIND("#",StoreConfig!G499)),"")</f>
        <v/>
      </c>
      <c r="J494" s="91" t="str">
        <f>IF($B$2=StoreConfig!C499,IF(StoreConfig!L499=0,"不限购",StoreConfig!L499&amp;"次"),"")</f>
        <v/>
      </c>
    </row>
    <row r="495" spans="4:10">
      <c r="D495" s="99" t="str">
        <f>IF($B$2=StoreConfig!C500,StoreConfig!O500,"")</f>
        <v/>
      </c>
      <c r="E495" s="99" t="str">
        <f>IF($B$2=StoreConfig!C500,StoreConfig!E500,"")</f>
        <v/>
      </c>
      <c r="F495" s="99" t="str">
        <f>IF($B$2=StoreConfig!C500,RIGHT(StoreConfig!J500,LEN(StoreConfig!J500)-FIND("|",StoreConfig!J500)),"")</f>
        <v/>
      </c>
      <c r="G495" s="99" t="str">
        <f>IFERROR(VLOOKUP(--IF($B$2=StoreConfig!C500,LEFT(StoreConfig!J500,FIND("|",StoreConfig!J500)-1),""),$Q$4:$R$20,2,FALSE),"")</f>
        <v/>
      </c>
      <c r="H495" s="91" t="str">
        <f>IF($B$2=StoreConfig!C500,LEFT(StoreConfig!G500,FIND("#",StoreConfig!G500)-1),"")</f>
        <v/>
      </c>
      <c r="I495" s="91" t="str">
        <f>IF($B$2=StoreConfig!C500,RIGHT(StoreConfig!G500,LEN(StoreConfig!G500)-FIND("#",StoreConfig!G500)),"")</f>
        <v/>
      </c>
      <c r="J495" s="91" t="str">
        <f>IF($B$2=StoreConfig!C500,IF(StoreConfig!L500=0,"不限购",StoreConfig!L500&amp;"次"),"")</f>
        <v/>
      </c>
    </row>
    <row r="496" spans="4:10">
      <c r="D496" s="99" t="str">
        <f>IF($B$2=StoreConfig!C501,StoreConfig!O501,"")</f>
        <v/>
      </c>
      <c r="E496" s="99" t="str">
        <f>IF($B$2=StoreConfig!C501,StoreConfig!E501,"")</f>
        <v/>
      </c>
      <c r="F496" s="99" t="str">
        <f>IF($B$2=StoreConfig!C501,RIGHT(StoreConfig!J501,LEN(StoreConfig!J501)-FIND("|",StoreConfig!J501)),"")</f>
        <v/>
      </c>
      <c r="G496" s="99" t="str">
        <f>IFERROR(VLOOKUP(--IF($B$2=StoreConfig!C501,LEFT(StoreConfig!J501,FIND("|",StoreConfig!J501)-1),""),$Q$4:$R$20,2,FALSE),"")</f>
        <v/>
      </c>
      <c r="H496" s="91" t="str">
        <f>IF($B$2=StoreConfig!C501,LEFT(StoreConfig!G501,FIND("#",StoreConfig!G501)-1),"")</f>
        <v/>
      </c>
      <c r="I496" s="91" t="str">
        <f>IF($B$2=StoreConfig!C501,RIGHT(StoreConfig!G501,LEN(StoreConfig!G501)-FIND("#",StoreConfig!G501)),"")</f>
        <v/>
      </c>
      <c r="J496" s="91" t="str">
        <f>IF($B$2=StoreConfig!C501,IF(StoreConfig!L501=0,"不限购",StoreConfig!L501&amp;"次"),"")</f>
        <v/>
      </c>
    </row>
    <row r="497" spans="4:10">
      <c r="D497" s="99" t="str">
        <f>IF($B$2=StoreConfig!C502,StoreConfig!O502,"")</f>
        <v/>
      </c>
      <c r="E497" s="99" t="str">
        <f>IF($B$2=StoreConfig!C502,StoreConfig!E502,"")</f>
        <v/>
      </c>
      <c r="F497" s="99" t="str">
        <f>IF($B$2=StoreConfig!C502,RIGHT(StoreConfig!J502,LEN(StoreConfig!J502)-FIND("|",StoreConfig!J502)),"")</f>
        <v/>
      </c>
      <c r="G497" s="99" t="str">
        <f>IFERROR(VLOOKUP(--IF($B$2=StoreConfig!C502,LEFT(StoreConfig!J502,FIND("|",StoreConfig!J502)-1),""),$Q$4:$R$20,2,FALSE),"")</f>
        <v/>
      </c>
      <c r="H497" s="91" t="str">
        <f>IF($B$2=StoreConfig!C502,LEFT(StoreConfig!G502,FIND("#",StoreConfig!G502)-1),"")</f>
        <v/>
      </c>
      <c r="I497" s="91" t="str">
        <f>IF($B$2=StoreConfig!C502,RIGHT(StoreConfig!G502,LEN(StoreConfig!G502)-FIND("#",StoreConfig!G502)),"")</f>
        <v/>
      </c>
      <c r="J497" s="91" t="str">
        <f>IF($B$2=StoreConfig!C502,IF(StoreConfig!L502=0,"不限购",StoreConfig!L502&amp;"次"),"")</f>
        <v/>
      </c>
    </row>
    <row r="498" spans="4:10">
      <c r="D498" s="99" t="str">
        <f>IF($B$2=StoreConfig!C503,StoreConfig!O503,"")</f>
        <v/>
      </c>
      <c r="E498" s="99" t="str">
        <f>IF($B$2=StoreConfig!C503,StoreConfig!E503,"")</f>
        <v/>
      </c>
      <c r="F498" s="99" t="str">
        <f>IF($B$2=StoreConfig!C503,RIGHT(StoreConfig!J503,LEN(StoreConfig!J503)-FIND("|",StoreConfig!J503)),"")</f>
        <v/>
      </c>
      <c r="G498" s="99" t="str">
        <f>IFERROR(VLOOKUP(--IF($B$2=StoreConfig!C503,LEFT(StoreConfig!J503,FIND("|",StoreConfig!J503)-1),""),$Q$4:$R$20,2,FALSE),"")</f>
        <v/>
      </c>
      <c r="H498" s="91" t="str">
        <f>IF($B$2=StoreConfig!C503,LEFT(StoreConfig!G503,FIND("#",StoreConfig!G503)-1),"")</f>
        <v/>
      </c>
      <c r="I498" s="91" t="str">
        <f>IF($B$2=StoreConfig!C503,RIGHT(StoreConfig!G503,LEN(StoreConfig!G503)-FIND("#",StoreConfig!G503)),"")</f>
        <v/>
      </c>
      <c r="J498" s="91" t="str">
        <f>IF($B$2=StoreConfig!C503,IF(StoreConfig!L503=0,"不限购",StoreConfig!L503&amp;"次"),"")</f>
        <v/>
      </c>
    </row>
    <row r="499" spans="4:10">
      <c r="D499" s="99" t="str">
        <f>IF($B$2=StoreConfig!C504,StoreConfig!O504,"")</f>
        <v/>
      </c>
      <c r="E499" s="99" t="str">
        <f>IF($B$2=StoreConfig!C504,StoreConfig!E504,"")</f>
        <v/>
      </c>
      <c r="F499" s="99" t="str">
        <f>IF($B$2=StoreConfig!C504,RIGHT(StoreConfig!J504,LEN(StoreConfig!J504)-FIND("|",StoreConfig!J504)),"")</f>
        <v/>
      </c>
      <c r="G499" s="99" t="str">
        <f>IFERROR(VLOOKUP(--IF($B$2=StoreConfig!C504,LEFT(StoreConfig!J504,FIND("|",StoreConfig!J504)-1),""),$Q$4:$R$20,2,FALSE),"")</f>
        <v/>
      </c>
      <c r="H499" s="91" t="str">
        <f>IF($B$2=StoreConfig!C504,LEFT(StoreConfig!G504,FIND("#",StoreConfig!G504)-1),"")</f>
        <v/>
      </c>
      <c r="I499" s="91" t="str">
        <f>IF($B$2=StoreConfig!C504,RIGHT(StoreConfig!G504,LEN(StoreConfig!G504)-FIND("#",StoreConfig!G504)),"")</f>
        <v/>
      </c>
      <c r="J499" s="91" t="str">
        <f>IF($B$2=StoreConfig!C504,IF(StoreConfig!L504=0,"不限购",StoreConfig!L504&amp;"次"),"")</f>
        <v/>
      </c>
    </row>
    <row r="500" spans="4:10">
      <c r="D500" s="99" t="str">
        <f>IF($B$2=StoreConfig!C505,StoreConfig!O505,"")</f>
        <v/>
      </c>
      <c r="E500" s="99" t="str">
        <f>IF($B$2=StoreConfig!C505,StoreConfig!E505,"")</f>
        <v/>
      </c>
      <c r="F500" s="99" t="str">
        <f>IF($B$2=StoreConfig!C505,RIGHT(StoreConfig!J505,LEN(StoreConfig!J505)-FIND("|",StoreConfig!J505)),"")</f>
        <v/>
      </c>
      <c r="G500" s="99" t="str">
        <f>IFERROR(VLOOKUP(--IF($B$2=StoreConfig!C505,LEFT(StoreConfig!J505,FIND("|",StoreConfig!J505)-1),""),$Q$4:$R$20,2,FALSE),"")</f>
        <v/>
      </c>
      <c r="H500" s="91" t="str">
        <f>IF($B$2=StoreConfig!C505,LEFT(StoreConfig!G505,FIND("#",StoreConfig!G505)-1),"")</f>
        <v/>
      </c>
      <c r="I500" s="91" t="str">
        <f>IF($B$2=StoreConfig!C505,RIGHT(StoreConfig!G505,LEN(StoreConfig!G505)-FIND("#",StoreConfig!G505)),"")</f>
        <v/>
      </c>
      <c r="J500" s="91" t="str">
        <f>IF($B$2=StoreConfig!C505,IF(StoreConfig!L505=0,"不限购",StoreConfig!L505&amp;"次"),"")</f>
        <v/>
      </c>
    </row>
    <row r="501" spans="4:10">
      <c r="D501" s="99" t="str">
        <f>IF($B$2=StoreConfig!C506,StoreConfig!O506,"")</f>
        <v/>
      </c>
      <c r="E501" s="99" t="str">
        <f>IF($B$2=StoreConfig!C506,StoreConfig!E506,"")</f>
        <v/>
      </c>
      <c r="F501" s="99" t="str">
        <f>IF($B$2=StoreConfig!C506,RIGHT(StoreConfig!J506,LEN(StoreConfig!J506)-FIND("|",StoreConfig!J506)),"")</f>
        <v/>
      </c>
      <c r="G501" s="99" t="str">
        <f>IFERROR(VLOOKUP(--IF($B$2=StoreConfig!C506,LEFT(StoreConfig!J506,FIND("|",StoreConfig!J506)-1),""),$Q$4:$R$20,2,FALSE),"")</f>
        <v/>
      </c>
      <c r="H501" s="91" t="str">
        <f>IF($B$2=StoreConfig!C506,LEFT(StoreConfig!G506,FIND("#",StoreConfig!G506)-1),"")</f>
        <v/>
      </c>
      <c r="I501" s="91" t="str">
        <f>IF($B$2=StoreConfig!C506,RIGHT(StoreConfig!G506,LEN(StoreConfig!G506)-FIND("#",StoreConfig!G506)),"")</f>
        <v/>
      </c>
      <c r="J501" s="91" t="str">
        <f>IF($B$2=StoreConfig!C506,IF(StoreConfig!L506=0,"不限购",StoreConfig!L506&amp;"次"),"")</f>
        <v/>
      </c>
    </row>
    <row r="502" spans="4:10">
      <c r="D502" s="99" t="str">
        <f>IF($B$2=StoreConfig!C507,StoreConfig!O507,"")</f>
        <v/>
      </c>
      <c r="E502" s="99" t="str">
        <f>IF($B$2=StoreConfig!C507,StoreConfig!E507,"")</f>
        <v/>
      </c>
      <c r="F502" s="99" t="str">
        <f>IF($B$2=StoreConfig!C507,RIGHT(StoreConfig!J507,LEN(StoreConfig!J507)-FIND("|",StoreConfig!J507)),"")</f>
        <v/>
      </c>
      <c r="G502" s="99" t="str">
        <f>IFERROR(VLOOKUP(--IF($B$2=StoreConfig!C507,LEFT(StoreConfig!J507,FIND("|",StoreConfig!J507)-1),""),$Q$4:$R$20,2,FALSE),"")</f>
        <v/>
      </c>
      <c r="H502" s="91" t="str">
        <f>IF($B$2=StoreConfig!C507,LEFT(StoreConfig!G507,FIND("#",StoreConfig!G507)-1),"")</f>
        <v/>
      </c>
      <c r="I502" s="91" t="str">
        <f>IF($B$2=StoreConfig!C507,RIGHT(StoreConfig!G507,LEN(StoreConfig!G507)-FIND("#",StoreConfig!G507)),"")</f>
        <v/>
      </c>
      <c r="J502" s="91" t="str">
        <f>IF($B$2=StoreConfig!C507,IF(StoreConfig!L507=0,"不限购",StoreConfig!L507&amp;"次"),"")</f>
        <v/>
      </c>
    </row>
    <row r="503" spans="4:10">
      <c r="D503" s="99" t="str">
        <f>IF($B$2=StoreConfig!C508,StoreConfig!O508,"")</f>
        <v/>
      </c>
      <c r="E503" s="99" t="str">
        <f>IF($B$2=StoreConfig!C508,StoreConfig!E508,"")</f>
        <v/>
      </c>
      <c r="F503" s="99" t="str">
        <f>IF($B$2=StoreConfig!C508,RIGHT(StoreConfig!J508,LEN(StoreConfig!J508)-FIND("|",StoreConfig!J508)),"")</f>
        <v/>
      </c>
      <c r="G503" s="99" t="str">
        <f>IFERROR(VLOOKUP(--IF($B$2=StoreConfig!C508,LEFT(StoreConfig!J508,FIND("|",StoreConfig!J508)-1),""),$Q$4:$R$20,2,FALSE),"")</f>
        <v/>
      </c>
      <c r="H503" s="91" t="str">
        <f>IF($B$2=StoreConfig!C508,LEFT(StoreConfig!G508,FIND("#",StoreConfig!G508)-1),"")</f>
        <v/>
      </c>
      <c r="I503" s="91" t="str">
        <f>IF($B$2=StoreConfig!C508,RIGHT(StoreConfig!G508,LEN(StoreConfig!G508)-FIND("#",StoreConfig!G508)),"")</f>
        <v/>
      </c>
      <c r="J503" s="91" t="str">
        <f>IF($B$2=StoreConfig!C508,IF(StoreConfig!L508=0,"不限购",StoreConfig!L508&amp;"次"),"")</f>
        <v/>
      </c>
    </row>
    <row r="504" spans="4:10">
      <c r="D504" s="99" t="str">
        <f>IF($B$2=StoreConfig!C509,StoreConfig!O509,"")</f>
        <v/>
      </c>
      <c r="E504" s="99" t="str">
        <f>IF($B$2=StoreConfig!C509,StoreConfig!E509,"")</f>
        <v/>
      </c>
      <c r="F504" s="99" t="str">
        <f>IF($B$2=StoreConfig!C509,RIGHT(StoreConfig!#REF!,LEN(StoreConfig!#REF!)-FIND("|",StoreConfig!#REF!)),"")</f>
        <v/>
      </c>
      <c r="G504" s="99" t="str">
        <f>IFERROR(VLOOKUP(--IF($B$2=StoreConfig!C509,LEFT(StoreConfig!#REF!,FIND("|",StoreConfig!#REF!)-1),""),$Q$4:$R$20,2,FALSE),"")</f>
        <v/>
      </c>
      <c r="H504" s="91" t="str">
        <f>IF($B$2=StoreConfig!C509,LEFT(StoreConfig!G509,FIND("#",StoreConfig!G509)-1),"")</f>
        <v/>
      </c>
      <c r="I504" s="91" t="str">
        <f>IF($B$2=StoreConfig!C509,RIGHT(StoreConfig!G509,LEN(StoreConfig!G509)-FIND("#",StoreConfig!G509)),"")</f>
        <v/>
      </c>
      <c r="J504" s="91" t="str">
        <f>IF($B$2=StoreConfig!C509,IF(StoreConfig!L509=0,"不限购",StoreConfig!L509&amp;"次"),"")</f>
        <v/>
      </c>
    </row>
    <row r="505" spans="4:10">
      <c r="D505" s="99" t="str">
        <f>IF($B$2=StoreConfig!C510,StoreConfig!O510,"")</f>
        <v/>
      </c>
      <c r="E505" s="99" t="str">
        <f>IF($B$2=StoreConfig!C510,StoreConfig!E510,"")</f>
        <v/>
      </c>
      <c r="F505" s="99" t="str">
        <f>IF($B$2=StoreConfig!C510,RIGHT(StoreConfig!#REF!,LEN(StoreConfig!#REF!)-FIND("|",StoreConfig!#REF!)),"")</f>
        <v/>
      </c>
      <c r="G505" s="99" t="str">
        <f>IFERROR(VLOOKUP(--IF($B$2=StoreConfig!C510,LEFT(StoreConfig!#REF!,FIND("|",StoreConfig!#REF!)-1),""),$Q$4:$R$20,2,FALSE),"")</f>
        <v/>
      </c>
      <c r="H505" s="91" t="str">
        <f>IF($B$2=StoreConfig!C510,LEFT(StoreConfig!G510,FIND("#",StoreConfig!G510)-1),"")</f>
        <v/>
      </c>
      <c r="I505" s="91" t="str">
        <f>IF($B$2=StoreConfig!C510,RIGHT(StoreConfig!G510,LEN(StoreConfig!G510)-FIND("#",StoreConfig!G510)),"")</f>
        <v/>
      </c>
      <c r="J505" s="91" t="str">
        <f>IF($B$2=StoreConfig!C510,IF(StoreConfig!L510=0,"不限购",StoreConfig!L510&amp;"次"),"")</f>
        <v/>
      </c>
    </row>
    <row r="506" spans="4:10">
      <c r="D506" s="99" t="str">
        <f>IF($B$2=StoreConfig!C511,StoreConfig!O511,"")</f>
        <v/>
      </c>
      <c r="E506" s="99" t="str">
        <f>IF($B$2=StoreConfig!C511,StoreConfig!E511,"")</f>
        <v/>
      </c>
      <c r="F506" s="99" t="str">
        <f>IF($B$2=StoreConfig!C511,RIGHT(StoreConfig!#REF!,LEN(StoreConfig!#REF!)-FIND("|",StoreConfig!#REF!)),"")</f>
        <v/>
      </c>
      <c r="G506" s="99" t="str">
        <f>IFERROR(VLOOKUP(--IF($B$2=StoreConfig!C511,LEFT(StoreConfig!#REF!,FIND("|",StoreConfig!#REF!)-1),""),$Q$4:$R$20,2,FALSE),"")</f>
        <v/>
      </c>
      <c r="H506" s="91" t="str">
        <f>IF($B$2=StoreConfig!C511,LEFT(StoreConfig!G511,FIND("#",StoreConfig!G511)-1),"")</f>
        <v/>
      </c>
      <c r="I506" s="91" t="str">
        <f>IF($B$2=StoreConfig!C511,RIGHT(StoreConfig!G511,LEN(StoreConfig!G511)-FIND("#",StoreConfig!G511)),"")</f>
        <v/>
      </c>
      <c r="J506" s="91" t="str">
        <f>IF($B$2=StoreConfig!C511,IF(StoreConfig!L511=0,"不限购",StoreConfig!L511&amp;"次"),"")</f>
        <v/>
      </c>
    </row>
    <row r="507" spans="4:10">
      <c r="D507" s="99" t="str">
        <f>IF($B$2=StoreConfig!C512,StoreConfig!O512,"")</f>
        <v/>
      </c>
      <c r="E507" s="99" t="str">
        <f>IF($B$2=StoreConfig!C512,StoreConfig!E512,"")</f>
        <v/>
      </c>
      <c r="F507" s="99" t="str">
        <f>IF($B$2=StoreConfig!C512,RIGHT(StoreConfig!#REF!,LEN(StoreConfig!#REF!)-FIND("|",StoreConfig!#REF!)),"")</f>
        <v/>
      </c>
      <c r="G507" s="99" t="str">
        <f>IFERROR(VLOOKUP(--IF($B$2=StoreConfig!C512,LEFT(StoreConfig!#REF!,FIND("|",StoreConfig!#REF!)-1),""),$Q$4:$R$20,2,FALSE),"")</f>
        <v/>
      </c>
      <c r="H507" s="91" t="str">
        <f>IF($B$2=StoreConfig!C512,LEFT(StoreConfig!G512,FIND("#",StoreConfig!G512)-1),"")</f>
        <v/>
      </c>
      <c r="I507" s="91" t="str">
        <f>IF($B$2=StoreConfig!C512,RIGHT(StoreConfig!G512,LEN(StoreConfig!G512)-FIND("#",StoreConfig!G512)),"")</f>
        <v/>
      </c>
      <c r="J507" s="91" t="str">
        <f>IF($B$2=StoreConfig!C512,IF(StoreConfig!L512=0,"不限购",StoreConfig!L512&amp;"次"),"")</f>
        <v/>
      </c>
    </row>
    <row r="508" spans="4:10">
      <c r="D508" s="99" t="str">
        <f>IF($B$2=StoreConfig!C513,StoreConfig!O513,"")</f>
        <v/>
      </c>
      <c r="E508" s="99" t="str">
        <f>IF($B$2=StoreConfig!C513,StoreConfig!E513,"")</f>
        <v/>
      </c>
      <c r="F508" s="99" t="str">
        <f>IF($B$2=StoreConfig!C513,RIGHT(StoreConfig!#REF!,LEN(StoreConfig!#REF!)-FIND("|",StoreConfig!#REF!)),"")</f>
        <v/>
      </c>
      <c r="G508" s="99" t="str">
        <f>IFERROR(VLOOKUP(--IF($B$2=StoreConfig!C513,LEFT(StoreConfig!#REF!,FIND("|",StoreConfig!#REF!)-1),""),$Q$4:$R$20,2,FALSE),"")</f>
        <v/>
      </c>
      <c r="H508" s="91" t="str">
        <f>IF($B$2=StoreConfig!C513,LEFT(StoreConfig!G513,FIND("#",StoreConfig!G513)-1),"")</f>
        <v/>
      </c>
      <c r="I508" s="91" t="str">
        <f>IF($B$2=StoreConfig!C513,RIGHT(StoreConfig!G513,LEN(StoreConfig!G513)-FIND("#",StoreConfig!G513)),"")</f>
        <v/>
      </c>
      <c r="J508" s="91" t="str">
        <f>IF($B$2=StoreConfig!C513,IF(StoreConfig!L513=0,"不限购",StoreConfig!L513&amp;"次"),"")</f>
        <v/>
      </c>
    </row>
    <row r="509" spans="4:10">
      <c r="D509" s="99" t="str">
        <f>IF($B$2=StoreConfig!C514,StoreConfig!O514,"")</f>
        <v/>
      </c>
      <c r="E509" s="99" t="str">
        <f>IF($B$2=StoreConfig!C514,StoreConfig!E514,"")</f>
        <v/>
      </c>
      <c r="F509" s="99" t="str">
        <f>IF($B$2=StoreConfig!C514,RIGHT(StoreConfig!#REF!,LEN(StoreConfig!#REF!)-FIND("|",StoreConfig!#REF!)),"")</f>
        <v/>
      </c>
      <c r="G509" s="99" t="str">
        <f>IFERROR(VLOOKUP(--IF($B$2=StoreConfig!C514,LEFT(StoreConfig!#REF!,FIND("|",StoreConfig!#REF!)-1),""),$Q$4:$R$20,2,FALSE),"")</f>
        <v/>
      </c>
      <c r="H509" s="91" t="str">
        <f>IF($B$2=StoreConfig!C514,LEFT(StoreConfig!G514,FIND("#",StoreConfig!G514)-1),"")</f>
        <v/>
      </c>
      <c r="I509" s="91" t="str">
        <f>IF($B$2=StoreConfig!C514,RIGHT(StoreConfig!G514,LEN(StoreConfig!G514)-FIND("#",StoreConfig!G514)),"")</f>
        <v/>
      </c>
      <c r="J509" s="91" t="str">
        <f>IF($B$2=StoreConfig!C514,IF(StoreConfig!L514=0,"不限购",StoreConfig!L514&amp;"次"),"")</f>
        <v/>
      </c>
    </row>
    <row r="510" spans="4:10">
      <c r="D510" s="99" t="str">
        <f>IF($B$2=StoreConfig!C515,StoreConfig!O515,"")</f>
        <v/>
      </c>
      <c r="E510" s="99" t="str">
        <f>IF($B$2=StoreConfig!C515,StoreConfig!E515,"")</f>
        <v/>
      </c>
      <c r="F510" s="99" t="str">
        <f>IF($B$2=StoreConfig!C515,RIGHT(StoreConfig!J515,LEN(StoreConfig!J515)-FIND("|",StoreConfig!J515)),"")</f>
        <v/>
      </c>
      <c r="G510" s="99" t="str">
        <f>IFERROR(VLOOKUP(--IF($B$2=StoreConfig!C515,LEFT(StoreConfig!J515,FIND("|",StoreConfig!J515)-1),""),$Q$4:$R$20,2,FALSE),"")</f>
        <v/>
      </c>
      <c r="H510" s="91" t="str">
        <f>IF($B$2=StoreConfig!C515,LEFT(StoreConfig!G515,FIND("#",StoreConfig!G515)-1),"")</f>
        <v/>
      </c>
      <c r="I510" s="91" t="str">
        <f>IF($B$2=StoreConfig!C515,RIGHT(StoreConfig!G515,LEN(StoreConfig!G515)-FIND("#",StoreConfig!G515)),"")</f>
        <v/>
      </c>
      <c r="J510" s="91" t="str">
        <f>IF($B$2=StoreConfig!C515,IF(StoreConfig!L515=0,"不限购",StoreConfig!L515&amp;"次"),"")</f>
        <v/>
      </c>
    </row>
    <row r="511" spans="4:10">
      <c r="D511" s="99" t="str">
        <f>IF($B$2=StoreConfig!C516,StoreConfig!O516,"")</f>
        <v>无尽商店</v>
      </c>
      <c r="E511" s="99">
        <f>IF($B$2=StoreConfig!C516,StoreConfig!E516,"")</f>
        <v>1</v>
      </c>
      <c r="F511" s="99" t="str">
        <f>IF($B$2=StoreConfig!C516,RIGHT(StoreConfig!J516,LEN(StoreConfig!J516)-FIND("|",StoreConfig!J516)),"")</f>
        <v>0#0#0#20000</v>
      </c>
      <c r="G511" s="99" t="str">
        <f>IFERROR(VLOOKUP(--IF($B$2=StoreConfig!C516,LEFT(StoreConfig!J516,FIND("|",StoreConfig!J516)-1),""),$Q$4:$R$20,2,FALSE),"")</f>
        <v>上古钱币</v>
      </c>
      <c r="H511" s="91" t="str">
        <f>IF($B$2=StoreConfig!C516,LEFT(StoreConfig!G516,FIND("#",StoreConfig!G516)-1),"")</f>
        <v>1</v>
      </c>
      <c r="I511" s="91" t="str">
        <f>IF($B$2=StoreConfig!C516,RIGHT(StoreConfig!G516,LEN(StoreConfig!G516)-FIND("#",StoreConfig!G516)),"")</f>
        <v>300</v>
      </c>
      <c r="J511" s="91" t="str">
        <f>IF($B$2=StoreConfig!C516,IF(StoreConfig!L516=0,"不限购",StoreConfig!L516&amp;"次"),"")</f>
        <v>不限购</v>
      </c>
    </row>
    <row r="512" spans="4:10">
      <c r="D512" s="99" t="str">
        <f>IF($B$2=StoreConfig!C517,StoreConfig!O517,"")</f>
        <v/>
      </c>
      <c r="E512" s="99" t="str">
        <f>IF($B$2=StoreConfig!C517,StoreConfig!E517,"")</f>
        <v/>
      </c>
      <c r="F512" s="99" t="str">
        <f>IF($B$2=StoreConfig!C517,RIGHT(StoreConfig!J517,LEN(StoreConfig!J517)-FIND("|",StoreConfig!J517)),"")</f>
        <v/>
      </c>
      <c r="G512" s="99" t="str">
        <f>IFERROR(VLOOKUP(--IF($B$2=StoreConfig!C517,LEFT(StoreConfig!J517,FIND("|",StoreConfig!J517)-1),""),$Q$4:$R$20,2,FALSE),"")</f>
        <v/>
      </c>
      <c r="H512" s="91" t="str">
        <f>IF($B$2=StoreConfig!C517,LEFT(StoreConfig!G517,FIND("#",StoreConfig!G517)-1),"")</f>
        <v/>
      </c>
      <c r="I512" s="91" t="str">
        <f>IF($B$2=StoreConfig!C517,RIGHT(StoreConfig!G517,LEN(StoreConfig!G517)-FIND("#",StoreConfig!G517)),"")</f>
        <v/>
      </c>
      <c r="J512" s="91" t="str">
        <f>IF($B$2=StoreConfig!C517,IF(StoreConfig!L517=0,"不限购",StoreConfig!L517&amp;"次"),"")</f>
        <v/>
      </c>
    </row>
    <row r="513" spans="4:10">
      <c r="D513" s="99" t="str">
        <f>IF($B$2=StoreConfig!C518,StoreConfig!O518,"")</f>
        <v/>
      </c>
      <c r="E513" s="99" t="str">
        <f>IF($B$2=StoreConfig!C518,StoreConfig!E518,"")</f>
        <v/>
      </c>
      <c r="F513" s="99" t="str">
        <f>IF($B$2=StoreConfig!C518,RIGHT(StoreConfig!J518,LEN(StoreConfig!J518)-FIND("|",StoreConfig!J518)),"")</f>
        <v/>
      </c>
      <c r="G513" s="99" t="str">
        <f>IFERROR(VLOOKUP(--IF($B$2=StoreConfig!C518,LEFT(StoreConfig!J518,FIND("|",StoreConfig!J518)-1),""),$Q$4:$R$20,2,FALSE),"")</f>
        <v/>
      </c>
      <c r="H513" s="91" t="str">
        <f>IF($B$2=StoreConfig!C518,LEFT(StoreConfig!G518,FIND("#",StoreConfig!G518)-1),"")</f>
        <v/>
      </c>
      <c r="I513" s="91" t="str">
        <f>IF($B$2=StoreConfig!C518,RIGHT(StoreConfig!G518,LEN(StoreConfig!G518)-FIND("#",StoreConfig!G518)),"")</f>
        <v/>
      </c>
      <c r="J513" s="91" t="str">
        <f>IF($B$2=StoreConfig!C518,IF(StoreConfig!L518=0,"不限购",StoreConfig!L518&amp;"次"),"")</f>
        <v/>
      </c>
    </row>
    <row r="514" spans="4:10">
      <c r="D514" s="99" t="str">
        <f>IF($B$2=StoreConfig!C519,StoreConfig!O519,"")</f>
        <v/>
      </c>
      <c r="E514" s="99" t="str">
        <f>IF($B$2=StoreConfig!C519,StoreConfig!E519,"")</f>
        <v/>
      </c>
      <c r="F514" s="99" t="str">
        <f>IF($B$2=StoreConfig!C519,RIGHT(StoreConfig!J519,LEN(StoreConfig!J519)-FIND("|",StoreConfig!J519)),"")</f>
        <v/>
      </c>
      <c r="G514" s="99" t="str">
        <f>IFERROR(VLOOKUP(--IF($B$2=StoreConfig!C519,LEFT(StoreConfig!J519,FIND("|",StoreConfig!J519)-1),""),$Q$4:$R$20,2,FALSE),"")</f>
        <v/>
      </c>
      <c r="H514" s="91" t="str">
        <f>IF($B$2=StoreConfig!C519,LEFT(StoreConfig!G519,FIND("#",StoreConfig!G519)-1),"")</f>
        <v/>
      </c>
      <c r="I514" s="91" t="str">
        <f>IF($B$2=StoreConfig!C519,RIGHT(StoreConfig!G519,LEN(StoreConfig!G519)-FIND("#",StoreConfig!G519)),"")</f>
        <v/>
      </c>
      <c r="J514" s="91" t="str">
        <f>IF($B$2=StoreConfig!C519,IF(StoreConfig!L519=0,"不限购",StoreConfig!L519&amp;"次"),"")</f>
        <v/>
      </c>
    </row>
    <row r="515" spans="4:10">
      <c r="D515" s="99" t="str">
        <f>IF($B$2=StoreConfig!C520,StoreConfig!O520,"")</f>
        <v/>
      </c>
      <c r="E515" s="99" t="str">
        <f>IF($B$2=StoreConfig!C520,StoreConfig!E520,"")</f>
        <v/>
      </c>
      <c r="F515" s="99" t="str">
        <f>IF($B$2=StoreConfig!C520,RIGHT(StoreConfig!J520,LEN(StoreConfig!J520)-FIND("|",StoreConfig!J520)),"")</f>
        <v/>
      </c>
      <c r="G515" s="99" t="str">
        <f>IFERROR(VLOOKUP(--IF($B$2=StoreConfig!C520,LEFT(StoreConfig!J520,FIND("|",StoreConfig!J520)-1),""),$Q$4:$R$20,2,FALSE),"")</f>
        <v/>
      </c>
      <c r="H515" s="91" t="str">
        <f>IF($B$2=StoreConfig!C520,LEFT(StoreConfig!G520,FIND("#",StoreConfig!G520)-1),"")</f>
        <v/>
      </c>
      <c r="I515" s="91" t="str">
        <f>IF($B$2=StoreConfig!C520,RIGHT(StoreConfig!G520,LEN(StoreConfig!G520)-FIND("#",StoreConfig!G520)),"")</f>
        <v/>
      </c>
      <c r="J515" s="91" t="str">
        <f>IF($B$2=StoreConfig!C520,IF(StoreConfig!L520=0,"不限购",StoreConfig!L520&amp;"次"),"")</f>
        <v/>
      </c>
    </row>
    <row r="516" spans="4:10">
      <c r="D516" s="99" t="str">
        <f>IF($B$2=StoreConfig!C521,StoreConfig!O521,"")</f>
        <v/>
      </c>
      <c r="E516" s="99" t="str">
        <f>IF($B$2=StoreConfig!C521,StoreConfig!E521,"")</f>
        <v/>
      </c>
      <c r="F516" s="99" t="str">
        <f>IF($B$2=StoreConfig!C521,RIGHT(StoreConfig!J521,LEN(StoreConfig!J521)-FIND("|",StoreConfig!J521)),"")</f>
        <v/>
      </c>
      <c r="G516" s="99" t="str">
        <f>IFERROR(VLOOKUP(--IF($B$2=StoreConfig!C521,LEFT(StoreConfig!J521,FIND("|",StoreConfig!J521)-1),""),$Q$4:$R$20,2,FALSE),"")</f>
        <v/>
      </c>
      <c r="H516" s="91" t="str">
        <f>IF($B$2=StoreConfig!C521,LEFT(StoreConfig!G521,FIND("#",StoreConfig!G521)-1),"")</f>
        <v/>
      </c>
      <c r="I516" s="91" t="str">
        <f>IF($B$2=StoreConfig!C521,RIGHT(StoreConfig!G521,LEN(StoreConfig!G521)-FIND("#",StoreConfig!G521)),"")</f>
        <v/>
      </c>
      <c r="J516" s="91" t="str">
        <f>IF($B$2=StoreConfig!C521,IF(StoreConfig!L521=0,"不限购",StoreConfig!L521&amp;"次"),"")</f>
        <v/>
      </c>
    </row>
    <row r="517" spans="4:10">
      <c r="D517" s="99" t="str">
        <f>IF($B$2=StoreConfig!C522,StoreConfig!O522,"")</f>
        <v/>
      </c>
      <c r="E517" s="99" t="str">
        <f>IF($B$2=StoreConfig!C522,StoreConfig!E522,"")</f>
        <v/>
      </c>
      <c r="F517" s="99" t="str">
        <f>IF($B$2=StoreConfig!C522,RIGHT(StoreConfig!J522,LEN(StoreConfig!J522)-FIND("|",StoreConfig!J522)),"")</f>
        <v/>
      </c>
      <c r="G517" s="99" t="str">
        <f>IFERROR(VLOOKUP(--IF($B$2=StoreConfig!C522,LEFT(StoreConfig!J522,FIND("|",StoreConfig!J522)-1),""),$Q$4:$R$20,2,FALSE),"")</f>
        <v/>
      </c>
      <c r="H517" s="91" t="str">
        <f>IF($B$2=StoreConfig!C522,LEFT(StoreConfig!G522,FIND("#",StoreConfig!G522)-1),"")</f>
        <v/>
      </c>
      <c r="I517" s="91" t="str">
        <f>IF($B$2=StoreConfig!C522,RIGHT(StoreConfig!G522,LEN(StoreConfig!G522)-FIND("#",StoreConfig!G522)),"")</f>
        <v/>
      </c>
      <c r="J517" s="91" t="str">
        <f>IF($B$2=StoreConfig!C522,IF(StoreConfig!L522=0,"不限购",StoreConfig!L522&amp;"次"),"")</f>
        <v/>
      </c>
    </row>
    <row r="518" spans="4:10">
      <c r="D518" s="99" t="str">
        <f>IF($B$2=StoreConfig!C523,StoreConfig!O523,"")</f>
        <v/>
      </c>
      <c r="E518" s="99" t="str">
        <f>IF($B$2=StoreConfig!C523,StoreConfig!E523,"")</f>
        <v/>
      </c>
      <c r="F518" s="99" t="str">
        <f>IF($B$2=StoreConfig!C523,RIGHT(StoreConfig!J523,LEN(StoreConfig!J523)-FIND("|",StoreConfig!J523)),"")</f>
        <v/>
      </c>
      <c r="G518" s="99" t="str">
        <f>IFERROR(VLOOKUP(--IF($B$2=StoreConfig!C523,LEFT(StoreConfig!J523,FIND("|",StoreConfig!J523)-1),""),$Q$4:$R$20,2,FALSE),"")</f>
        <v/>
      </c>
      <c r="H518" s="91" t="str">
        <f>IF($B$2=StoreConfig!C523,LEFT(StoreConfig!G523,FIND("#",StoreConfig!G523)-1),"")</f>
        <v/>
      </c>
      <c r="I518" s="91" t="str">
        <f>IF($B$2=StoreConfig!C523,RIGHT(StoreConfig!G523,LEN(StoreConfig!G523)-FIND("#",StoreConfig!G523)),"")</f>
        <v/>
      </c>
      <c r="J518" s="91" t="str">
        <f>IF($B$2=StoreConfig!C523,IF(StoreConfig!L523=0,"不限购",StoreConfig!L523&amp;"次"),"")</f>
        <v/>
      </c>
    </row>
    <row r="519" spans="4:10">
      <c r="D519" s="99" t="str">
        <f>IF($B$2=StoreConfig!C524,StoreConfig!O524,"")</f>
        <v/>
      </c>
      <c r="E519" s="99" t="str">
        <f>IF($B$2=StoreConfig!C524,StoreConfig!E524,"")</f>
        <v/>
      </c>
      <c r="F519" s="99" t="str">
        <f>IF($B$2=StoreConfig!C524,RIGHT(StoreConfig!J524,LEN(StoreConfig!J524)-FIND("|",StoreConfig!J524)),"")</f>
        <v/>
      </c>
      <c r="G519" s="99" t="str">
        <f>IFERROR(VLOOKUP(--IF($B$2=StoreConfig!C524,LEFT(StoreConfig!J524,FIND("|",StoreConfig!J524)-1),""),$Q$4:$R$20,2,FALSE),"")</f>
        <v/>
      </c>
      <c r="H519" s="91" t="str">
        <f>IF($B$2=StoreConfig!C524,LEFT(StoreConfig!G524,FIND("#",StoreConfig!G524)-1),"")</f>
        <v/>
      </c>
      <c r="I519" s="91" t="str">
        <f>IF($B$2=StoreConfig!C524,RIGHT(StoreConfig!G524,LEN(StoreConfig!G524)-FIND("#",StoreConfig!G524)),"")</f>
        <v/>
      </c>
      <c r="J519" s="91" t="str">
        <f>IF($B$2=StoreConfig!C524,IF(StoreConfig!L524=0,"不限购",StoreConfig!L524&amp;"次"),"")</f>
        <v/>
      </c>
    </row>
    <row r="520" spans="4:10">
      <c r="D520" s="99" t="str">
        <f>IF($B$2=StoreConfig!C525,StoreConfig!O525,"")</f>
        <v/>
      </c>
      <c r="E520" s="99" t="str">
        <f>IF($B$2=StoreConfig!C525,StoreConfig!E525,"")</f>
        <v/>
      </c>
      <c r="F520" s="99" t="str">
        <f>IF($B$2=StoreConfig!C525,RIGHT(StoreConfig!J525,LEN(StoreConfig!J525)-FIND("|",StoreConfig!J525)),"")</f>
        <v/>
      </c>
      <c r="G520" s="99" t="str">
        <f>IFERROR(VLOOKUP(--IF($B$2=StoreConfig!C525,LEFT(StoreConfig!J525,FIND("|",StoreConfig!J525)-1),""),$Q$4:$R$20,2,FALSE),"")</f>
        <v/>
      </c>
      <c r="H520" s="91" t="str">
        <f>IF($B$2=StoreConfig!C525,LEFT(StoreConfig!G525,FIND("#",StoreConfig!G525)-1),"")</f>
        <v/>
      </c>
      <c r="I520" s="91" t="str">
        <f>IF($B$2=StoreConfig!C525,RIGHT(StoreConfig!G525,LEN(StoreConfig!G525)-FIND("#",StoreConfig!G525)),"")</f>
        <v/>
      </c>
      <c r="J520" s="91" t="str">
        <f>IF($B$2=StoreConfig!C525,IF(StoreConfig!L525=0,"不限购",StoreConfig!L525&amp;"次"),"")</f>
        <v/>
      </c>
    </row>
    <row r="521" spans="4:10">
      <c r="D521" s="99" t="str">
        <f>IF($B$2=StoreConfig!C526,StoreConfig!O526,"")</f>
        <v/>
      </c>
      <c r="E521" s="99" t="str">
        <f>IF($B$2=StoreConfig!C526,StoreConfig!E526,"")</f>
        <v/>
      </c>
      <c r="F521" s="99" t="str">
        <f>IF($B$2=StoreConfig!C526,RIGHT(StoreConfig!J526,LEN(StoreConfig!J526)-FIND("|",StoreConfig!J526)),"")</f>
        <v/>
      </c>
      <c r="G521" s="99" t="str">
        <f>IFERROR(VLOOKUP(--IF($B$2=StoreConfig!C526,LEFT(StoreConfig!J526,FIND("|",StoreConfig!J526)-1),""),$Q$4:$R$20,2,FALSE),"")</f>
        <v/>
      </c>
      <c r="H521" s="91" t="str">
        <f>IF($B$2=StoreConfig!C526,LEFT(StoreConfig!G526,FIND("#",StoreConfig!G526)-1),"")</f>
        <v/>
      </c>
      <c r="I521" s="91" t="str">
        <f>IF($B$2=StoreConfig!C526,RIGHT(StoreConfig!G526,LEN(StoreConfig!G526)-FIND("#",StoreConfig!G526)),"")</f>
        <v/>
      </c>
      <c r="J521" s="91" t="str">
        <f>IF($B$2=StoreConfig!C526,IF(StoreConfig!L526=0,"不限购",StoreConfig!L526&amp;"次"),"")</f>
        <v/>
      </c>
    </row>
    <row r="522" spans="4:10">
      <c r="D522" s="99" t="str">
        <f>IF($B$2=StoreConfig!C527,StoreConfig!O527,"")</f>
        <v/>
      </c>
      <c r="E522" s="99" t="str">
        <f>IF($B$2=StoreConfig!C527,StoreConfig!E527,"")</f>
        <v/>
      </c>
      <c r="F522" s="99" t="str">
        <f>IF($B$2=StoreConfig!C527,RIGHT(StoreConfig!J527,LEN(StoreConfig!J527)-FIND("|",StoreConfig!J527)),"")</f>
        <v/>
      </c>
      <c r="G522" s="99" t="str">
        <f>IFERROR(VLOOKUP(--IF($B$2=StoreConfig!C527,LEFT(StoreConfig!J527,FIND("|",StoreConfig!J527)-1),""),$Q$4:$R$20,2,FALSE),"")</f>
        <v/>
      </c>
      <c r="H522" s="91" t="str">
        <f>IF($B$2=StoreConfig!C527,LEFT(StoreConfig!G527,FIND("#",StoreConfig!G527)-1),"")</f>
        <v/>
      </c>
      <c r="I522" s="91" t="str">
        <f>IF($B$2=StoreConfig!C527,RIGHT(StoreConfig!G527,LEN(StoreConfig!G527)-FIND("#",StoreConfig!G527)),"")</f>
        <v/>
      </c>
      <c r="J522" s="91" t="str">
        <f>IF($B$2=StoreConfig!C527,IF(StoreConfig!L527=0,"不限购",StoreConfig!L527&amp;"次"),"")</f>
        <v/>
      </c>
    </row>
    <row r="523" spans="4:10">
      <c r="D523" s="99" t="str">
        <f>IF($B$2=StoreConfig!C528,StoreConfig!O528,"")</f>
        <v/>
      </c>
      <c r="E523" s="99" t="str">
        <f>IF($B$2=StoreConfig!C528,StoreConfig!E528,"")</f>
        <v/>
      </c>
      <c r="F523" s="99" t="str">
        <f>IF($B$2=StoreConfig!C528,RIGHT(StoreConfig!J528,LEN(StoreConfig!J528)-FIND("|",StoreConfig!J528)),"")</f>
        <v/>
      </c>
      <c r="G523" s="99" t="str">
        <f>IFERROR(VLOOKUP(--IF($B$2=StoreConfig!C528,LEFT(StoreConfig!J528,FIND("|",StoreConfig!J528)-1),""),$Q$4:$R$20,2,FALSE),"")</f>
        <v/>
      </c>
      <c r="H523" s="91" t="str">
        <f>IF($B$2=StoreConfig!C528,LEFT(StoreConfig!G528,FIND("#",StoreConfig!G528)-1),"")</f>
        <v/>
      </c>
      <c r="I523" s="91" t="str">
        <f>IF($B$2=StoreConfig!C528,RIGHT(StoreConfig!G528,LEN(StoreConfig!G528)-FIND("#",StoreConfig!G528)),"")</f>
        <v/>
      </c>
      <c r="J523" s="91" t="str">
        <f>IF($B$2=StoreConfig!C528,IF(StoreConfig!L528=0,"不限购",StoreConfig!L528&amp;"次"),"")</f>
        <v/>
      </c>
    </row>
    <row r="524" spans="4:10">
      <c r="D524" s="99" t="str">
        <f>IF($B$2=StoreConfig!C529,StoreConfig!O529,"")</f>
        <v/>
      </c>
      <c r="E524" s="99" t="str">
        <f>IF($B$2=StoreConfig!C529,StoreConfig!E529,"")</f>
        <v/>
      </c>
      <c r="F524" s="99" t="str">
        <f>IF($B$2=StoreConfig!C529,RIGHT(StoreConfig!#REF!,LEN(StoreConfig!#REF!)-FIND("|",StoreConfig!#REF!)),"")</f>
        <v/>
      </c>
      <c r="G524" s="99" t="str">
        <f>IFERROR(VLOOKUP(--IF($B$2=StoreConfig!C529,LEFT(StoreConfig!#REF!,FIND("|",StoreConfig!#REF!)-1),""),$Q$4:$R$20,2,FALSE),"")</f>
        <v/>
      </c>
      <c r="H524" s="91" t="str">
        <f>IF($B$2=StoreConfig!C529,LEFT(StoreConfig!G529,FIND("#",StoreConfig!G529)-1),"")</f>
        <v/>
      </c>
      <c r="I524" s="91" t="str">
        <f>IF($B$2=StoreConfig!C529,RIGHT(StoreConfig!G529,LEN(StoreConfig!G529)-FIND("#",StoreConfig!G529)),"")</f>
        <v/>
      </c>
      <c r="J524" s="91" t="str">
        <f>IF($B$2=StoreConfig!C529,IF(StoreConfig!L529=0,"不限购",StoreConfig!L529&amp;"次"),"")</f>
        <v/>
      </c>
    </row>
    <row r="525" spans="4:10">
      <c r="D525" s="99" t="str">
        <f>IF($B$2=StoreConfig!C530,StoreConfig!O530,"")</f>
        <v/>
      </c>
      <c r="E525" s="99" t="str">
        <f>IF($B$2=StoreConfig!C530,StoreConfig!E530,"")</f>
        <v/>
      </c>
      <c r="F525" s="99" t="str">
        <f>IF($B$2=StoreConfig!C530,RIGHT(StoreConfig!#REF!,LEN(StoreConfig!#REF!)-FIND("|",StoreConfig!#REF!)),"")</f>
        <v/>
      </c>
      <c r="G525" s="99" t="str">
        <f>IFERROR(VLOOKUP(--IF($B$2=StoreConfig!C530,LEFT(StoreConfig!#REF!,FIND("|",StoreConfig!#REF!)-1),""),$Q$4:$R$20,2,FALSE),"")</f>
        <v/>
      </c>
      <c r="H525" s="91" t="str">
        <f>IF($B$2=StoreConfig!C530,LEFT(StoreConfig!G530,FIND("#",StoreConfig!G530)-1),"")</f>
        <v/>
      </c>
      <c r="I525" s="91" t="str">
        <f>IF($B$2=StoreConfig!C530,RIGHT(StoreConfig!G530,LEN(StoreConfig!G530)-FIND("#",StoreConfig!G530)),"")</f>
        <v/>
      </c>
      <c r="J525" s="91" t="str">
        <f>IF($B$2=StoreConfig!C530,IF(StoreConfig!L530=0,"不限购",StoreConfig!L530&amp;"次"),"")</f>
        <v/>
      </c>
    </row>
    <row r="526" spans="4:10">
      <c r="D526" s="99" t="str">
        <f>IF($B$2=StoreConfig!C531,StoreConfig!O531,"")</f>
        <v/>
      </c>
      <c r="E526" s="99" t="str">
        <f>IF($B$2=StoreConfig!C531,StoreConfig!E531,"")</f>
        <v/>
      </c>
      <c r="F526" s="99" t="str">
        <f>IF($B$2=StoreConfig!C531,RIGHT(StoreConfig!#REF!,LEN(StoreConfig!#REF!)-FIND("|",StoreConfig!#REF!)),"")</f>
        <v/>
      </c>
      <c r="G526" s="99" t="str">
        <f>IFERROR(VLOOKUP(--IF($B$2=StoreConfig!C531,LEFT(StoreConfig!#REF!,FIND("|",StoreConfig!#REF!)-1),""),$Q$4:$R$20,2,FALSE),"")</f>
        <v/>
      </c>
      <c r="H526" s="91" t="str">
        <f>IF($B$2=StoreConfig!C531,LEFT(StoreConfig!G531,FIND("#",StoreConfig!G531)-1),"")</f>
        <v/>
      </c>
      <c r="I526" s="91" t="str">
        <f>IF($B$2=StoreConfig!C531,RIGHT(StoreConfig!G531,LEN(StoreConfig!G531)-FIND("#",StoreConfig!G531)),"")</f>
        <v/>
      </c>
      <c r="J526" s="91" t="str">
        <f>IF($B$2=StoreConfig!C531,IF(StoreConfig!L531=0,"不限购",StoreConfig!L531&amp;"次"),"")</f>
        <v/>
      </c>
    </row>
    <row r="527" spans="4:10">
      <c r="D527" s="99" t="str">
        <f>IF($B$2=StoreConfig!C532,StoreConfig!O532,"")</f>
        <v/>
      </c>
      <c r="E527" s="99" t="str">
        <f>IF($B$2=StoreConfig!C532,StoreConfig!E532,"")</f>
        <v/>
      </c>
      <c r="F527" s="99" t="str">
        <f>IF($B$2=StoreConfig!C532,RIGHT(StoreConfig!#REF!,LEN(StoreConfig!#REF!)-FIND("|",StoreConfig!#REF!)),"")</f>
        <v/>
      </c>
      <c r="G527" s="99" t="str">
        <f>IFERROR(VLOOKUP(--IF($B$2=StoreConfig!C532,LEFT(StoreConfig!#REF!,FIND("|",StoreConfig!#REF!)-1),""),$Q$4:$R$20,2,FALSE),"")</f>
        <v/>
      </c>
      <c r="H527" s="91" t="str">
        <f>IF($B$2=StoreConfig!C532,LEFT(StoreConfig!G532,FIND("#",StoreConfig!G532)-1),"")</f>
        <v/>
      </c>
      <c r="I527" s="91" t="str">
        <f>IF($B$2=StoreConfig!C532,RIGHT(StoreConfig!G532,LEN(StoreConfig!G532)-FIND("#",StoreConfig!G532)),"")</f>
        <v/>
      </c>
      <c r="J527" s="91" t="str">
        <f>IF($B$2=StoreConfig!C532,IF(StoreConfig!L532=0,"不限购",StoreConfig!L532&amp;"次"),"")</f>
        <v/>
      </c>
    </row>
    <row r="528" spans="4:10">
      <c r="D528" s="99" t="str">
        <f>IF($B$2=StoreConfig!C533,StoreConfig!O533,"")</f>
        <v/>
      </c>
      <c r="E528" s="99" t="str">
        <f>IF($B$2=StoreConfig!C533,StoreConfig!E533,"")</f>
        <v/>
      </c>
      <c r="F528" s="99" t="str">
        <f>IF($B$2=StoreConfig!C533,RIGHT(StoreConfig!#REF!,LEN(StoreConfig!#REF!)-FIND("|",StoreConfig!#REF!)),"")</f>
        <v/>
      </c>
      <c r="G528" s="99" t="str">
        <f>IFERROR(VLOOKUP(--IF($B$2=StoreConfig!C533,LEFT(StoreConfig!#REF!,FIND("|",StoreConfig!#REF!)-1),""),$Q$4:$R$20,2,FALSE),"")</f>
        <v/>
      </c>
      <c r="H528" s="91" t="str">
        <f>IF($B$2=StoreConfig!C533,LEFT(StoreConfig!G533,FIND("#",StoreConfig!G533)-1),"")</f>
        <v/>
      </c>
      <c r="I528" s="91" t="str">
        <f>IF($B$2=StoreConfig!C533,RIGHT(StoreConfig!G533,LEN(StoreConfig!G533)-FIND("#",StoreConfig!G533)),"")</f>
        <v/>
      </c>
      <c r="J528" s="91" t="str">
        <f>IF($B$2=StoreConfig!C533,IF(StoreConfig!L533=0,"不限购",StoreConfig!L533&amp;"次"),"")</f>
        <v/>
      </c>
    </row>
    <row r="529" spans="4:10">
      <c r="D529" s="99" t="str">
        <f>IF($B$2=StoreConfig!C534,StoreConfig!O534,"")</f>
        <v/>
      </c>
      <c r="E529" s="99" t="str">
        <f>IF($B$2=StoreConfig!C534,StoreConfig!E534,"")</f>
        <v/>
      </c>
      <c r="F529" s="99" t="str">
        <f>IF($B$2=StoreConfig!C534,RIGHT(StoreConfig!#REF!,LEN(StoreConfig!#REF!)-FIND("|",StoreConfig!#REF!)),"")</f>
        <v/>
      </c>
      <c r="G529" s="99" t="str">
        <f>IFERROR(VLOOKUP(--IF($B$2=StoreConfig!C534,LEFT(StoreConfig!#REF!,FIND("|",StoreConfig!#REF!)-1),""),$Q$4:$R$20,2,FALSE),"")</f>
        <v/>
      </c>
      <c r="H529" s="91" t="str">
        <f>IF($B$2=StoreConfig!C534,LEFT(StoreConfig!G534,FIND("#",StoreConfig!G534)-1),"")</f>
        <v/>
      </c>
      <c r="I529" s="91" t="str">
        <f>IF($B$2=StoreConfig!C534,RIGHT(StoreConfig!G534,LEN(StoreConfig!G534)-FIND("#",StoreConfig!G534)),"")</f>
        <v/>
      </c>
      <c r="J529" s="91" t="str">
        <f>IF($B$2=StoreConfig!C534,IF(StoreConfig!L534=0,"不限购",StoreConfig!L534&amp;"次"),"")</f>
        <v/>
      </c>
    </row>
    <row r="530" spans="4:10">
      <c r="D530" s="99" t="str">
        <f>IF($B$2=StoreConfig!C535,StoreConfig!O535,"")</f>
        <v/>
      </c>
      <c r="E530" s="99" t="str">
        <f>IF($B$2=StoreConfig!C535,StoreConfig!E535,"")</f>
        <v/>
      </c>
      <c r="F530" s="99" t="str">
        <f>IF($B$2=StoreConfig!C535,RIGHT(StoreConfig!#REF!,LEN(StoreConfig!#REF!)-FIND("|",StoreConfig!#REF!)),"")</f>
        <v/>
      </c>
      <c r="G530" s="99" t="str">
        <f>IFERROR(VLOOKUP(--IF($B$2=StoreConfig!C535,LEFT(StoreConfig!#REF!,FIND("|",StoreConfig!#REF!)-1),""),$Q$4:$R$20,2,FALSE),"")</f>
        <v/>
      </c>
      <c r="H530" s="91" t="str">
        <f>IF($B$2=StoreConfig!C535,LEFT(StoreConfig!G535,FIND("#",StoreConfig!G535)-1),"")</f>
        <v/>
      </c>
      <c r="I530" s="91" t="str">
        <f>IF($B$2=StoreConfig!C535,RIGHT(StoreConfig!G535,LEN(StoreConfig!G535)-FIND("#",StoreConfig!G535)),"")</f>
        <v/>
      </c>
      <c r="J530" s="91" t="str">
        <f>IF($B$2=StoreConfig!C535,IF(StoreConfig!L535=0,"不限购",StoreConfig!L535&amp;"次"),"")</f>
        <v/>
      </c>
    </row>
    <row r="531" spans="4:10">
      <c r="D531" s="99" t="str">
        <f>IF($B$2=StoreConfig!C536,StoreConfig!O536,"")</f>
        <v/>
      </c>
      <c r="E531" s="99" t="str">
        <f>IF($B$2=StoreConfig!C536,StoreConfig!E536,"")</f>
        <v/>
      </c>
      <c r="F531" s="99" t="str">
        <f>IF($B$2=StoreConfig!C536,RIGHT(StoreConfig!#REF!,LEN(StoreConfig!#REF!)-FIND("|",StoreConfig!#REF!)),"")</f>
        <v/>
      </c>
      <c r="G531" s="99" t="str">
        <f>IFERROR(VLOOKUP(--IF($B$2=StoreConfig!C536,LEFT(StoreConfig!#REF!,FIND("|",StoreConfig!#REF!)-1),""),$Q$4:$R$20,2,FALSE),"")</f>
        <v/>
      </c>
      <c r="H531" s="91" t="str">
        <f>IF($B$2=StoreConfig!C536,LEFT(StoreConfig!G536,FIND("#",StoreConfig!G536)-1),"")</f>
        <v/>
      </c>
      <c r="I531" s="91" t="str">
        <f>IF($B$2=StoreConfig!C536,RIGHT(StoreConfig!G536,LEN(StoreConfig!G536)-FIND("#",StoreConfig!G536)),"")</f>
        <v/>
      </c>
      <c r="J531" s="91" t="str">
        <f>IF($B$2=StoreConfig!C536,IF(StoreConfig!L536=0,"不限购",StoreConfig!L536&amp;"次"),"")</f>
        <v/>
      </c>
    </row>
    <row r="532" spans="4:10">
      <c r="D532" s="99" t="str">
        <f>IF($B$2=StoreConfig!C537,StoreConfig!O537,"")</f>
        <v/>
      </c>
      <c r="E532" s="99" t="str">
        <f>IF($B$2=StoreConfig!C537,StoreConfig!E537,"")</f>
        <v/>
      </c>
      <c r="F532" s="99" t="str">
        <f>IF($B$2=StoreConfig!C537,RIGHT(StoreConfig!#REF!,LEN(StoreConfig!#REF!)-FIND("|",StoreConfig!#REF!)),"")</f>
        <v/>
      </c>
      <c r="G532" s="99" t="str">
        <f>IFERROR(VLOOKUP(--IF($B$2=StoreConfig!C537,LEFT(StoreConfig!#REF!,FIND("|",StoreConfig!#REF!)-1),""),$Q$4:$R$20,2,FALSE),"")</f>
        <v/>
      </c>
      <c r="H532" s="91" t="str">
        <f>IF($B$2=StoreConfig!C537,LEFT(StoreConfig!G537,FIND("#",StoreConfig!G537)-1),"")</f>
        <v/>
      </c>
      <c r="I532" s="91" t="str">
        <f>IF($B$2=StoreConfig!C537,RIGHT(StoreConfig!G537,LEN(StoreConfig!G537)-FIND("#",StoreConfig!G537)),"")</f>
        <v/>
      </c>
      <c r="J532" s="91" t="str">
        <f>IF($B$2=StoreConfig!C537,IF(StoreConfig!L537=0,"不限购",StoreConfig!L537&amp;"次"),"")</f>
        <v/>
      </c>
    </row>
    <row r="533" spans="4:10">
      <c r="D533" s="99" t="str">
        <f>IF($B$2=StoreConfig!C538,StoreConfig!O538,"")</f>
        <v/>
      </c>
      <c r="E533" s="99" t="str">
        <f>IF($B$2=StoreConfig!C538,StoreConfig!E538,"")</f>
        <v/>
      </c>
      <c r="F533" s="99" t="str">
        <f>IF($B$2=StoreConfig!C538,RIGHT(StoreConfig!J538,LEN(StoreConfig!J538)-FIND("|",StoreConfig!J538)),"")</f>
        <v/>
      </c>
      <c r="G533" s="99" t="str">
        <f>IFERROR(VLOOKUP(--IF($B$2=StoreConfig!C538,LEFT(StoreConfig!J538,FIND("|",StoreConfig!J538)-1),""),$Q$4:$R$20,2,FALSE),"")</f>
        <v/>
      </c>
      <c r="H533" s="91" t="str">
        <f>IF($B$2=StoreConfig!C538,LEFT(StoreConfig!G538,FIND("#",StoreConfig!G538)-1),"")</f>
        <v/>
      </c>
      <c r="I533" s="91" t="str">
        <f>IF($B$2=StoreConfig!C538,RIGHT(StoreConfig!G538,LEN(StoreConfig!G538)-FIND("#",StoreConfig!G538)),"")</f>
        <v/>
      </c>
      <c r="J533" s="91" t="str">
        <f>IF($B$2=StoreConfig!C538,IF(StoreConfig!L538=0,"不限购",StoreConfig!L538&amp;"次"),"")</f>
        <v/>
      </c>
    </row>
    <row r="534" spans="4:10">
      <c r="D534" s="99" t="str">
        <f>IF($B$2=StoreConfig!C539,StoreConfig!O539,"")</f>
        <v/>
      </c>
      <c r="E534" s="99" t="str">
        <f>IF($B$2=StoreConfig!C539,StoreConfig!E539,"")</f>
        <v/>
      </c>
      <c r="F534" s="99" t="str">
        <f>IF($B$2=StoreConfig!C539,RIGHT(StoreConfig!J539,LEN(StoreConfig!J539)-FIND("|",StoreConfig!J539)),"")</f>
        <v/>
      </c>
      <c r="G534" s="99" t="str">
        <f>IFERROR(VLOOKUP(--IF($B$2=StoreConfig!C539,LEFT(StoreConfig!J539,FIND("|",StoreConfig!J539)-1),""),$Q$4:$R$20,2,FALSE),"")</f>
        <v/>
      </c>
      <c r="H534" s="91" t="str">
        <f>IF($B$2=StoreConfig!C539,LEFT(StoreConfig!G539,FIND("#",StoreConfig!G539)-1),"")</f>
        <v/>
      </c>
      <c r="I534" s="91" t="str">
        <f>IF($B$2=StoreConfig!C539,RIGHT(StoreConfig!G539,LEN(StoreConfig!G539)-FIND("#",StoreConfig!G539)),"")</f>
        <v/>
      </c>
      <c r="J534" s="91" t="str">
        <f>IF($B$2=StoreConfig!C539,IF(StoreConfig!L539=0,"不限购",StoreConfig!L539&amp;"次"),"")</f>
        <v/>
      </c>
    </row>
    <row r="535" spans="4:10">
      <c r="D535" s="99" t="str">
        <f>IF($B$2=StoreConfig!C540,StoreConfig!O540,"")</f>
        <v/>
      </c>
      <c r="E535" s="99" t="str">
        <f>IF($B$2=StoreConfig!C540,StoreConfig!E540,"")</f>
        <v/>
      </c>
      <c r="F535" s="99" t="str">
        <f>IF($B$2=StoreConfig!C540,RIGHT(StoreConfig!J540,LEN(StoreConfig!J540)-FIND("|",StoreConfig!J540)),"")</f>
        <v/>
      </c>
      <c r="G535" s="99" t="str">
        <f>IFERROR(VLOOKUP(--IF($B$2=StoreConfig!C540,LEFT(StoreConfig!J540,FIND("|",StoreConfig!J540)-1),""),$Q$4:$R$20,2,FALSE),"")</f>
        <v/>
      </c>
      <c r="H535" s="91" t="str">
        <f>IF($B$2=StoreConfig!C540,LEFT(StoreConfig!G540,FIND("#",StoreConfig!G540)-1),"")</f>
        <v/>
      </c>
      <c r="I535" s="91" t="str">
        <f>IF($B$2=StoreConfig!C540,RIGHT(StoreConfig!G540,LEN(StoreConfig!G540)-FIND("#",StoreConfig!G540)),"")</f>
        <v/>
      </c>
      <c r="J535" s="91" t="str">
        <f>IF($B$2=StoreConfig!C540,IF(StoreConfig!L540=0,"不限购",StoreConfig!L540&amp;"次"),"")</f>
        <v/>
      </c>
    </row>
    <row r="536" spans="4:10">
      <c r="D536" s="99" t="str">
        <f>IF($B$2=StoreConfig!C541,StoreConfig!O541,"")</f>
        <v/>
      </c>
      <c r="E536" s="99" t="str">
        <f>IF($B$2=StoreConfig!C541,StoreConfig!E541,"")</f>
        <v/>
      </c>
      <c r="F536" s="99" t="str">
        <f>IF($B$2=StoreConfig!C541,RIGHT(StoreConfig!J541,LEN(StoreConfig!J541)-FIND("|",StoreConfig!J541)),"")</f>
        <v/>
      </c>
      <c r="G536" s="99" t="str">
        <f>IFERROR(VLOOKUP(--IF($B$2=StoreConfig!C541,LEFT(StoreConfig!J541,FIND("|",StoreConfig!J541)-1),""),$Q$4:$R$20,2,FALSE),"")</f>
        <v/>
      </c>
      <c r="H536" s="91" t="str">
        <f>IF($B$2=StoreConfig!C541,LEFT(StoreConfig!G541,FIND("#",StoreConfig!G541)-1),"")</f>
        <v/>
      </c>
      <c r="I536" s="91" t="str">
        <f>IF($B$2=StoreConfig!C541,RIGHT(StoreConfig!G541,LEN(StoreConfig!G541)-FIND("#",StoreConfig!G541)),"")</f>
        <v/>
      </c>
      <c r="J536" s="91" t="str">
        <f>IF($B$2=StoreConfig!C541,IF(StoreConfig!L541=0,"不限购",StoreConfig!L541&amp;"次"),"")</f>
        <v/>
      </c>
    </row>
    <row r="537" spans="4:10">
      <c r="D537" s="99" t="str">
        <f>IF($B$2=StoreConfig!C542,StoreConfig!O542,"")</f>
        <v/>
      </c>
      <c r="E537" s="99" t="str">
        <f>IF($B$2=StoreConfig!C542,StoreConfig!E542,"")</f>
        <v/>
      </c>
      <c r="F537" s="99" t="str">
        <f>IF($B$2=StoreConfig!C542,RIGHT(StoreConfig!J542,LEN(StoreConfig!J542)-FIND("|",StoreConfig!J542)),"")</f>
        <v/>
      </c>
      <c r="G537" s="99" t="str">
        <f>IFERROR(VLOOKUP(--IF($B$2=StoreConfig!C542,LEFT(StoreConfig!J542,FIND("|",StoreConfig!J542)-1),""),$Q$4:$R$20,2,FALSE),"")</f>
        <v/>
      </c>
      <c r="H537" s="91" t="str">
        <f>IF($B$2=StoreConfig!C542,LEFT(StoreConfig!G542,FIND("#",StoreConfig!G542)-1),"")</f>
        <v/>
      </c>
      <c r="I537" s="91" t="str">
        <f>IF($B$2=StoreConfig!C542,RIGHT(StoreConfig!G542,LEN(StoreConfig!G542)-FIND("#",StoreConfig!G542)),"")</f>
        <v/>
      </c>
      <c r="J537" s="91" t="str">
        <f>IF($B$2=StoreConfig!C542,IF(StoreConfig!L542=0,"不限购",StoreConfig!L542&amp;"次"),"")</f>
        <v/>
      </c>
    </row>
    <row r="538" spans="4:10">
      <c r="D538" s="99" t="str">
        <f>IF($B$2=StoreConfig!C543,StoreConfig!O543,"")</f>
        <v/>
      </c>
      <c r="E538" s="99" t="str">
        <f>IF($B$2=StoreConfig!C543,StoreConfig!E543,"")</f>
        <v/>
      </c>
      <c r="F538" s="99" t="str">
        <f>IF($B$2=StoreConfig!C543,RIGHT(StoreConfig!J543,LEN(StoreConfig!J543)-FIND("|",StoreConfig!J543)),"")</f>
        <v/>
      </c>
      <c r="G538" s="99" t="str">
        <f>IFERROR(VLOOKUP(--IF($B$2=StoreConfig!C543,LEFT(StoreConfig!J543,FIND("|",StoreConfig!J543)-1),""),$Q$4:$R$20,2,FALSE),"")</f>
        <v/>
      </c>
      <c r="H538" s="91" t="str">
        <f>IF($B$2=StoreConfig!C543,LEFT(StoreConfig!G543,FIND("#",StoreConfig!G543)-1),"")</f>
        <v/>
      </c>
      <c r="I538" s="91" t="str">
        <f>IF($B$2=StoreConfig!C543,RIGHT(StoreConfig!G543,LEN(StoreConfig!G543)-FIND("#",StoreConfig!G543)),"")</f>
        <v/>
      </c>
      <c r="J538" s="91" t="str">
        <f>IF($B$2=StoreConfig!C543,IF(StoreConfig!L543=0,"不限购",StoreConfig!L543&amp;"次"),"")</f>
        <v/>
      </c>
    </row>
    <row r="539" spans="4:10">
      <c r="D539" s="99" t="str">
        <f>IF($B$2=StoreConfig!C544,StoreConfig!O544,"")</f>
        <v/>
      </c>
      <c r="E539" s="99" t="str">
        <f>IF($B$2=StoreConfig!C544,StoreConfig!E544,"")</f>
        <v/>
      </c>
      <c r="F539" s="99" t="str">
        <f>IF($B$2=StoreConfig!C544,RIGHT(StoreConfig!J544,LEN(StoreConfig!J544)-FIND("|",StoreConfig!J544)),"")</f>
        <v/>
      </c>
      <c r="G539" s="99" t="str">
        <f>IFERROR(VLOOKUP(--IF($B$2=StoreConfig!C544,LEFT(StoreConfig!J544,FIND("|",StoreConfig!J544)-1),""),$Q$4:$R$20,2,FALSE),"")</f>
        <v/>
      </c>
      <c r="H539" s="91" t="str">
        <f>IF($B$2=StoreConfig!C544,LEFT(StoreConfig!G544,FIND("#",StoreConfig!G544)-1),"")</f>
        <v/>
      </c>
      <c r="I539" s="91" t="str">
        <f>IF($B$2=StoreConfig!C544,RIGHT(StoreConfig!G544,LEN(StoreConfig!G544)-FIND("#",StoreConfig!G544)),"")</f>
        <v/>
      </c>
      <c r="J539" s="91" t="str">
        <f>IF($B$2=StoreConfig!C544,IF(StoreConfig!L544=0,"不限购",StoreConfig!L544&amp;"次"),"")</f>
        <v/>
      </c>
    </row>
    <row r="540" spans="4:10">
      <c r="D540" s="99" t="str">
        <f>IF($B$2=StoreConfig!C545,StoreConfig!O545,"")</f>
        <v/>
      </c>
      <c r="E540" s="99" t="str">
        <f>IF($B$2=StoreConfig!C545,StoreConfig!E545,"")</f>
        <v/>
      </c>
      <c r="F540" s="99" t="str">
        <f>IF($B$2=StoreConfig!C545,RIGHT(StoreConfig!J545,LEN(StoreConfig!J545)-FIND("|",StoreConfig!J545)),"")</f>
        <v/>
      </c>
      <c r="G540" s="99" t="str">
        <f>IFERROR(VLOOKUP(--IF($B$2=StoreConfig!C545,LEFT(StoreConfig!J545,FIND("|",StoreConfig!J545)-1),""),$Q$4:$R$20,2,FALSE),"")</f>
        <v/>
      </c>
      <c r="H540" s="91" t="str">
        <f>IF($B$2=StoreConfig!C545,LEFT(StoreConfig!G545,FIND("#",StoreConfig!G545)-1),"")</f>
        <v/>
      </c>
      <c r="I540" s="91" t="str">
        <f>IF($B$2=StoreConfig!C545,RIGHT(StoreConfig!G545,LEN(StoreConfig!G545)-FIND("#",StoreConfig!G545)),"")</f>
        <v/>
      </c>
      <c r="J540" s="91" t="str">
        <f>IF($B$2=StoreConfig!C545,IF(StoreConfig!L545=0,"不限购",StoreConfig!L545&amp;"次"),"")</f>
        <v/>
      </c>
    </row>
    <row r="541" spans="4:10">
      <c r="D541" s="99" t="str">
        <f>IF($B$2=StoreConfig!C546,StoreConfig!O546,"")</f>
        <v/>
      </c>
      <c r="E541" s="99" t="str">
        <f>IF($B$2=StoreConfig!C546,StoreConfig!E546,"")</f>
        <v/>
      </c>
      <c r="F541" s="99" t="str">
        <f>IF($B$2=StoreConfig!C546,RIGHT(StoreConfig!J546,LEN(StoreConfig!J546)-FIND("|",StoreConfig!J546)),"")</f>
        <v/>
      </c>
      <c r="G541" s="99" t="str">
        <f>IFERROR(VLOOKUP(--IF($B$2=StoreConfig!C546,LEFT(StoreConfig!J546,FIND("|",StoreConfig!J546)-1),""),$Q$4:$R$20,2,FALSE),"")</f>
        <v/>
      </c>
      <c r="H541" s="91" t="str">
        <f>IF($B$2=StoreConfig!C546,LEFT(StoreConfig!G546,FIND("#",StoreConfig!G546)-1),"")</f>
        <v/>
      </c>
      <c r="I541" s="91" t="str">
        <f>IF($B$2=StoreConfig!C546,RIGHT(StoreConfig!G546,LEN(StoreConfig!G546)-FIND("#",StoreConfig!G546)),"")</f>
        <v/>
      </c>
      <c r="J541" s="91" t="str">
        <f>IF($B$2=StoreConfig!C546,IF(StoreConfig!L546=0,"不限购",StoreConfig!L546&amp;"次"),"")</f>
        <v/>
      </c>
    </row>
    <row r="542" spans="4:10">
      <c r="D542" s="99" t="str">
        <f>IF($B$2=StoreConfig!C547,StoreConfig!O547,"")</f>
        <v/>
      </c>
      <c r="E542" s="99" t="str">
        <f>IF($B$2=StoreConfig!C547,StoreConfig!E547,"")</f>
        <v/>
      </c>
      <c r="F542" s="99" t="str">
        <f>IF($B$2=StoreConfig!C547,RIGHT(StoreConfig!J547,LEN(StoreConfig!J547)-FIND("|",StoreConfig!J547)),"")</f>
        <v/>
      </c>
      <c r="G542" s="99" t="str">
        <f>IFERROR(VLOOKUP(--IF($B$2=StoreConfig!C547,LEFT(StoreConfig!J547,FIND("|",StoreConfig!J547)-1),""),$Q$4:$R$20,2,FALSE),"")</f>
        <v/>
      </c>
      <c r="H542" s="91" t="str">
        <f>IF($B$2=StoreConfig!C547,LEFT(StoreConfig!G547,FIND("#",StoreConfig!G547)-1),"")</f>
        <v/>
      </c>
      <c r="I542" s="91" t="str">
        <f>IF($B$2=StoreConfig!C547,RIGHT(StoreConfig!G547,LEN(StoreConfig!G547)-FIND("#",StoreConfig!G547)),"")</f>
        <v/>
      </c>
      <c r="J542" s="91" t="str">
        <f>IF($B$2=StoreConfig!C547,IF(StoreConfig!L547=0,"不限购",StoreConfig!L547&amp;"次"),"")</f>
        <v/>
      </c>
    </row>
    <row r="543" spans="4:10">
      <c r="D543" s="99" t="str">
        <f>IF($B$2=StoreConfig!C548,StoreConfig!O548,"")</f>
        <v/>
      </c>
      <c r="E543" s="99" t="str">
        <f>IF($B$2=StoreConfig!C548,StoreConfig!E548,"")</f>
        <v/>
      </c>
      <c r="F543" s="99" t="str">
        <f>IF($B$2=StoreConfig!C548,RIGHT(StoreConfig!#REF!,LEN(StoreConfig!#REF!)-FIND("|",StoreConfig!#REF!)),"")</f>
        <v/>
      </c>
      <c r="G543" s="99" t="str">
        <f>IFERROR(VLOOKUP(--IF($B$2=StoreConfig!C548,LEFT(StoreConfig!#REF!,FIND("|",StoreConfig!#REF!)-1),""),$Q$4:$R$20,2,FALSE),"")</f>
        <v/>
      </c>
      <c r="H543" s="91" t="str">
        <f>IF($B$2=StoreConfig!C548,LEFT(StoreConfig!G548,FIND("#",StoreConfig!G548)-1),"")</f>
        <v/>
      </c>
      <c r="I543" s="91" t="str">
        <f>IF($B$2=StoreConfig!C548,RIGHT(StoreConfig!G548,LEN(StoreConfig!G548)-FIND("#",StoreConfig!G548)),"")</f>
        <v/>
      </c>
      <c r="J543" s="91" t="str">
        <f>IF($B$2=StoreConfig!C548,IF(StoreConfig!L548=0,"不限购",StoreConfig!L548&amp;"次"),"")</f>
        <v/>
      </c>
    </row>
    <row r="544" spans="4:10">
      <c r="D544" s="99" t="str">
        <f>IF($B$2=StoreConfig!C549,StoreConfig!O549,"")</f>
        <v/>
      </c>
      <c r="E544" s="99" t="str">
        <f>IF($B$2=StoreConfig!C549,StoreConfig!E549,"")</f>
        <v/>
      </c>
      <c r="F544" s="99" t="str">
        <f>IF($B$2=StoreConfig!C549,RIGHT(StoreConfig!#REF!,LEN(StoreConfig!#REF!)-FIND("|",StoreConfig!#REF!)),"")</f>
        <v/>
      </c>
      <c r="G544" s="99" t="str">
        <f>IFERROR(VLOOKUP(--IF($B$2=StoreConfig!C549,LEFT(StoreConfig!#REF!,FIND("|",StoreConfig!#REF!)-1),""),$Q$4:$R$20,2,FALSE),"")</f>
        <v/>
      </c>
      <c r="H544" s="91" t="str">
        <f>IF($B$2=StoreConfig!C549,LEFT(StoreConfig!G549,FIND("#",StoreConfig!G549)-1),"")</f>
        <v/>
      </c>
      <c r="I544" s="91" t="str">
        <f>IF($B$2=StoreConfig!C549,RIGHT(StoreConfig!G549,LEN(StoreConfig!G549)-FIND("#",StoreConfig!G549)),"")</f>
        <v/>
      </c>
      <c r="J544" s="91" t="str">
        <f>IF($B$2=StoreConfig!C549,IF(StoreConfig!L549=0,"不限购",StoreConfig!L549&amp;"次"),"")</f>
        <v/>
      </c>
    </row>
    <row r="545" spans="4:10">
      <c r="D545" s="99" t="str">
        <f>IF($B$2=StoreConfig!C550,StoreConfig!O550,"")</f>
        <v/>
      </c>
      <c r="E545" s="99" t="str">
        <f>IF($B$2=StoreConfig!C550,StoreConfig!E550,"")</f>
        <v/>
      </c>
      <c r="F545" s="99" t="str">
        <f>IF($B$2=StoreConfig!C550,RIGHT(StoreConfig!#REF!,LEN(StoreConfig!#REF!)-FIND("|",StoreConfig!#REF!)),"")</f>
        <v/>
      </c>
      <c r="G545" s="99" t="str">
        <f>IFERROR(VLOOKUP(--IF($B$2=StoreConfig!C550,LEFT(StoreConfig!#REF!,FIND("|",StoreConfig!#REF!)-1),""),$Q$4:$R$20,2,FALSE),"")</f>
        <v/>
      </c>
      <c r="H545" s="91" t="str">
        <f>IF($B$2=StoreConfig!C550,LEFT(StoreConfig!G550,FIND("#",StoreConfig!G550)-1),"")</f>
        <v/>
      </c>
      <c r="I545" s="91" t="str">
        <f>IF($B$2=StoreConfig!C550,RIGHT(StoreConfig!G550,LEN(StoreConfig!G550)-FIND("#",StoreConfig!G550)),"")</f>
        <v/>
      </c>
      <c r="J545" s="91" t="str">
        <f>IF($B$2=StoreConfig!C550,IF(StoreConfig!L550=0,"不限购",StoreConfig!L550&amp;"次"),"")</f>
        <v/>
      </c>
    </row>
    <row r="546" spans="4:10">
      <c r="D546" s="99" t="str">
        <f>IF($B$2=StoreConfig!C551,StoreConfig!O551,"")</f>
        <v/>
      </c>
      <c r="E546" s="99" t="str">
        <f>IF($B$2=StoreConfig!C551,StoreConfig!E551,"")</f>
        <v/>
      </c>
      <c r="F546" s="99" t="str">
        <f>IF($B$2=StoreConfig!C551,RIGHT(StoreConfig!#REF!,LEN(StoreConfig!#REF!)-FIND("|",StoreConfig!#REF!)),"")</f>
        <v/>
      </c>
      <c r="G546" s="99" t="str">
        <f>IFERROR(VLOOKUP(--IF($B$2=StoreConfig!C551,LEFT(StoreConfig!#REF!,FIND("|",StoreConfig!#REF!)-1),""),$Q$4:$R$20,2,FALSE),"")</f>
        <v/>
      </c>
      <c r="H546" s="91" t="str">
        <f>IF($B$2=StoreConfig!C551,LEFT(StoreConfig!G551,FIND("#",StoreConfig!G551)-1),"")</f>
        <v/>
      </c>
      <c r="I546" s="91" t="str">
        <f>IF($B$2=StoreConfig!C551,RIGHT(StoreConfig!G551,LEN(StoreConfig!G551)-FIND("#",StoreConfig!G551)),"")</f>
        <v/>
      </c>
      <c r="J546" s="91" t="str">
        <f>IF($B$2=StoreConfig!C551,IF(StoreConfig!L551=0,"不限购",StoreConfig!L551&amp;"次"),"")</f>
        <v/>
      </c>
    </row>
    <row r="547" spans="4:10">
      <c r="D547" s="99" t="str">
        <f>IF($B$2=StoreConfig!C552,StoreConfig!O552,"")</f>
        <v/>
      </c>
      <c r="E547" s="99" t="str">
        <f>IF($B$2=StoreConfig!C552,StoreConfig!E552,"")</f>
        <v/>
      </c>
      <c r="F547" s="99" t="str">
        <f>IF($B$2=StoreConfig!C552,RIGHT(StoreConfig!#REF!,LEN(StoreConfig!#REF!)-FIND("|",StoreConfig!#REF!)),"")</f>
        <v/>
      </c>
      <c r="G547" s="99" t="str">
        <f>IFERROR(VLOOKUP(--IF($B$2=StoreConfig!C552,LEFT(StoreConfig!#REF!,FIND("|",StoreConfig!#REF!)-1),""),$Q$4:$R$20,2,FALSE),"")</f>
        <v/>
      </c>
      <c r="H547" s="91" t="str">
        <f>IF($B$2=StoreConfig!C552,LEFT(StoreConfig!G552,FIND("#",StoreConfig!G552)-1),"")</f>
        <v/>
      </c>
      <c r="I547" s="91" t="str">
        <f>IF($B$2=StoreConfig!C552,RIGHT(StoreConfig!G552,LEN(StoreConfig!G552)-FIND("#",StoreConfig!G552)),"")</f>
        <v/>
      </c>
      <c r="J547" s="91" t="str">
        <f>IF($B$2=StoreConfig!C552,IF(StoreConfig!L552=0,"不限购",StoreConfig!L552&amp;"次"),"")</f>
        <v/>
      </c>
    </row>
    <row r="548" spans="4:10">
      <c r="D548" s="99" t="str">
        <f>IF($B$2=StoreConfig!C553,StoreConfig!O553,"")</f>
        <v/>
      </c>
      <c r="E548" s="99" t="str">
        <f>IF($B$2=StoreConfig!C553,StoreConfig!E553,"")</f>
        <v/>
      </c>
      <c r="F548" s="99" t="str">
        <f>IF($B$2=StoreConfig!C553,RIGHT(StoreConfig!#REF!,LEN(StoreConfig!#REF!)-FIND("|",StoreConfig!#REF!)),"")</f>
        <v/>
      </c>
      <c r="G548" s="99" t="str">
        <f>IFERROR(VLOOKUP(--IF($B$2=StoreConfig!C553,LEFT(StoreConfig!#REF!,FIND("|",StoreConfig!#REF!)-1),""),$Q$4:$R$20,2,FALSE),"")</f>
        <v/>
      </c>
      <c r="H548" s="91" t="str">
        <f>IF($B$2=StoreConfig!C553,LEFT(StoreConfig!G553,FIND("#",StoreConfig!G553)-1),"")</f>
        <v/>
      </c>
      <c r="I548" s="91" t="str">
        <f>IF($B$2=StoreConfig!C553,RIGHT(StoreConfig!G553,LEN(StoreConfig!G553)-FIND("#",StoreConfig!G553)),"")</f>
        <v/>
      </c>
      <c r="J548" s="91" t="str">
        <f>IF($B$2=StoreConfig!C553,IF(StoreConfig!L553=0,"不限购",StoreConfig!L553&amp;"次"),"")</f>
        <v/>
      </c>
    </row>
    <row r="549" spans="4:10">
      <c r="D549" s="99" t="str">
        <f>IF($B$2=StoreConfig!C554,StoreConfig!O554,"")</f>
        <v/>
      </c>
      <c r="E549" s="99" t="str">
        <f>IF($B$2=StoreConfig!C554,StoreConfig!E554,"")</f>
        <v/>
      </c>
      <c r="F549" s="99" t="str">
        <f>IF($B$2=StoreConfig!C554,RIGHT(StoreConfig!#REF!,LEN(StoreConfig!#REF!)-FIND("|",StoreConfig!#REF!)),"")</f>
        <v/>
      </c>
      <c r="G549" s="99" t="str">
        <f>IFERROR(VLOOKUP(--IF($B$2=StoreConfig!C554,LEFT(StoreConfig!#REF!,FIND("|",StoreConfig!#REF!)-1),""),$Q$4:$R$20,2,FALSE),"")</f>
        <v/>
      </c>
      <c r="H549" s="91" t="str">
        <f>IF($B$2=StoreConfig!C554,LEFT(StoreConfig!G554,FIND("#",StoreConfig!G554)-1),"")</f>
        <v/>
      </c>
      <c r="I549" s="91" t="str">
        <f>IF($B$2=StoreConfig!C554,RIGHT(StoreConfig!G554,LEN(StoreConfig!G554)-FIND("#",StoreConfig!G554)),"")</f>
        <v/>
      </c>
      <c r="J549" s="91" t="str">
        <f>IF($B$2=StoreConfig!C554,IF(StoreConfig!L554=0,"不限购",StoreConfig!L554&amp;"次"),"")</f>
        <v/>
      </c>
    </row>
    <row r="550" spans="4:10">
      <c r="D550" s="99" t="str">
        <f>IF($B$2=StoreConfig!C555,StoreConfig!O555,"")</f>
        <v/>
      </c>
      <c r="E550" s="99" t="str">
        <f>IF($B$2=StoreConfig!C555,StoreConfig!E555,"")</f>
        <v/>
      </c>
      <c r="F550" s="99" t="str">
        <f>IF($B$2=StoreConfig!C555,RIGHT(StoreConfig!#REF!,LEN(StoreConfig!#REF!)-FIND("|",StoreConfig!#REF!)),"")</f>
        <v/>
      </c>
      <c r="G550" s="99" t="str">
        <f>IFERROR(VLOOKUP(--IF($B$2=StoreConfig!C555,LEFT(StoreConfig!#REF!,FIND("|",StoreConfig!#REF!)-1),""),$Q$4:$R$20,2,FALSE),"")</f>
        <v/>
      </c>
      <c r="H550" s="91" t="str">
        <f>IF($B$2=StoreConfig!C555,LEFT(StoreConfig!G555,FIND("#",StoreConfig!G555)-1),"")</f>
        <v/>
      </c>
      <c r="I550" s="91" t="str">
        <f>IF($B$2=StoreConfig!C555,RIGHT(StoreConfig!G555,LEN(StoreConfig!G555)-FIND("#",StoreConfig!G555)),"")</f>
        <v/>
      </c>
      <c r="J550" s="91" t="str">
        <f>IF($B$2=StoreConfig!C555,IF(StoreConfig!L555=0,"不限购",StoreConfig!L555&amp;"次"),"")</f>
        <v/>
      </c>
    </row>
    <row r="551" spans="4:10">
      <c r="D551" s="99" t="str">
        <f>IF($B$2=StoreConfig!C556,StoreConfig!O556,"")</f>
        <v/>
      </c>
      <c r="E551" s="99" t="str">
        <f>IF($B$2=StoreConfig!C556,StoreConfig!E556,"")</f>
        <v/>
      </c>
      <c r="F551" s="99" t="str">
        <f>IF($B$2=StoreConfig!C556,RIGHT(StoreConfig!#REF!,LEN(StoreConfig!#REF!)-FIND("|",StoreConfig!#REF!)),"")</f>
        <v/>
      </c>
      <c r="G551" s="99" t="str">
        <f>IFERROR(VLOOKUP(--IF($B$2=StoreConfig!C556,LEFT(StoreConfig!#REF!,FIND("|",StoreConfig!#REF!)-1),""),$Q$4:$R$20,2,FALSE),"")</f>
        <v/>
      </c>
      <c r="H551" s="91" t="str">
        <f>IF($B$2=StoreConfig!C556,LEFT(StoreConfig!G556,FIND("#",StoreConfig!G556)-1),"")</f>
        <v/>
      </c>
      <c r="I551" s="91" t="str">
        <f>IF($B$2=StoreConfig!C556,RIGHT(StoreConfig!G556,LEN(StoreConfig!G556)-FIND("#",StoreConfig!G556)),"")</f>
        <v/>
      </c>
      <c r="J551" s="91" t="str">
        <f>IF($B$2=StoreConfig!C556,IF(StoreConfig!L556=0,"不限购",StoreConfig!L556&amp;"次"),"")</f>
        <v/>
      </c>
    </row>
    <row r="552" spans="4:10">
      <c r="D552" s="99" t="str">
        <f>IF($B$2=StoreConfig!C557,StoreConfig!O557,"")</f>
        <v/>
      </c>
      <c r="E552" s="99" t="str">
        <f>IF($B$2=StoreConfig!C557,StoreConfig!E557,"")</f>
        <v/>
      </c>
      <c r="F552" s="99" t="str">
        <f>IF($B$2=StoreConfig!C557,RIGHT(StoreConfig!#REF!,LEN(StoreConfig!#REF!)-FIND("|",StoreConfig!#REF!)),"")</f>
        <v/>
      </c>
      <c r="G552" s="99" t="str">
        <f>IFERROR(VLOOKUP(--IF($B$2=StoreConfig!C557,LEFT(StoreConfig!#REF!,FIND("|",StoreConfig!#REF!)-1),""),$Q$4:$R$20,2,FALSE),"")</f>
        <v/>
      </c>
      <c r="H552" s="91" t="str">
        <f>IF($B$2=StoreConfig!C557,LEFT(StoreConfig!G557,FIND("#",StoreConfig!G557)-1),"")</f>
        <v/>
      </c>
      <c r="I552" s="91" t="str">
        <f>IF($B$2=StoreConfig!C557,RIGHT(StoreConfig!G557,LEN(StoreConfig!G557)-FIND("#",StoreConfig!G557)),"")</f>
        <v/>
      </c>
      <c r="J552" s="91" t="str">
        <f>IF($B$2=StoreConfig!C557,IF(StoreConfig!L557=0,"不限购",StoreConfig!L557&amp;"次"),"")</f>
        <v/>
      </c>
    </row>
    <row r="553" spans="4:10">
      <c r="D553" s="99" t="str">
        <f>IF($B$2=StoreConfig!C558,StoreConfig!O558,"")</f>
        <v/>
      </c>
      <c r="E553" s="99" t="str">
        <f>IF($B$2=StoreConfig!C558,StoreConfig!E558,"")</f>
        <v/>
      </c>
      <c r="F553" s="99" t="str">
        <f>IF($B$2=StoreConfig!C558,RIGHT(StoreConfig!J558,LEN(StoreConfig!J558)-FIND("|",StoreConfig!J558)),"")</f>
        <v/>
      </c>
      <c r="G553" s="99" t="str">
        <f>IFERROR(VLOOKUP(--IF($B$2=StoreConfig!C558,LEFT(StoreConfig!J558,FIND("|",StoreConfig!J558)-1),""),$Q$4:$R$20,2,FALSE),"")</f>
        <v/>
      </c>
      <c r="H553" s="91" t="str">
        <f>IF($B$2=StoreConfig!C558,LEFT(StoreConfig!G558,FIND("#",StoreConfig!G558)-1),"")</f>
        <v/>
      </c>
      <c r="I553" s="91" t="str">
        <f>IF($B$2=StoreConfig!C558,RIGHT(StoreConfig!G558,LEN(StoreConfig!G558)-FIND("#",StoreConfig!G558)),"")</f>
        <v/>
      </c>
      <c r="J553" s="91" t="str">
        <f>IF($B$2=StoreConfig!C558,IF(StoreConfig!L558=0,"不限购",StoreConfig!L558&amp;"次"),"")</f>
        <v/>
      </c>
    </row>
    <row r="554" spans="4:10">
      <c r="D554" s="99" t="str">
        <f>IF($B$2=StoreConfig!C559,StoreConfig!O559,"")</f>
        <v/>
      </c>
      <c r="E554" s="99" t="str">
        <f>IF($B$2=StoreConfig!C559,StoreConfig!E559,"")</f>
        <v/>
      </c>
      <c r="F554" s="99" t="str">
        <f>IF($B$2=StoreConfig!C559,RIGHT(StoreConfig!J559,LEN(StoreConfig!J559)-FIND("|",StoreConfig!J559)),"")</f>
        <v/>
      </c>
      <c r="G554" s="99" t="str">
        <f>IFERROR(VLOOKUP(--IF($B$2=StoreConfig!C559,LEFT(StoreConfig!J559,FIND("|",StoreConfig!J559)-1),""),$Q$4:$R$20,2,FALSE),"")</f>
        <v/>
      </c>
      <c r="H554" s="91" t="str">
        <f>IF($B$2=StoreConfig!C559,LEFT(StoreConfig!G559,FIND("#",StoreConfig!G559)-1),"")</f>
        <v/>
      </c>
      <c r="I554" s="91" t="str">
        <f>IF($B$2=StoreConfig!C559,RIGHT(StoreConfig!G559,LEN(StoreConfig!G559)-FIND("#",StoreConfig!G559)),"")</f>
        <v/>
      </c>
      <c r="J554" s="91" t="str">
        <f>IF($B$2=StoreConfig!C559,IF(StoreConfig!L559=0,"不限购",StoreConfig!L559&amp;"次"),"")</f>
        <v/>
      </c>
    </row>
    <row r="555" spans="4:10">
      <c r="D555" s="99" t="str">
        <f>IF($B$2=StoreConfig!C560,StoreConfig!O560,"")</f>
        <v/>
      </c>
      <c r="E555" s="99" t="str">
        <f>IF($B$2=StoreConfig!C560,StoreConfig!E560,"")</f>
        <v/>
      </c>
      <c r="F555" s="99" t="str">
        <f>IF($B$2=StoreConfig!C560,RIGHT(StoreConfig!J560,LEN(StoreConfig!J560)-FIND("|",StoreConfig!J560)),"")</f>
        <v/>
      </c>
      <c r="G555" s="99" t="str">
        <f>IFERROR(VLOOKUP(--IF($B$2=StoreConfig!C560,LEFT(StoreConfig!J560,FIND("|",StoreConfig!J560)-1),""),$Q$4:$R$20,2,FALSE),"")</f>
        <v/>
      </c>
      <c r="H555" s="91" t="str">
        <f>IF($B$2=StoreConfig!C560,LEFT(StoreConfig!G560,FIND("#",StoreConfig!G560)-1),"")</f>
        <v/>
      </c>
      <c r="I555" s="91" t="str">
        <f>IF($B$2=StoreConfig!C560,RIGHT(StoreConfig!G560,LEN(StoreConfig!G560)-FIND("#",StoreConfig!G560)),"")</f>
        <v/>
      </c>
      <c r="J555" s="91" t="str">
        <f>IF($B$2=StoreConfig!C560,IF(StoreConfig!L560=0,"不限购",StoreConfig!L560&amp;"次"),"")</f>
        <v/>
      </c>
    </row>
    <row r="556" spans="4:10">
      <c r="D556" s="99" t="str">
        <f>IF($B$2=StoreConfig!C561,StoreConfig!O561,"")</f>
        <v/>
      </c>
      <c r="E556" s="99" t="str">
        <f>IF($B$2=StoreConfig!C561,StoreConfig!E561,"")</f>
        <v/>
      </c>
      <c r="F556" s="99" t="str">
        <f>IF($B$2=StoreConfig!C561,RIGHT(StoreConfig!J561,LEN(StoreConfig!J561)-FIND("|",StoreConfig!J561)),"")</f>
        <v/>
      </c>
      <c r="G556" s="99" t="str">
        <f>IFERROR(VLOOKUP(--IF($B$2=StoreConfig!C561,LEFT(StoreConfig!J561,FIND("|",StoreConfig!J561)-1),""),$Q$4:$R$20,2,FALSE),"")</f>
        <v/>
      </c>
      <c r="H556" s="91" t="str">
        <f>IF($B$2=StoreConfig!C561,LEFT(StoreConfig!G561,FIND("#",StoreConfig!G561)-1),"")</f>
        <v/>
      </c>
      <c r="I556" s="91" t="str">
        <f>IF($B$2=StoreConfig!C561,RIGHT(StoreConfig!G561,LEN(StoreConfig!G561)-FIND("#",StoreConfig!G561)),"")</f>
        <v/>
      </c>
      <c r="J556" s="91" t="str">
        <f>IF($B$2=StoreConfig!C561,IF(StoreConfig!L561=0,"不限购",StoreConfig!L561&amp;"次"),"")</f>
        <v/>
      </c>
    </row>
    <row r="557" spans="4:10">
      <c r="D557" s="99" t="str">
        <f>IF($B$2=StoreConfig!C562,StoreConfig!O562,"")</f>
        <v/>
      </c>
      <c r="E557" s="99" t="str">
        <f>IF($B$2=StoreConfig!C562,StoreConfig!E562,"")</f>
        <v/>
      </c>
      <c r="F557" s="99" t="str">
        <f>IF($B$2=StoreConfig!C562,RIGHT(StoreConfig!J562,LEN(StoreConfig!J562)-FIND("|",StoreConfig!J562)),"")</f>
        <v/>
      </c>
      <c r="G557" s="99" t="str">
        <f>IFERROR(VLOOKUP(--IF($B$2=StoreConfig!C562,LEFT(StoreConfig!J562,FIND("|",StoreConfig!J562)-1),""),$Q$4:$R$20,2,FALSE),"")</f>
        <v/>
      </c>
      <c r="H557" s="91" t="str">
        <f>IF($B$2=StoreConfig!C562,LEFT(StoreConfig!G562,FIND("#",StoreConfig!G562)-1),"")</f>
        <v/>
      </c>
      <c r="I557" s="91" t="str">
        <f>IF($B$2=StoreConfig!C562,RIGHT(StoreConfig!G562,LEN(StoreConfig!G562)-FIND("#",StoreConfig!G562)),"")</f>
        <v/>
      </c>
      <c r="J557" s="91" t="str">
        <f>IF($B$2=StoreConfig!C562,IF(StoreConfig!L562=0,"不限购",StoreConfig!L562&amp;"次"),"")</f>
        <v/>
      </c>
    </row>
    <row r="558" spans="4:10">
      <c r="D558" s="99" t="str">
        <f>IF($B$2=StoreConfig!C563,StoreConfig!O563,"")</f>
        <v/>
      </c>
      <c r="E558" s="99" t="str">
        <f>IF($B$2=StoreConfig!C563,StoreConfig!E563,"")</f>
        <v/>
      </c>
      <c r="F558" s="99" t="str">
        <f>IF($B$2=StoreConfig!C563,RIGHT(StoreConfig!J563,LEN(StoreConfig!J563)-FIND("|",StoreConfig!J563)),"")</f>
        <v/>
      </c>
      <c r="G558" s="99" t="str">
        <f>IFERROR(VLOOKUP(--IF($B$2=StoreConfig!C563,LEFT(StoreConfig!J563,FIND("|",StoreConfig!J563)-1),""),$Q$4:$R$20,2,FALSE),"")</f>
        <v/>
      </c>
      <c r="H558" s="91" t="str">
        <f>IF($B$2=StoreConfig!C563,LEFT(StoreConfig!G563,FIND("#",StoreConfig!G563)-1),"")</f>
        <v/>
      </c>
      <c r="I558" s="91" t="str">
        <f>IF($B$2=StoreConfig!C563,RIGHT(StoreConfig!G563,LEN(StoreConfig!G563)-FIND("#",StoreConfig!G563)),"")</f>
        <v/>
      </c>
      <c r="J558" s="91" t="str">
        <f>IF($B$2=StoreConfig!C563,IF(StoreConfig!L563=0,"不限购",StoreConfig!L563&amp;"次"),"")</f>
        <v/>
      </c>
    </row>
    <row r="559" spans="4:10">
      <c r="D559" s="99" t="str">
        <f>IF($B$2=StoreConfig!C564,StoreConfig!O564,"")</f>
        <v/>
      </c>
      <c r="E559" s="99" t="str">
        <f>IF($B$2=StoreConfig!C564,StoreConfig!E564,"")</f>
        <v/>
      </c>
      <c r="F559" s="99" t="str">
        <f>IF($B$2=StoreConfig!C564,RIGHT(StoreConfig!J564,LEN(StoreConfig!J564)-FIND("|",StoreConfig!J564)),"")</f>
        <v/>
      </c>
      <c r="G559" s="99" t="str">
        <f>IFERROR(VLOOKUP(--IF($B$2=StoreConfig!C564,LEFT(StoreConfig!J564,FIND("|",StoreConfig!J564)-1),""),$Q$4:$R$20,2,FALSE),"")</f>
        <v/>
      </c>
      <c r="H559" s="91" t="str">
        <f>IF($B$2=StoreConfig!C564,LEFT(StoreConfig!G564,FIND("#",StoreConfig!G564)-1),"")</f>
        <v/>
      </c>
      <c r="I559" s="91" t="str">
        <f>IF($B$2=StoreConfig!C564,RIGHT(StoreConfig!G564,LEN(StoreConfig!G564)-FIND("#",StoreConfig!G564)),"")</f>
        <v/>
      </c>
      <c r="J559" s="91" t="str">
        <f>IF($B$2=StoreConfig!C564,IF(StoreConfig!L564=0,"不限购",StoreConfig!L564&amp;"次"),"")</f>
        <v/>
      </c>
    </row>
    <row r="560" spans="4:10">
      <c r="D560" s="99" t="str">
        <f>IF($B$2=StoreConfig!C565,StoreConfig!O565,"")</f>
        <v/>
      </c>
      <c r="E560" s="99" t="str">
        <f>IF($B$2=StoreConfig!C565,StoreConfig!E565,"")</f>
        <v/>
      </c>
      <c r="F560" s="99" t="str">
        <f>IF($B$2=StoreConfig!C565,RIGHT(StoreConfig!J565,LEN(StoreConfig!J565)-FIND("|",StoreConfig!J565)),"")</f>
        <v/>
      </c>
      <c r="G560" s="99" t="str">
        <f>IFERROR(VLOOKUP(--IF($B$2=StoreConfig!C565,LEFT(StoreConfig!J565,FIND("|",StoreConfig!J565)-1),""),$Q$4:$R$20,2,FALSE),"")</f>
        <v/>
      </c>
      <c r="H560" s="91" t="str">
        <f>IF($B$2=StoreConfig!C565,LEFT(StoreConfig!G565,FIND("#",StoreConfig!G565)-1),"")</f>
        <v/>
      </c>
      <c r="I560" s="91" t="str">
        <f>IF($B$2=StoreConfig!C565,RIGHT(StoreConfig!G565,LEN(StoreConfig!G565)-FIND("#",StoreConfig!G565)),"")</f>
        <v/>
      </c>
      <c r="J560" s="91" t="str">
        <f>IF($B$2=StoreConfig!C565,IF(StoreConfig!L565=0,"不限购",StoreConfig!L565&amp;"次"),"")</f>
        <v/>
      </c>
    </row>
    <row r="561" spans="4:10">
      <c r="D561" s="99" t="str">
        <f>IF($B$2=StoreConfig!C566,StoreConfig!O566,"")</f>
        <v/>
      </c>
      <c r="E561" s="99" t="str">
        <f>IF($B$2=StoreConfig!C566,StoreConfig!E566,"")</f>
        <v/>
      </c>
      <c r="F561" s="99" t="str">
        <f>IF($B$2=StoreConfig!C566,RIGHT(StoreConfig!J566,LEN(StoreConfig!J566)-FIND("|",StoreConfig!J566)),"")</f>
        <v/>
      </c>
      <c r="G561" s="99" t="str">
        <f>IFERROR(VLOOKUP(--IF($B$2=StoreConfig!C566,LEFT(StoreConfig!J566,FIND("|",StoreConfig!J566)-1),""),$Q$4:$R$20,2,FALSE),"")</f>
        <v/>
      </c>
      <c r="H561" s="91" t="str">
        <f>IF($B$2=StoreConfig!C566,LEFT(StoreConfig!G566,FIND("#",StoreConfig!G566)-1),"")</f>
        <v/>
      </c>
      <c r="I561" s="91" t="str">
        <f>IF($B$2=StoreConfig!C566,RIGHT(StoreConfig!G566,LEN(StoreConfig!G566)-FIND("#",StoreConfig!G566)),"")</f>
        <v/>
      </c>
      <c r="J561" s="91" t="str">
        <f>IF($B$2=StoreConfig!C566,IF(StoreConfig!L566=0,"不限购",StoreConfig!L566&amp;"次"),"")</f>
        <v/>
      </c>
    </row>
    <row r="562" spans="4:10">
      <c r="D562" s="99" t="str">
        <f>IF($B$2=StoreConfig!C567,StoreConfig!O567,"")</f>
        <v/>
      </c>
      <c r="E562" s="99" t="str">
        <f>IF($B$2=StoreConfig!C567,StoreConfig!E567,"")</f>
        <v/>
      </c>
      <c r="F562" s="99" t="str">
        <f>IF($B$2=StoreConfig!C567,RIGHT(StoreConfig!J567,LEN(StoreConfig!J567)-FIND("|",StoreConfig!J567)),"")</f>
        <v/>
      </c>
      <c r="G562" s="99" t="str">
        <f>IFERROR(VLOOKUP(--IF($B$2=StoreConfig!C567,LEFT(StoreConfig!J567,FIND("|",StoreConfig!J567)-1),""),$Q$4:$R$20,2,FALSE),"")</f>
        <v/>
      </c>
      <c r="H562" s="91" t="str">
        <f>IF($B$2=StoreConfig!C567,LEFT(StoreConfig!G567,FIND("#",StoreConfig!G567)-1),"")</f>
        <v/>
      </c>
      <c r="I562" s="91" t="str">
        <f>IF($B$2=StoreConfig!C567,RIGHT(StoreConfig!G567,LEN(StoreConfig!G567)-FIND("#",StoreConfig!G567)),"")</f>
        <v/>
      </c>
      <c r="J562" s="91" t="str">
        <f>IF($B$2=StoreConfig!C567,IF(StoreConfig!L567=0,"不限购",StoreConfig!L567&amp;"次"),"")</f>
        <v/>
      </c>
    </row>
    <row r="563" spans="4:10">
      <c r="D563" s="99" t="str">
        <f>IF($B$2=StoreConfig!C568,StoreConfig!O568,"")</f>
        <v/>
      </c>
      <c r="E563" s="99" t="str">
        <f>IF($B$2=StoreConfig!C568,StoreConfig!E568,"")</f>
        <v/>
      </c>
      <c r="F563" s="99" t="str">
        <f>IF($B$2=StoreConfig!C568,RIGHT(StoreConfig!J568,LEN(StoreConfig!J568)-FIND("|",StoreConfig!J568)),"")</f>
        <v/>
      </c>
      <c r="G563" s="99" t="str">
        <f>IFERROR(VLOOKUP(--IF($B$2=StoreConfig!C568,LEFT(StoreConfig!J568,FIND("|",StoreConfig!J568)-1),""),$Q$4:$R$20,2,FALSE),"")</f>
        <v/>
      </c>
      <c r="H563" s="91" t="str">
        <f>IF($B$2=StoreConfig!C568,LEFT(StoreConfig!G568,FIND("#",StoreConfig!G568)-1),"")</f>
        <v/>
      </c>
      <c r="I563" s="91" t="str">
        <f>IF($B$2=StoreConfig!C568,RIGHT(StoreConfig!G568,LEN(StoreConfig!G568)-FIND("#",StoreConfig!G568)),"")</f>
        <v/>
      </c>
      <c r="J563" s="91" t="str">
        <f>IF($B$2=StoreConfig!C568,IF(StoreConfig!L568=0,"不限购",StoreConfig!L568&amp;"次"),"")</f>
        <v/>
      </c>
    </row>
    <row r="564" spans="4:10">
      <c r="D564" s="99" t="str">
        <f>IF($B$2=StoreConfig!C569,StoreConfig!O569,"")</f>
        <v/>
      </c>
      <c r="E564" s="99" t="str">
        <f>IF($B$2=StoreConfig!C569,StoreConfig!E569,"")</f>
        <v/>
      </c>
      <c r="F564" s="99" t="str">
        <f>IF($B$2=StoreConfig!C569,RIGHT(StoreConfig!J569,LEN(StoreConfig!J569)-FIND("|",StoreConfig!J569)),"")</f>
        <v/>
      </c>
      <c r="G564" s="99" t="str">
        <f>IFERROR(VLOOKUP(--IF($B$2=StoreConfig!C569,LEFT(StoreConfig!J569,FIND("|",StoreConfig!J569)-1),""),$Q$4:$R$20,2,FALSE),"")</f>
        <v/>
      </c>
      <c r="H564" s="91" t="str">
        <f>IF($B$2=StoreConfig!C569,LEFT(StoreConfig!G569,FIND("#",StoreConfig!G569)-1),"")</f>
        <v/>
      </c>
      <c r="I564" s="91" t="str">
        <f>IF($B$2=StoreConfig!C569,RIGHT(StoreConfig!G569,LEN(StoreConfig!G569)-FIND("#",StoreConfig!G569)),"")</f>
        <v/>
      </c>
      <c r="J564" s="91" t="str">
        <f>IF($B$2=StoreConfig!C569,IF(StoreConfig!L569=0,"不限购",StoreConfig!L569&amp;"次"),"")</f>
        <v/>
      </c>
    </row>
    <row r="565" spans="4:10">
      <c r="D565" s="99" t="str">
        <f>IF($B$2=StoreConfig!C570,StoreConfig!O570,"")</f>
        <v/>
      </c>
      <c r="E565" s="99" t="str">
        <f>IF($B$2=StoreConfig!C570,StoreConfig!E570,"")</f>
        <v/>
      </c>
      <c r="F565" s="99" t="str">
        <f>IF($B$2=StoreConfig!C570,RIGHT(StoreConfig!J570,LEN(StoreConfig!J570)-FIND("|",StoreConfig!J570)),"")</f>
        <v/>
      </c>
      <c r="G565" s="99" t="str">
        <f>IFERROR(VLOOKUP(--IF($B$2=StoreConfig!C570,LEFT(StoreConfig!J570,FIND("|",StoreConfig!J570)-1),""),$Q$4:$R$20,2,FALSE),"")</f>
        <v/>
      </c>
      <c r="H565" s="91" t="str">
        <f>IF($B$2=StoreConfig!C570,LEFT(StoreConfig!G570,FIND("#",StoreConfig!G570)-1),"")</f>
        <v/>
      </c>
      <c r="I565" s="91" t="str">
        <f>IF($B$2=StoreConfig!C570,RIGHT(StoreConfig!G570,LEN(StoreConfig!G570)-FIND("#",StoreConfig!G570)),"")</f>
        <v/>
      </c>
      <c r="J565" s="91" t="str">
        <f>IF($B$2=StoreConfig!C570,IF(StoreConfig!L570=0,"不限购",StoreConfig!L570&amp;"次"),"")</f>
        <v/>
      </c>
    </row>
    <row r="566" spans="4:10">
      <c r="D566" s="99" t="str">
        <f>IF($B$2=StoreConfig!C571,StoreConfig!O571,"")</f>
        <v/>
      </c>
      <c r="E566" s="99" t="str">
        <f>IF($B$2=StoreConfig!C571,StoreConfig!E571,"")</f>
        <v/>
      </c>
      <c r="F566" s="99" t="str">
        <f>IF($B$2=StoreConfig!C571,RIGHT(StoreConfig!J571,LEN(StoreConfig!J571)-FIND("|",StoreConfig!J571)),"")</f>
        <v/>
      </c>
      <c r="G566" s="99" t="str">
        <f>IFERROR(VLOOKUP(--IF($B$2=StoreConfig!C571,LEFT(StoreConfig!J571,FIND("|",StoreConfig!J571)-1),""),$Q$4:$R$20,2,FALSE),"")</f>
        <v/>
      </c>
      <c r="H566" s="91" t="str">
        <f>IF($B$2=StoreConfig!C571,LEFT(StoreConfig!G571,FIND("#",StoreConfig!G571)-1),"")</f>
        <v/>
      </c>
      <c r="I566" s="91" t="str">
        <f>IF($B$2=StoreConfig!C571,RIGHT(StoreConfig!G571,LEN(StoreConfig!G571)-FIND("#",StoreConfig!G571)),"")</f>
        <v/>
      </c>
      <c r="J566" s="91" t="str">
        <f>IF($B$2=StoreConfig!C571,IF(StoreConfig!L571=0,"不限购",StoreConfig!L571&amp;"次"),"")</f>
        <v/>
      </c>
    </row>
    <row r="567" spans="4:10">
      <c r="D567" s="99" t="str">
        <f>IF($B$2=StoreConfig!C572,StoreConfig!O572,"")</f>
        <v/>
      </c>
      <c r="E567" s="99" t="str">
        <f>IF($B$2=StoreConfig!C572,StoreConfig!E572,"")</f>
        <v/>
      </c>
      <c r="F567" s="99" t="str">
        <f>IF($B$2=StoreConfig!C572,RIGHT(StoreConfig!J572,LEN(StoreConfig!J572)-FIND("|",StoreConfig!J572)),"")</f>
        <v/>
      </c>
      <c r="G567" s="99" t="str">
        <f>IFERROR(VLOOKUP(--IF($B$2=StoreConfig!C572,LEFT(StoreConfig!J572,FIND("|",StoreConfig!J572)-1),""),$Q$4:$R$20,2,FALSE),"")</f>
        <v/>
      </c>
      <c r="H567" s="91" t="str">
        <f>IF($B$2=StoreConfig!C572,LEFT(StoreConfig!G572,FIND("#",StoreConfig!G572)-1),"")</f>
        <v/>
      </c>
      <c r="I567" s="91" t="str">
        <f>IF($B$2=StoreConfig!C572,RIGHT(StoreConfig!G572,LEN(StoreConfig!G572)-FIND("#",StoreConfig!G572)),"")</f>
        <v/>
      </c>
      <c r="J567" s="91" t="str">
        <f>IF($B$2=StoreConfig!C572,IF(StoreConfig!L572=0,"不限购",StoreConfig!L572&amp;"次"),"")</f>
        <v/>
      </c>
    </row>
    <row r="568" spans="4:10">
      <c r="D568" s="99" t="str">
        <f>IF($B$2=StoreConfig!C573,StoreConfig!O573,"")</f>
        <v/>
      </c>
      <c r="E568" s="99" t="str">
        <f>IF($B$2=StoreConfig!C573,StoreConfig!E573,"")</f>
        <v/>
      </c>
      <c r="F568" s="99" t="str">
        <f>IF($B$2=StoreConfig!C573,RIGHT(StoreConfig!J573,LEN(StoreConfig!J573)-FIND("|",StoreConfig!J573)),"")</f>
        <v/>
      </c>
      <c r="G568" s="99" t="str">
        <f>IFERROR(VLOOKUP(--IF($B$2=StoreConfig!C573,LEFT(StoreConfig!J573,FIND("|",StoreConfig!J573)-1),""),$Q$4:$R$20,2,FALSE),"")</f>
        <v/>
      </c>
      <c r="H568" s="91" t="str">
        <f>IF($B$2=StoreConfig!C573,LEFT(StoreConfig!G573,FIND("#",StoreConfig!G573)-1),"")</f>
        <v/>
      </c>
      <c r="I568" s="91" t="str">
        <f>IF($B$2=StoreConfig!C573,RIGHT(StoreConfig!G573,LEN(StoreConfig!G573)-FIND("#",StoreConfig!G573)),"")</f>
        <v/>
      </c>
      <c r="J568" s="91" t="str">
        <f>IF($B$2=StoreConfig!C573,IF(StoreConfig!L573=0,"不限购",StoreConfig!L573&amp;"次"),"")</f>
        <v/>
      </c>
    </row>
    <row r="569" spans="4:10">
      <c r="D569" s="99" t="str">
        <f>IF($B$2=StoreConfig!C574,StoreConfig!O574,"")</f>
        <v/>
      </c>
      <c r="E569" s="99" t="str">
        <f>IF($B$2=StoreConfig!C574,StoreConfig!E574,"")</f>
        <v/>
      </c>
      <c r="F569" s="99" t="str">
        <f>IF($B$2=StoreConfig!C574,RIGHT(StoreConfig!J574,LEN(StoreConfig!J574)-FIND("|",StoreConfig!J574)),"")</f>
        <v/>
      </c>
      <c r="G569" s="99" t="str">
        <f>IFERROR(VLOOKUP(--IF($B$2=StoreConfig!C574,LEFT(StoreConfig!J574,FIND("|",StoreConfig!J574)-1),""),$Q$4:$R$20,2,FALSE),"")</f>
        <v/>
      </c>
      <c r="H569" s="91" t="str">
        <f>IF($B$2=StoreConfig!C574,LEFT(StoreConfig!G574,FIND("#",StoreConfig!G574)-1),"")</f>
        <v/>
      </c>
      <c r="I569" s="91" t="str">
        <f>IF($B$2=StoreConfig!C574,RIGHT(StoreConfig!G574,LEN(StoreConfig!G574)-FIND("#",StoreConfig!G574)),"")</f>
        <v/>
      </c>
      <c r="J569" s="91" t="str">
        <f>IF($B$2=StoreConfig!C574,IF(StoreConfig!L574=0,"不限购",StoreConfig!L574&amp;"次"),"")</f>
        <v/>
      </c>
    </row>
    <row r="570" spans="4:10">
      <c r="D570" s="99" t="str">
        <f>IF($B$2=StoreConfig!C575,StoreConfig!O575,"")</f>
        <v/>
      </c>
      <c r="E570" s="99" t="str">
        <f>IF($B$2=StoreConfig!C575,StoreConfig!E575,"")</f>
        <v/>
      </c>
      <c r="F570" s="99" t="str">
        <f>IF($B$2=StoreConfig!C575,RIGHT(StoreConfig!J575,LEN(StoreConfig!J575)-FIND("|",StoreConfig!J575)),"")</f>
        <v/>
      </c>
      <c r="G570" s="99" t="str">
        <f>IFERROR(VLOOKUP(--IF($B$2=StoreConfig!C575,LEFT(StoreConfig!J575,FIND("|",StoreConfig!J575)-1),""),$Q$4:$R$20,2,FALSE),"")</f>
        <v/>
      </c>
      <c r="H570" s="91" t="str">
        <f>IF($B$2=StoreConfig!C575,LEFT(StoreConfig!G575,FIND("#",StoreConfig!G575)-1),"")</f>
        <v/>
      </c>
      <c r="I570" s="91" t="str">
        <f>IF($B$2=StoreConfig!C575,RIGHT(StoreConfig!G575,LEN(StoreConfig!G575)-FIND("#",StoreConfig!G575)),"")</f>
        <v/>
      </c>
      <c r="J570" s="91" t="str">
        <f>IF($B$2=StoreConfig!C575,IF(StoreConfig!L575=0,"不限购",StoreConfig!L575&amp;"次"),"")</f>
        <v/>
      </c>
    </row>
    <row r="571" spans="4:10">
      <c r="D571" s="99" t="str">
        <f>IF($B$2=StoreConfig!C576,StoreConfig!O576,"")</f>
        <v/>
      </c>
      <c r="E571" s="99" t="str">
        <f>IF($B$2=StoreConfig!C576,StoreConfig!E576,"")</f>
        <v/>
      </c>
      <c r="F571" s="99" t="str">
        <f>IF($B$2=StoreConfig!C576,RIGHT(StoreConfig!J576,LEN(StoreConfig!J576)-FIND("|",StoreConfig!J576)),"")</f>
        <v/>
      </c>
      <c r="G571" s="99" t="str">
        <f>IFERROR(VLOOKUP(--IF($B$2=StoreConfig!C576,LEFT(StoreConfig!J576,FIND("|",StoreConfig!J576)-1),""),$Q$4:$R$20,2,FALSE),"")</f>
        <v/>
      </c>
      <c r="H571" s="91" t="str">
        <f>IF($B$2=StoreConfig!C576,LEFT(StoreConfig!G576,FIND("#",StoreConfig!G576)-1),"")</f>
        <v/>
      </c>
      <c r="I571" s="91" t="str">
        <f>IF($B$2=StoreConfig!C576,RIGHT(StoreConfig!G576,LEN(StoreConfig!G576)-FIND("#",StoreConfig!G576)),"")</f>
        <v/>
      </c>
      <c r="J571" s="91" t="str">
        <f>IF($B$2=StoreConfig!C576,IF(StoreConfig!L576=0,"不限购",StoreConfig!L576&amp;"次"),"")</f>
        <v/>
      </c>
    </row>
    <row r="572" spans="4:10">
      <c r="D572" s="99" t="str">
        <f>IF($B$2=StoreConfig!C577,StoreConfig!O577,"")</f>
        <v/>
      </c>
      <c r="E572" s="99" t="str">
        <f>IF($B$2=StoreConfig!C577,StoreConfig!E577,"")</f>
        <v/>
      </c>
      <c r="F572" s="99" t="str">
        <f>IF($B$2=StoreConfig!C577,RIGHT(StoreConfig!J577,LEN(StoreConfig!J577)-FIND("|",StoreConfig!J577)),"")</f>
        <v/>
      </c>
      <c r="G572" s="99" t="str">
        <f>IFERROR(VLOOKUP(--IF($B$2=StoreConfig!C577,LEFT(StoreConfig!J577,FIND("|",StoreConfig!J577)-1),""),$Q$4:$R$20,2,FALSE),"")</f>
        <v/>
      </c>
      <c r="H572" s="91" t="str">
        <f>IF($B$2=StoreConfig!C577,LEFT(StoreConfig!G577,FIND("#",StoreConfig!G577)-1),"")</f>
        <v/>
      </c>
      <c r="I572" s="91" t="str">
        <f>IF($B$2=StoreConfig!C577,RIGHT(StoreConfig!G577,LEN(StoreConfig!G577)-FIND("#",StoreConfig!G577)),"")</f>
        <v/>
      </c>
      <c r="J572" s="91" t="str">
        <f>IF($B$2=StoreConfig!C577,IF(StoreConfig!L577=0,"不限购",StoreConfig!L577&amp;"次"),"")</f>
        <v/>
      </c>
    </row>
    <row r="573" spans="4:10">
      <c r="D573" s="99" t="str">
        <f>IF($B$2=StoreConfig!C578,StoreConfig!O578,"")</f>
        <v/>
      </c>
      <c r="E573" s="99" t="str">
        <f>IF($B$2=StoreConfig!C578,StoreConfig!E578,"")</f>
        <v/>
      </c>
      <c r="F573" s="99" t="str">
        <f>IF($B$2=StoreConfig!C578,RIGHT(StoreConfig!#REF!,LEN(StoreConfig!#REF!)-FIND("|",StoreConfig!#REF!)),"")</f>
        <v/>
      </c>
      <c r="G573" s="99" t="str">
        <f>IFERROR(VLOOKUP(--IF($B$2=StoreConfig!C578,LEFT(StoreConfig!#REF!,FIND("|",StoreConfig!#REF!)-1),""),$Q$4:$R$20,2,FALSE),"")</f>
        <v/>
      </c>
      <c r="H573" s="91" t="str">
        <f>IF($B$2=StoreConfig!C578,LEFT(StoreConfig!G578,FIND("#",StoreConfig!G578)-1),"")</f>
        <v/>
      </c>
      <c r="I573" s="91" t="str">
        <f>IF($B$2=StoreConfig!C578,RIGHT(StoreConfig!G578,LEN(StoreConfig!G578)-FIND("#",StoreConfig!G578)),"")</f>
        <v/>
      </c>
      <c r="J573" s="91" t="str">
        <f>IF($B$2=StoreConfig!C578,IF(StoreConfig!L578=0,"不限购",StoreConfig!L578&amp;"次"),"")</f>
        <v/>
      </c>
    </row>
    <row r="574" spans="4:10">
      <c r="D574" s="99" t="str">
        <f>IF($B$2=StoreConfig!C579,StoreConfig!O579,"")</f>
        <v/>
      </c>
      <c r="E574" s="99" t="str">
        <f>IF($B$2=StoreConfig!C579,StoreConfig!E579,"")</f>
        <v/>
      </c>
      <c r="F574" s="99" t="str">
        <f>IF($B$2=StoreConfig!C579,RIGHT(StoreConfig!#REF!,LEN(StoreConfig!#REF!)-FIND("|",StoreConfig!#REF!)),"")</f>
        <v/>
      </c>
      <c r="G574" s="99" t="str">
        <f>IFERROR(VLOOKUP(--IF($B$2=StoreConfig!C579,LEFT(StoreConfig!#REF!,FIND("|",StoreConfig!#REF!)-1),""),$Q$4:$R$20,2,FALSE),"")</f>
        <v/>
      </c>
      <c r="H574" s="91" t="str">
        <f>IF($B$2=StoreConfig!C579,LEFT(StoreConfig!G579,FIND("#",StoreConfig!G579)-1),"")</f>
        <v/>
      </c>
      <c r="I574" s="91" t="str">
        <f>IF($B$2=StoreConfig!C579,RIGHT(StoreConfig!G579,LEN(StoreConfig!G579)-FIND("#",StoreConfig!G579)),"")</f>
        <v/>
      </c>
      <c r="J574" s="91" t="str">
        <f>IF($B$2=StoreConfig!C579,IF(StoreConfig!L579=0,"不限购",StoreConfig!L579&amp;"次"),"")</f>
        <v/>
      </c>
    </row>
    <row r="575" spans="4:10">
      <c r="D575" s="99" t="str">
        <f>IF($B$2=StoreConfig!C580,StoreConfig!O580,"")</f>
        <v/>
      </c>
      <c r="E575" s="99" t="str">
        <f>IF($B$2=StoreConfig!C580,StoreConfig!E580,"")</f>
        <v/>
      </c>
      <c r="F575" s="99" t="str">
        <f>IF($B$2=StoreConfig!C580,RIGHT(StoreConfig!#REF!,LEN(StoreConfig!#REF!)-FIND("|",StoreConfig!#REF!)),"")</f>
        <v/>
      </c>
      <c r="G575" s="99" t="str">
        <f>IFERROR(VLOOKUP(--IF($B$2=StoreConfig!C580,LEFT(StoreConfig!#REF!,FIND("|",StoreConfig!#REF!)-1),""),$Q$4:$R$20,2,FALSE),"")</f>
        <v/>
      </c>
      <c r="H575" s="91" t="str">
        <f>IF($B$2=StoreConfig!C580,LEFT(StoreConfig!G580,FIND("#",StoreConfig!G580)-1),"")</f>
        <v/>
      </c>
      <c r="I575" s="91" t="str">
        <f>IF($B$2=StoreConfig!C580,RIGHT(StoreConfig!G580,LEN(StoreConfig!G580)-FIND("#",StoreConfig!G580)),"")</f>
        <v/>
      </c>
      <c r="J575" s="91" t="str">
        <f>IF($B$2=StoreConfig!C580,IF(StoreConfig!L580=0,"不限购",StoreConfig!L580&amp;"次"),"")</f>
        <v/>
      </c>
    </row>
    <row r="576" spans="4:10">
      <c r="D576" s="99" t="str">
        <f>IF($B$2=StoreConfig!C581,StoreConfig!O581,"")</f>
        <v/>
      </c>
      <c r="E576" s="99" t="str">
        <f>IF($B$2=StoreConfig!C581,StoreConfig!E581,"")</f>
        <v/>
      </c>
      <c r="F576" s="99" t="str">
        <f>IF($B$2=StoreConfig!C581,RIGHT(StoreConfig!#REF!,LEN(StoreConfig!#REF!)-FIND("|",StoreConfig!#REF!)),"")</f>
        <v/>
      </c>
      <c r="G576" s="99" t="str">
        <f>IFERROR(VLOOKUP(--IF($B$2=StoreConfig!C581,LEFT(StoreConfig!#REF!,FIND("|",StoreConfig!#REF!)-1),""),$Q$4:$R$20,2,FALSE),"")</f>
        <v/>
      </c>
      <c r="H576" s="91" t="str">
        <f>IF($B$2=StoreConfig!C581,LEFT(StoreConfig!G581,FIND("#",StoreConfig!G581)-1),"")</f>
        <v/>
      </c>
      <c r="I576" s="91" t="str">
        <f>IF($B$2=StoreConfig!C581,RIGHT(StoreConfig!G581,LEN(StoreConfig!G581)-FIND("#",StoreConfig!G581)),"")</f>
        <v/>
      </c>
      <c r="J576" s="91" t="str">
        <f>IF($B$2=StoreConfig!C581,IF(StoreConfig!L581=0,"不限购",StoreConfig!L581&amp;"次"),"")</f>
        <v/>
      </c>
    </row>
    <row r="577" spans="4:10">
      <c r="D577" s="99" t="str">
        <f>IF($B$2=StoreConfig!C582,StoreConfig!O582,"")</f>
        <v/>
      </c>
      <c r="E577" s="99" t="str">
        <f>IF($B$2=StoreConfig!C582,StoreConfig!E582,"")</f>
        <v/>
      </c>
      <c r="F577" s="99" t="str">
        <f>IF($B$2=StoreConfig!C582,RIGHT(StoreConfig!#REF!,LEN(StoreConfig!#REF!)-FIND("|",StoreConfig!#REF!)),"")</f>
        <v/>
      </c>
      <c r="G577" s="99" t="str">
        <f>IFERROR(VLOOKUP(--IF($B$2=StoreConfig!C582,LEFT(StoreConfig!#REF!,FIND("|",StoreConfig!#REF!)-1),""),$Q$4:$R$20,2,FALSE),"")</f>
        <v/>
      </c>
      <c r="H577" s="91" t="str">
        <f>IF($B$2=StoreConfig!C582,LEFT(StoreConfig!G582,FIND("#",StoreConfig!G582)-1),"")</f>
        <v/>
      </c>
      <c r="I577" s="91" t="str">
        <f>IF($B$2=StoreConfig!C582,RIGHT(StoreConfig!G582,LEN(StoreConfig!G582)-FIND("#",StoreConfig!G582)),"")</f>
        <v/>
      </c>
      <c r="J577" s="91" t="str">
        <f>IF($B$2=StoreConfig!C582,IF(StoreConfig!L582=0,"不限购",StoreConfig!L582&amp;"次"),"")</f>
        <v/>
      </c>
    </row>
    <row r="578" spans="4:10">
      <c r="D578" s="99" t="str">
        <f>IF($B$2=StoreConfig!C583,StoreConfig!O583,"")</f>
        <v/>
      </c>
      <c r="E578" s="99" t="str">
        <f>IF($B$2=StoreConfig!C583,StoreConfig!E583,"")</f>
        <v/>
      </c>
      <c r="F578" s="99" t="str">
        <f>IF($B$2=StoreConfig!C583,RIGHT(StoreConfig!#REF!,LEN(StoreConfig!#REF!)-FIND("|",StoreConfig!#REF!)),"")</f>
        <v/>
      </c>
      <c r="G578" s="99" t="str">
        <f>IFERROR(VLOOKUP(--IF($B$2=StoreConfig!C583,LEFT(StoreConfig!#REF!,FIND("|",StoreConfig!#REF!)-1),""),$Q$4:$R$20,2,FALSE),"")</f>
        <v/>
      </c>
      <c r="H578" s="91" t="str">
        <f>IF($B$2=StoreConfig!C583,LEFT(StoreConfig!G583,FIND("#",StoreConfig!G583)-1),"")</f>
        <v/>
      </c>
      <c r="I578" s="91" t="str">
        <f>IF($B$2=StoreConfig!C583,RIGHT(StoreConfig!G583,LEN(StoreConfig!G583)-FIND("#",StoreConfig!G583)),"")</f>
        <v/>
      </c>
      <c r="J578" s="91" t="str">
        <f>IF($B$2=StoreConfig!C583,IF(StoreConfig!L583=0,"不限购",StoreConfig!L583&amp;"次"),"")</f>
        <v/>
      </c>
    </row>
    <row r="579" spans="4:10">
      <c r="D579" s="99" t="str">
        <f>IF($B$2=StoreConfig!C584,StoreConfig!O584,"")</f>
        <v/>
      </c>
      <c r="E579" s="99" t="str">
        <f>IF($B$2=StoreConfig!C584,StoreConfig!E584,"")</f>
        <v/>
      </c>
      <c r="F579" s="99" t="str">
        <f>IF($B$2=StoreConfig!C584,RIGHT(StoreConfig!#REF!,LEN(StoreConfig!#REF!)-FIND("|",StoreConfig!#REF!)),"")</f>
        <v/>
      </c>
      <c r="G579" s="99" t="str">
        <f>IFERROR(VLOOKUP(--IF($B$2=StoreConfig!C584,LEFT(StoreConfig!#REF!,FIND("|",StoreConfig!#REF!)-1),""),$Q$4:$R$20,2,FALSE),"")</f>
        <v/>
      </c>
      <c r="H579" s="91" t="str">
        <f>IF($B$2=StoreConfig!C584,LEFT(StoreConfig!G584,FIND("#",StoreConfig!G584)-1),"")</f>
        <v/>
      </c>
      <c r="I579" s="91" t="str">
        <f>IF($B$2=StoreConfig!C584,RIGHT(StoreConfig!G584,LEN(StoreConfig!G584)-FIND("#",StoreConfig!G584)),"")</f>
        <v/>
      </c>
      <c r="J579" s="91" t="str">
        <f>IF($B$2=StoreConfig!C584,IF(StoreConfig!L584=0,"不限购",StoreConfig!L584&amp;"次"),"")</f>
        <v/>
      </c>
    </row>
    <row r="580" spans="4:10">
      <c r="D580" s="99" t="str">
        <f>IF($B$2=StoreConfig!C585,StoreConfig!O585,"")</f>
        <v/>
      </c>
      <c r="E580" s="99" t="str">
        <f>IF($B$2=StoreConfig!C585,StoreConfig!E585,"")</f>
        <v/>
      </c>
      <c r="F580" s="99" t="str">
        <f>IF($B$2=StoreConfig!C585,RIGHT(StoreConfig!#REF!,LEN(StoreConfig!#REF!)-FIND("|",StoreConfig!#REF!)),"")</f>
        <v/>
      </c>
      <c r="G580" s="99" t="str">
        <f>IFERROR(VLOOKUP(--IF($B$2=StoreConfig!C585,LEFT(StoreConfig!#REF!,FIND("|",StoreConfig!#REF!)-1),""),$Q$4:$R$20,2,FALSE),"")</f>
        <v/>
      </c>
      <c r="H580" s="91" t="str">
        <f>IF($B$2=StoreConfig!C585,LEFT(StoreConfig!G585,FIND("#",StoreConfig!G585)-1),"")</f>
        <v/>
      </c>
      <c r="I580" s="91" t="str">
        <f>IF($B$2=StoreConfig!C585,RIGHT(StoreConfig!G585,LEN(StoreConfig!G585)-FIND("#",StoreConfig!G585)),"")</f>
        <v/>
      </c>
      <c r="J580" s="91" t="str">
        <f>IF($B$2=StoreConfig!C585,IF(StoreConfig!L585=0,"不限购",StoreConfig!L585&amp;"次"),"")</f>
        <v/>
      </c>
    </row>
    <row r="581" spans="4:10">
      <c r="D581" s="99" t="str">
        <f>IF($B$2=StoreConfig!C586,StoreConfig!O586,"")</f>
        <v/>
      </c>
      <c r="E581" s="99" t="str">
        <f>IF($B$2=StoreConfig!C586,StoreConfig!E586,"")</f>
        <v/>
      </c>
      <c r="F581" s="99" t="str">
        <f>IF($B$2=StoreConfig!C586,RIGHT(StoreConfig!#REF!,LEN(StoreConfig!#REF!)-FIND("|",StoreConfig!#REF!)),"")</f>
        <v/>
      </c>
      <c r="G581" s="99" t="str">
        <f>IFERROR(VLOOKUP(--IF($B$2=StoreConfig!C586,LEFT(StoreConfig!#REF!,FIND("|",StoreConfig!#REF!)-1),""),$Q$4:$R$20,2,FALSE),"")</f>
        <v/>
      </c>
      <c r="H581" s="91" t="str">
        <f>IF($B$2=StoreConfig!C586,LEFT(StoreConfig!G586,FIND("#",StoreConfig!G586)-1),"")</f>
        <v/>
      </c>
      <c r="I581" s="91" t="str">
        <f>IF($B$2=StoreConfig!C586,RIGHT(StoreConfig!G586,LEN(StoreConfig!G586)-FIND("#",StoreConfig!G586)),"")</f>
        <v/>
      </c>
      <c r="J581" s="91" t="str">
        <f>IF($B$2=StoreConfig!C586,IF(StoreConfig!L586=0,"不限购",StoreConfig!L586&amp;"次"),"")</f>
        <v/>
      </c>
    </row>
    <row r="582" spans="4:10">
      <c r="D582" s="99" t="str">
        <f>IF($B$2=StoreConfig!C587,StoreConfig!O587,"")</f>
        <v/>
      </c>
      <c r="E582" s="99" t="str">
        <f>IF($B$2=StoreConfig!C587,StoreConfig!E587,"")</f>
        <v/>
      </c>
      <c r="F582" s="99" t="str">
        <f>IF($B$2=StoreConfig!C587,RIGHT(StoreConfig!#REF!,LEN(StoreConfig!#REF!)-FIND("|",StoreConfig!#REF!)),"")</f>
        <v/>
      </c>
      <c r="G582" s="99" t="str">
        <f>IFERROR(VLOOKUP(--IF($B$2=StoreConfig!C587,LEFT(StoreConfig!#REF!,FIND("|",StoreConfig!#REF!)-1),""),$Q$4:$R$20,2,FALSE),"")</f>
        <v/>
      </c>
      <c r="H582" s="91" t="str">
        <f>IF($B$2=StoreConfig!C587,LEFT(StoreConfig!G587,FIND("#",StoreConfig!G587)-1),"")</f>
        <v/>
      </c>
      <c r="I582" s="91" t="str">
        <f>IF($B$2=StoreConfig!C587,RIGHT(StoreConfig!G587,LEN(StoreConfig!G587)-FIND("#",StoreConfig!G587)),"")</f>
        <v/>
      </c>
      <c r="J582" s="91" t="str">
        <f>IF($B$2=StoreConfig!C587,IF(StoreConfig!L587=0,"不限购",StoreConfig!L587&amp;"次"),"")</f>
        <v/>
      </c>
    </row>
    <row r="583" spans="4:10">
      <c r="D583" s="99" t="str">
        <f>IF($B$2=StoreConfig!C588,StoreConfig!O588,"")</f>
        <v/>
      </c>
      <c r="E583" s="99" t="str">
        <f>IF($B$2=StoreConfig!C588,StoreConfig!E588,"")</f>
        <v/>
      </c>
      <c r="F583" s="99" t="str">
        <f>IF($B$2=StoreConfig!C588,RIGHT(StoreConfig!#REF!,LEN(StoreConfig!#REF!)-FIND("|",StoreConfig!#REF!)),"")</f>
        <v/>
      </c>
      <c r="G583" s="99" t="str">
        <f>IFERROR(VLOOKUP(--IF($B$2=StoreConfig!C588,LEFT(StoreConfig!#REF!,FIND("|",StoreConfig!#REF!)-1),""),$Q$4:$R$20,2,FALSE),"")</f>
        <v/>
      </c>
      <c r="H583" s="91" t="str">
        <f>IF($B$2=StoreConfig!C588,LEFT(StoreConfig!G588,FIND("#",StoreConfig!G588)-1),"")</f>
        <v/>
      </c>
      <c r="I583" s="91" t="str">
        <f>IF($B$2=StoreConfig!C588,RIGHT(StoreConfig!G588,LEN(StoreConfig!G588)-FIND("#",StoreConfig!G588)),"")</f>
        <v/>
      </c>
      <c r="J583" s="91" t="str">
        <f>IF($B$2=StoreConfig!C588,IF(StoreConfig!L588=0,"不限购",StoreConfig!L588&amp;"次"),"")</f>
        <v/>
      </c>
    </row>
    <row r="584" spans="4:10">
      <c r="D584" s="99" t="str">
        <f>IF($B$2=StoreConfig!C589,StoreConfig!O589,"")</f>
        <v/>
      </c>
      <c r="E584" s="99" t="str">
        <f>IF($B$2=StoreConfig!C589,StoreConfig!E589,"")</f>
        <v/>
      </c>
      <c r="F584" s="99" t="str">
        <f>IF($B$2=StoreConfig!C589,RIGHT(StoreConfig!#REF!,LEN(StoreConfig!#REF!)-FIND("|",StoreConfig!#REF!)),"")</f>
        <v/>
      </c>
      <c r="G584" s="99" t="str">
        <f>IFERROR(VLOOKUP(--IF($B$2=StoreConfig!C589,LEFT(StoreConfig!#REF!,FIND("|",StoreConfig!#REF!)-1),""),$Q$4:$R$20,2,FALSE),"")</f>
        <v/>
      </c>
      <c r="H584" s="91" t="str">
        <f>IF($B$2=StoreConfig!C589,LEFT(StoreConfig!G589,FIND("#",StoreConfig!G589)-1),"")</f>
        <v/>
      </c>
      <c r="I584" s="91" t="str">
        <f>IF($B$2=StoreConfig!C589,RIGHT(StoreConfig!G589,LEN(StoreConfig!G589)-FIND("#",StoreConfig!G589)),"")</f>
        <v/>
      </c>
      <c r="J584" s="91" t="str">
        <f>IF($B$2=StoreConfig!C589,IF(StoreConfig!L589=0,"不限购",StoreConfig!L589&amp;"次"),"")</f>
        <v/>
      </c>
    </row>
    <row r="585" spans="4:10">
      <c r="D585" s="99" t="str">
        <f>IF($B$2=StoreConfig!C590,StoreConfig!O590,"")</f>
        <v/>
      </c>
      <c r="E585" s="99" t="str">
        <f>IF($B$2=StoreConfig!C590,StoreConfig!E590,"")</f>
        <v/>
      </c>
      <c r="F585" s="99" t="str">
        <f>IF($B$2=StoreConfig!C590,RIGHT(StoreConfig!#REF!,LEN(StoreConfig!#REF!)-FIND("|",StoreConfig!#REF!)),"")</f>
        <v/>
      </c>
      <c r="G585" s="99" t="str">
        <f>IFERROR(VLOOKUP(--IF($B$2=StoreConfig!C590,LEFT(StoreConfig!#REF!,FIND("|",StoreConfig!#REF!)-1),""),$Q$4:$R$20,2,FALSE),"")</f>
        <v/>
      </c>
      <c r="H585" s="91" t="str">
        <f>IF($B$2=StoreConfig!C590,LEFT(StoreConfig!G590,FIND("#",StoreConfig!G590)-1),"")</f>
        <v/>
      </c>
      <c r="I585" s="91" t="str">
        <f>IF($B$2=StoreConfig!C590,RIGHT(StoreConfig!G590,LEN(StoreConfig!G590)-FIND("#",StoreConfig!G590)),"")</f>
        <v/>
      </c>
      <c r="J585" s="91" t="str">
        <f>IF($B$2=StoreConfig!C590,IF(StoreConfig!L590=0,"不限购",StoreConfig!L590&amp;"次"),"")</f>
        <v/>
      </c>
    </row>
    <row r="586" spans="4:10">
      <c r="D586" s="99" t="str">
        <f>IF($B$2=StoreConfig!C591,StoreConfig!O591,"")</f>
        <v/>
      </c>
      <c r="E586" s="99" t="str">
        <f>IF($B$2=StoreConfig!C591,StoreConfig!E591,"")</f>
        <v/>
      </c>
      <c r="F586" s="99" t="str">
        <f>IF($B$2=StoreConfig!C591,RIGHT(StoreConfig!#REF!,LEN(StoreConfig!#REF!)-FIND("|",StoreConfig!#REF!)),"")</f>
        <v/>
      </c>
      <c r="G586" s="99" t="str">
        <f>IFERROR(VLOOKUP(--IF($B$2=StoreConfig!C591,LEFT(StoreConfig!#REF!,FIND("|",StoreConfig!#REF!)-1),""),$Q$4:$R$20,2,FALSE),"")</f>
        <v/>
      </c>
      <c r="H586" s="91" t="str">
        <f>IF($B$2=StoreConfig!C591,LEFT(StoreConfig!G591,FIND("#",StoreConfig!G591)-1),"")</f>
        <v/>
      </c>
      <c r="I586" s="91" t="str">
        <f>IF($B$2=StoreConfig!C591,RIGHT(StoreConfig!G591,LEN(StoreConfig!G591)-FIND("#",StoreConfig!G591)),"")</f>
        <v/>
      </c>
      <c r="J586" s="91" t="str">
        <f>IF($B$2=StoreConfig!C591,IF(StoreConfig!L591=0,"不限购",StoreConfig!L591&amp;"次"),"")</f>
        <v/>
      </c>
    </row>
    <row r="587" spans="4:10">
      <c r="D587" s="99" t="str">
        <f>IF($B$2=StoreConfig!C592,StoreConfig!O592,"")</f>
        <v/>
      </c>
      <c r="E587" s="99" t="str">
        <f>IF($B$2=StoreConfig!C592,StoreConfig!E592,"")</f>
        <v/>
      </c>
      <c r="F587" s="99" t="str">
        <f>IF($B$2=StoreConfig!C592,RIGHT(StoreConfig!#REF!,LEN(StoreConfig!#REF!)-FIND("|",StoreConfig!#REF!)),"")</f>
        <v/>
      </c>
      <c r="G587" s="99" t="str">
        <f>IFERROR(VLOOKUP(--IF($B$2=StoreConfig!C592,LEFT(StoreConfig!#REF!,FIND("|",StoreConfig!#REF!)-1),""),$Q$4:$R$20,2,FALSE),"")</f>
        <v/>
      </c>
      <c r="H587" s="91" t="str">
        <f>IF($B$2=StoreConfig!C592,LEFT(StoreConfig!G592,FIND("#",StoreConfig!G592)-1),"")</f>
        <v/>
      </c>
      <c r="I587" s="91" t="str">
        <f>IF($B$2=StoreConfig!C592,RIGHT(StoreConfig!G592,LEN(StoreConfig!G592)-FIND("#",StoreConfig!G592)),"")</f>
        <v/>
      </c>
      <c r="J587" s="91" t="str">
        <f>IF($B$2=StoreConfig!C592,IF(StoreConfig!L592=0,"不限购",StoreConfig!L592&amp;"次"),"")</f>
        <v/>
      </c>
    </row>
    <row r="588" spans="4:10">
      <c r="D588" s="99" t="str">
        <f>IF($B$2=StoreConfig!C593,StoreConfig!O593,"")</f>
        <v/>
      </c>
      <c r="E588" s="99" t="str">
        <f>IF($B$2=StoreConfig!C593,StoreConfig!E593,"")</f>
        <v/>
      </c>
      <c r="F588" s="99" t="str">
        <f>IF($B$2=StoreConfig!C593,RIGHT(StoreConfig!#REF!,LEN(StoreConfig!#REF!)-FIND("|",StoreConfig!#REF!)),"")</f>
        <v/>
      </c>
      <c r="G588" s="99" t="str">
        <f>IFERROR(VLOOKUP(--IF($B$2=StoreConfig!C593,LEFT(StoreConfig!#REF!,FIND("|",StoreConfig!#REF!)-1),""),$Q$4:$R$20,2,FALSE),"")</f>
        <v/>
      </c>
      <c r="H588" s="91" t="str">
        <f>IF($B$2=StoreConfig!C593,LEFT(StoreConfig!G593,FIND("#",StoreConfig!G593)-1),"")</f>
        <v/>
      </c>
      <c r="I588" s="91" t="str">
        <f>IF($B$2=StoreConfig!C593,RIGHT(StoreConfig!G593,LEN(StoreConfig!G593)-FIND("#",StoreConfig!G593)),"")</f>
        <v/>
      </c>
      <c r="J588" s="91" t="str">
        <f>IF($B$2=StoreConfig!C593,IF(StoreConfig!L593=0,"不限购",StoreConfig!L593&amp;"次"),"")</f>
        <v/>
      </c>
    </row>
    <row r="589" spans="4:10">
      <c r="D589" s="99" t="str">
        <f>IF($B$2=StoreConfig!C594,StoreConfig!O594,"")</f>
        <v/>
      </c>
      <c r="E589" s="99" t="str">
        <f>IF($B$2=StoreConfig!C594,StoreConfig!E594,"")</f>
        <v/>
      </c>
      <c r="F589" s="99" t="str">
        <f>IF($B$2=StoreConfig!C594,RIGHT(StoreConfig!#REF!,LEN(StoreConfig!#REF!)-FIND("|",StoreConfig!#REF!)),"")</f>
        <v/>
      </c>
      <c r="G589" s="99" t="str">
        <f>IFERROR(VLOOKUP(--IF($B$2=StoreConfig!C594,LEFT(StoreConfig!#REF!,FIND("|",StoreConfig!#REF!)-1),""),$Q$4:$R$20,2,FALSE),"")</f>
        <v/>
      </c>
      <c r="H589" s="91" t="str">
        <f>IF($B$2=StoreConfig!C594,LEFT(StoreConfig!G594,FIND("#",StoreConfig!G594)-1),"")</f>
        <v/>
      </c>
      <c r="I589" s="91" t="str">
        <f>IF($B$2=StoreConfig!C594,RIGHT(StoreConfig!G594,LEN(StoreConfig!G594)-FIND("#",StoreConfig!G594)),"")</f>
        <v/>
      </c>
      <c r="J589" s="91" t="str">
        <f>IF($B$2=StoreConfig!C594,IF(StoreConfig!L594=0,"不限购",StoreConfig!L594&amp;"次"),"")</f>
        <v/>
      </c>
    </row>
    <row r="590" spans="4:10">
      <c r="D590" s="99" t="str">
        <f>IF($B$2=StoreConfig!C595,StoreConfig!O595,"")</f>
        <v/>
      </c>
      <c r="E590" s="99" t="str">
        <f>IF($B$2=StoreConfig!C595,StoreConfig!E595,"")</f>
        <v/>
      </c>
      <c r="F590" s="99" t="str">
        <f>IF($B$2=StoreConfig!C595,RIGHT(StoreConfig!#REF!,LEN(StoreConfig!#REF!)-FIND("|",StoreConfig!#REF!)),"")</f>
        <v/>
      </c>
      <c r="G590" s="99" t="str">
        <f>IFERROR(VLOOKUP(--IF($B$2=StoreConfig!C595,LEFT(StoreConfig!#REF!,FIND("|",StoreConfig!#REF!)-1),""),$Q$4:$R$20,2,FALSE),"")</f>
        <v/>
      </c>
      <c r="H590" s="91" t="str">
        <f>IF($B$2=StoreConfig!C595,LEFT(StoreConfig!G595,FIND("#",StoreConfig!G595)-1),"")</f>
        <v/>
      </c>
      <c r="I590" s="91" t="str">
        <f>IF($B$2=StoreConfig!C595,RIGHT(StoreConfig!G595,LEN(StoreConfig!G595)-FIND("#",StoreConfig!G595)),"")</f>
        <v/>
      </c>
      <c r="J590" s="91" t="str">
        <f>IF($B$2=StoreConfig!C595,IF(StoreConfig!L595=0,"不限购",StoreConfig!L595&amp;"次"),"")</f>
        <v/>
      </c>
    </row>
    <row r="591" spans="4:10">
      <c r="D591" s="99" t="str">
        <f>IF($B$2=StoreConfig!C596,StoreConfig!O596,"")</f>
        <v/>
      </c>
      <c r="E591" s="99" t="str">
        <f>IF($B$2=StoreConfig!C596,StoreConfig!E596,"")</f>
        <v/>
      </c>
      <c r="F591" s="99" t="str">
        <f>IF($B$2=StoreConfig!C596,RIGHT(StoreConfig!#REF!,LEN(StoreConfig!#REF!)-FIND("|",StoreConfig!#REF!)),"")</f>
        <v/>
      </c>
      <c r="G591" s="99" t="str">
        <f>IFERROR(VLOOKUP(--IF($B$2=StoreConfig!C596,LEFT(StoreConfig!#REF!,FIND("|",StoreConfig!#REF!)-1),""),$Q$4:$R$20,2,FALSE),"")</f>
        <v/>
      </c>
      <c r="H591" s="91" t="str">
        <f>IF($B$2=StoreConfig!C596,LEFT(StoreConfig!G596,FIND("#",StoreConfig!G596)-1),"")</f>
        <v/>
      </c>
      <c r="I591" s="91" t="str">
        <f>IF($B$2=StoreConfig!C596,RIGHT(StoreConfig!G596,LEN(StoreConfig!G596)-FIND("#",StoreConfig!G596)),"")</f>
        <v/>
      </c>
      <c r="J591" s="91" t="str">
        <f>IF($B$2=StoreConfig!C596,IF(StoreConfig!L596=0,"不限购",StoreConfig!L596&amp;"次"),"")</f>
        <v/>
      </c>
    </row>
    <row r="592" spans="4:10">
      <c r="D592" s="99" t="str">
        <f>IF($B$2=StoreConfig!C597,StoreConfig!O597,"")</f>
        <v/>
      </c>
      <c r="E592" s="99" t="str">
        <f>IF($B$2=StoreConfig!C597,StoreConfig!E597,"")</f>
        <v/>
      </c>
      <c r="F592" s="99" t="str">
        <f>IF($B$2=StoreConfig!C597,RIGHT(StoreConfig!#REF!,LEN(StoreConfig!#REF!)-FIND("|",StoreConfig!#REF!)),"")</f>
        <v/>
      </c>
      <c r="G592" s="99" t="str">
        <f>IFERROR(VLOOKUP(--IF($B$2=StoreConfig!C597,LEFT(StoreConfig!#REF!,FIND("|",StoreConfig!#REF!)-1),""),$Q$4:$R$20,2,FALSE),"")</f>
        <v/>
      </c>
      <c r="H592" s="91" t="str">
        <f>IF($B$2=StoreConfig!C597,LEFT(StoreConfig!G597,FIND("#",StoreConfig!G597)-1),"")</f>
        <v/>
      </c>
      <c r="I592" s="91" t="str">
        <f>IF($B$2=StoreConfig!C597,RIGHT(StoreConfig!G597,LEN(StoreConfig!G597)-FIND("#",StoreConfig!G597)),"")</f>
        <v/>
      </c>
      <c r="J592" s="91" t="str">
        <f>IF($B$2=StoreConfig!C597,IF(StoreConfig!L597=0,"不限购",StoreConfig!L597&amp;"次"),"")</f>
        <v/>
      </c>
    </row>
    <row r="593" spans="4:10">
      <c r="D593" s="99" t="str">
        <f>IF($B$2=StoreConfig!C598,StoreConfig!O598,"")</f>
        <v/>
      </c>
      <c r="E593" s="99" t="str">
        <f>IF($B$2=StoreConfig!C598,StoreConfig!E598,"")</f>
        <v/>
      </c>
      <c r="F593" s="99" t="str">
        <f>IF($B$2=StoreConfig!C598,RIGHT(StoreConfig!J598,LEN(StoreConfig!J598)-FIND("|",StoreConfig!J598)),"")</f>
        <v/>
      </c>
      <c r="G593" s="99" t="str">
        <f>IFERROR(VLOOKUP(--IF($B$2=StoreConfig!C598,LEFT(StoreConfig!J598,FIND("|",StoreConfig!J598)-1),""),$Q$4:$R$20,2,FALSE),"")</f>
        <v/>
      </c>
      <c r="H593" s="91" t="str">
        <f>IF($B$2=StoreConfig!C598,LEFT(StoreConfig!G598,FIND("#",StoreConfig!G598)-1),"")</f>
        <v/>
      </c>
      <c r="I593" s="91" t="str">
        <f>IF($B$2=StoreConfig!C598,RIGHT(StoreConfig!G598,LEN(StoreConfig!G598)-FIND("#",StoreConfig!G598)),"")</f>
        <v/>
      </c>
      <c r="J593" s="91" t="str">
        <f>IF($B$2=StoreConfig!C598,IF(StoreConfig!L598=0,"不限购",StoreConfig!L598&amp;"次"),"")</f>
        <v/>
      </c>
    </row>
    <row r="594" spans="4:10">
      <c r="D594" s="99" t="str">
        <f>IF($B$2=StoreConfig!C599,StoreConfig!O599,"")</f>
        <v/>
      </c>
      <c r="E594" s="99" t="str">
        <f>IF($B$2=StoreConfig!C599,StoreConfig!E599,"")</f>
        <v/>
      </c>
      <c r="F594" s="99" t="str">
        <f>IF($B$2=StoreConfig!C599,RIGHT(StoreConfig!J599,LEN(StoreConfig!J599)-FIND("|",StoreConfig!J599)),"")</f>
        <v/>
      </c>
      <c r="G594" s="99" t="str">
        <f>IFERROR(VLOOKUP(--IF($B$2=StoreConfig!C599,LEFT(StoreConfig!J599,FIND("|",StoreConfig!J599)-1),""),$Q$4:$R$20,2,FALSE),"")</f>
        <v/>
      </c>
      <c r="H594" s="91" t="str">
        <f>IF($B$2=StoreConfig!C599,LEFT(StoreConfig!G599,FIND("#",StoreConfig!G599)-1),"")</f>
        <v/>
      </c>
      <c r="I594" s="91" t="str">
        <f>IF($B$2=StoreConfig!C599,RIGHT(StoreConfig!G599,LEN(StoreConfig!G599)-FIND("#",StoreConfig!G599)),"")</f>
        <v/>
      </c>
      <c r="J594" s="91" t="str">
        <f>IF($B$2=StoreConfig!C599,IF(StoreConfig!L599=0,"不限购",StoreConfig!L599&amp;"次"),"")</f>
        <v/>
      </c>
    </row>
    <row r="595" spans="4:10">
      <c r="D595" s="99" t="str">
        <f>IF($B$2=StoreConfig!C600,StoreConfig!O600,"")</f>
        <v/>
      </c>
      <c r="E595" s="99" t="str">
        <f>IF($B$2=StoreConfig!C600,StoreConfig!E600,"")</f>
        <v/>
      </c>
      <c r="F595" s="99" t="str">
        <f>IF($B$2=StoreConfig!C600,RIGHT(StoreConfig!J600,LEN(StoreConfig!J600)-FIND("|",StoreConfig!J600)),"")</f>
        <v/>
      </c>
      <c r="G595" s="99" t="str">
        <f>IFERROR(VLOOKUP(--IF($B$2=StoreConfig!C600,LEFT(StoreConfig!J600,FIND("|",StoreConfig!J600)-1),""),$Q$4:$R$20,2,FALSE),"")</f>
        <v/>
      </c>
      <c r="H595" s="91" t="str">
        <f>IF($B$2=StoreConfig!C600,LEFT(StoreConfig!G600,FIND("#",StoreConfig!G600)-1),"")</f>
        <v/>
      </c>
      <c r="I595" s="91" t="str">
        <f>IF($B$2=StoreConfig!C600,RIGHT(StoreConfig!G600,LEN(StoreConfig!G600)-FIND("#",StoreConfig!G600)),"")</f>
        <v/>
      </c>
      <c r="J595" s="91" t="str">
        <f>IF($B$2=StoreConfig!C600,IF(StoreConfig!L600=0,"不限购",StoreConfig!L600&amp;"次"),"")</f>
        <v/>
      </c>
    </row>
    <row r="596" spans="4:10">
      <c r="D596" s="99" t="str">
        <f>IF($B$2=StoreConfig!C601,StoreConfig!O601,"")</f>
        <v/>
      </c>
      <c r="E596" s="99" t="str">
        <f>IF($B$2=StoreConfig!C601,StoreConfig!E601,"")</f>
        <v/>
      </c>
      <c r="F596" s="99" t="str">
        <f>IF($B$2=StoreConfig!C601,RIGHT(StoreConfig!J601,LEN(StoreConfig!J601)-FIND("|",StoreConfig!J601)),"")</f>
        <v/>
      </c>
      <c r="G596" s="99" t="str">
        <f>IFERROR(VLOOKUP(--IF($B$2=StoreConfig!C601,LEFT(StoreConfig!J601,FIND("|",StoreConfig!J601)-1),""),$Q$4:$R$20,2,FALSE),"")</f>
        <v/>
      </c>
      <c r="H596" s="91" t="str">
        <f>IF($B$2=StoreConfig!C601,LEFT(StoreConfig!G601,FIND("#",StoreConfig!G601)-1),"")</f>
        <v/>
      </c>
      <c r="I596" s="91" t="str">
        <f>IF($B$2=StoreConfig!C601,RIGHT(StoreConfig!G601,LEN(StoreConfig!G601)-FIND("#",StoreConfig!G601)),"")</f>
        <v/>
      </c>
      <c r="J596" s="91" t="str">
        <f>IF($B$2=StoreConfig!C601,IF(StoreConfig!L601=0,"不限购",StoreConfig!L601&amp;"次"),"")</f>
        <v/>
      </c>
    </row>
    <row r="597" spans="4:10">
      <c r="D597" s="99" t="str">
        <f>IF($B$2=StoreConfig!C602,StoreConfig!O602,"")</f>
        <v/>
      </c>
      <c r="E597" s="99" t="str">
        <f>IF($B$2=StoreConfig!C602,StoreConfig!E602,"")</f>
        <v/>
      </c>
      <c r="F597" s="99" t="str">
        <f>IF($B$2=StoreConfig!C602,RIGHT(StoreConfig!#REF!,LEN(StoreConfig!#REF!)-FIND("|",StoreConfig!#REF!)),"")</f>
        <v/>
      </c>
      <c r="G597" s="99" t="str">
        <f>IFERROR(VLOOKUP(--IF($B$2=StoreConfig!C602,LEFT(StoreConfig!#REF!,FIND("|",StoreConfig!#REF!)-1),""),$Q$4:$R$20,2,FALSE),"")</f>
        <v/>
      </c>
      <c r="H597" s="91" t="str">
        <f>IF($B$2=StoreConfig!C602,LEFT(StoreConfig!G602,FIND("#",StoreConfig!G602)-1),"")</f>
        <v/>
      </c>
      <c r="I597" s="91" t="str">
        <f>IF($B$2=StoreConfig!C602,RIGHT(StoreConfig!G602,LEN(StoreConfig!G602)-FIND("#",StoreConfig!G602)),"")</f>
        <v/>
      </c>
      <c r="J597" s="91" t="str">
        <f>IF($B$2=StoreConfig!C602,IF(StoreConfig!L602=0,"不限购",StoreConfig!L602&amp;"次"),"")</f>
        <v/>
      </c>
    </row>
    <row r="598" spans="4:10">
      <c r="D598" s="99" t="str">
        <f>IF($B$2=StoreConfig!C603,StoreConfig!O603,"")</f>
        <v/>
      </c>
      <c r="E598" s="99" t="str">
        <f>IF($B$2=StoreConfig!C603,StoreConfig!E603,"")</f>
        <v/>
      </c>
      <c r="F598" s="99" t="str">
        <f>IF($B$2=StoreConfig!C603,RIGHT(StoreConfig!#REF!,LEN(StoreConfig!#REF!)-FIND("|",StoreConfig!#REF!)),"")</f>
        <v/>
      </c>
      <c r="G598" s="99" t="str">
        <f>IFERROR(VLOOKUP(--IF($B$2=StoreConfig!C603,LEFT(StoreConfig!#REF!,FIND("|",StoreConfig!#REF!)-1),""),$Q$4:$R$20,2,FALSE),"")</f>
        <v/>
      </c>
      <c r="H598" s="91" t="str">
        <f>IF($B$2=StoreConfig!C603,LEFT(StoreConfig!G603,FIND("#",StoreConfig!G603)-1),"")</f>
        <v/>
      </c>
      <c r="I598" s="91" t="str">
        <f>IF($B$2=StoreConfig!C603,RIGHT(StoreConfig!G603,LEN(StoreConfig!G603)-FIND("#",StoreConfig!G603)),"")</f>
        <v/>
      </c>
      <c r="J598" s="91" t="str">
        <f>IF($B$2=StoreConfig!C603,IF(StoreConfig!L603=0,"不限购",StoreConfig!L603&amp;"次"),"")</f>
        <v/>
      </c>
    </row>
    <row r="599" spans="4:10">
      <c r="D599" s="99" t="str">
        <f>IF($B$2=StoreConfig!C604,StoreConfig!O604,"")</f>
        <v/>
      </c>
      <c r="E599" s="99" t="str">
        <f>IF($B$2=StoreConfig!C604,StoreConfig!E604,"")</f>
        <v/>
      </c>
      <c r="F599" s="99" t="str">
        <f>IF($B$2=StoreConfig!C604,RIGHT(StoreConfig!#REF!,LEN(StoreConfig!#REF!)-FIND("|",StoreConfig!#REF!)),"")</f>
        <v/>
      </c>
      <c r="G599" s="99" t="str">
        <f>IFERROR(VLOOKUP(--IF($B$2=StoreConfig!C604,LEFT(StoreConfig!#REF!,FIND("|",StoreConfig!#REF!)-1),""),$Q$4:$R$20,2,FALSE),"")</f>
        <v/>
      </c>
      <c r="H599" s="91" t="str">
        <f>IF($B$2=StoreConfig!C604,LEFT(StoreConfig!G604,FIND("#",StoreConfig!G604)-1),"")</f>
        <v/>
      </c>
      <c r="I599" s="91" t="str">
        <f>IF($B$2=StoreConfig!C604,RIGHT(StoreConfig!G604,LEN(StoreConfig!G604)-FIND("#",StoreConfig!G604)),"")</f>
        <v/>
      </c>
      <c r="J599" s="91" t="str">
        <f>IF($B$2=StoreConfig!C604,IF(StoreConfig!L604=0,"不限购",StoreConfig!L604&amp;"次"),"")</f>
        <v/>
      </c>
    </row>
    <row r="600" spans="4:10">
      <c r="D600" s="99" t="str">
        <f>IF($B$2=StoreConfig!C605,StoreConfig!O605,"")</f>
        <v/>
      </c>
      <c r="E600" s="99" t="str">
        <f>IF($B$2=StoreConfig!C605,StoreConfig!E605,"")</f>
        <v/>
      </c>
      <c r="F600" s="99" t="str">
        <f>IF($B$2=StoreConfig!C605,RIGHT(StoreConfig!#REF!,LEN(StoreConfig!#REF!)-FIND("|",StoreConfig!#REF!)),"")</f>
        <v/>
      </c>
      <c r="G600" s="99" t="str">
        <f>IFERROR(VLOOKUP(--IF($B$2=StoreConfig!C605,LEFT(StoreConfig!#REF!,FIND("|",StoreConfig!#REF!)-1),""),$Q$4:$R$20,2,FALSE),"")</f>
        <v/>
      </c>
      <c r="H600" s="91" t="str">
        <f>IF($B$2=StoreConfig!C605,LEFT(StoreConfig!G605,FIND("#",StoreConfig!G605)-1),"")</f>
        <v/>
      </c>
      <c r="I600" s="91" t="str">
        <f>IF($B$2=StoreConfig!C605,RIGHT(StoreConfig!G605,LEN(StoreConfig!G605)-FIND("#",StoreConfig!G605)),"")</f>
        <v/>
      </c>
      <c r="J600" s="91" t="str">
        <f>IF($B$2=StoreConfig!C605,IF(StoreConfig!L605=0,"不限购",StoreConfig!L605&amp;"次"),"")</f>
        <v/>
      </c>
    </row>
    <row r="601" spans="4:10">
      <c r="D601" s="99" t="str">
        <f>IF($B$2=StoreConfig!C606,StoreConfig!O606,"")</f>
        <v/>
      </c>
      <c r="E601" s="99" t="str">
        <f>IF($B$2=StoreConfig!C606,StoreConfig!E606,"")</f>
        <v/>
      </c>
      <c r="F601" s="99" t="str">
        <f>IF($B$2=StoreConfig!C606,RIGHT(StoreConfig!#REF!,LEN(StoreConfig!#REF!)-FIND("|",StoreConfig!#REF!)),"")</f>
        <v/>
      </c>
      <c r="G601" s="99" t="str">
        <f>IFERROR(VLOOKUP(--IF($B$2=StoreConfig!C606,LEFT(StoreConfig!#REF!,FIND("|",StoreConfig!#REF!)-1),""),$Q$4:$R$20,2,FALSE),"")</f>
        <v/>
      </c>
      <c r="H601" s="91" t="str">
        <f>IF($B$2=StoreConfig!C606,LEFT(StoreConfig!G606,FIND("#",StoreConfig!G606)-1),"")</f>
        <v/>
      </c>
      <c r="I601" s="91" t="str">
        <f>IF($B$2=StoreConfig!C606,RIGHT(StoreConfig!G606,LEN(StoreConfig!G606)-FIND("#",StoreConfig!G606)),"")</f>
        <v/>
      </c>
      <c r="J601" s="91" t="str">
        <f>IF($B$2=StoreConfig!C606,IF(StoreConfig!L606=0,"不限购",StoreConfig!L606&amp;"次"),"")</f>
        <v/>
      </c>
    </row>
    <row r="602" spans="4:10">
      <c r="D602" s="99" t="str">
        <f>IF($B$2=StoreConfig!C607,StoreConfig!O607,"")</f>
        <v/>
      </c>
      <c r="E602" s="99" t="str">
        <f>IF($B$2=StoreConfig!C607,StoreConfig!E607,"")</f>
        <v/>
      </c>
      <c r="F602" s="99" t="str">
        <f>IF($B$2=StoreConfig!C607,RIGHT(StoreConfig!#REF!,LEN(StoreConfig!#REF!)-FIND("|",StoreConfig!#REF!)),"")</f>
        <v/>
      </c>
      <c r="G602" s="99" t="str">
        <f>IFERROR(VLOOKUP(--IF($B$2=StoreConfig!C607,LEFT(StoreConfig!#REF!,FIND("|",StoreConfig!#REF!)-1),""),$Q$4:$R$20,2,FALSE),"")</f>
        <v/>
      </c>
      <c r="H602" s="91" t="str">
        <f>IF($B$2=StoreConfig!C607,LEFT(StoreConfig!G607,FIND("#",StoreConfig!G607)-1),"")</f>
        <v/>
      </c>
      <c r="I602" s="91" t="str">
        <f>IF($B$2=StoreConfig!C607,RIGHT(StoreConfig!G607,LEN(StoreConfig!G607)-FIND("#",StoreConfig!G607)),"")</f>
        <v/>
      </c>
      <c r="J602" s="91" t="str">
        <f>IF($B$2=StoreConfig!C607,IF(StoreConfig!L607=0,"不限购",StoreConfig!L607&amp;"次"),"")</f>
        <v/>
      </c>
    </row>
    <row r="603" spans="4:10">
      <c r="D603" s="99" t="str">
        <f>IF($B$2=StoreConfig!C608,StoreConfig!O608,"")</f>
        <v/>
      </c>
      <c r="E603" s="99" t="str">
        <f>IF($B$2=StoreConfig!C608,StoreConfig!E608,"")</f>
        <v/>
      </c>
      <c r="F603" s="99" t="str">
        <f>IF($B$2=StoreConfig!C608,RIGHT(StoreConfig!#REF!,LEN(StoreConfig!#REF!)-FIND("|",StoreConfig!#REF!)),"")</f>
        <v/>
      </c>
      <c r="G603" s="99" t="str">
        <f>IFERROR(VLOOKUP(--IF($B$2=StoreConfig!C608,LEFT(StoreConfig!#REF!,FIND("|",StoreConfig!#REF!)-1),""),$Q$4:$R$20,2,FALSE),"")</f>
        <v/>
      </c>
      <c r="H603" s="91" t="str">
        <f>IF($B$2=StoreConfig!C608,LEFT(StoreConfig!G608,FIND("#",StoreConfig!G608)-1),"")</f>
        <v/>
      </c>
      <c r="I603" s="91" t="str">
        <f>IF($B$2=StoreConfig!C608,RIGHT(StoreConfig!G608,LEN(StoreConfig!G608)-FIND("#",StoreConfig!G608)),"")</f>
        <v/>
      </c>
      <c r="J603" s="91" t="str">
        <f>IF($B$2=StoreConfig!C608,IF(StoreConfig!L608=0,"不限购",StoreConfig!L608&amp;"次"),"")</f>
        <v/>
      </c>
    </row>
    <row r="604" spans="4:10">
      <c r="D604" s="99" t="str">
        <f>IF($B$2=StoreConfig!C609,StoreConfig!O609,"")</f>
        <v/>
      </c>
      <c r="E604" s="99" t="str">
        <f>IF($B$2=StoreConfig!C609,StoreConfig!E609,"")</f>
        <v/>
      </c>
      <c r="F604" s="99" t="str">
        <f>IF($B$2=StoreConfig!C609,RIGHT(StoreConfig!#REF!,LEN(StoreConfig!#REF!)-FIND("|",StoreConfig!#REF!)),"")</f>
        <v/>
      </c>
      <c r="G604" s="99" t="str">
        <f>IFERROR(VLOOKUP(--IF($B$2=StoreConfig!C609,LEFT(StoreConfig!#REF!,FIND("|",StoreConfig!#REF!)-1),""),$Q$4:$R$20,2,FALSE),"")</f>
        <v/>
      </c>
      <c r="H604" s="91" t="str">
        <f>IF($B$2=StoreConfig!C609,LEFT(StoreConfig!G609,FIND("#",StoreConfig!G609)-1),"")</f>
        <v/>
      </c>
      <c r="I604" s="91" t="str">
        <f>IF($B$2=StoreConfig!C609,RIGHT(StoreConfig!G609,LEN(StoreConfig!G609)-FIND("#",StoreConfig!G609)),"")</f>
        <v/>
      </c>
      <c r="J604" s="91" t="str">
        <f>IF($B$2=StoreConfig!C609,IF(StoreConfig!L609=0,"不限购",StoreConfig!L609&amp;"次"),"")</f>
        <v/>
      </c>
    </row>
    <row r="605" spans="4:10">
      <c r="D605" s="99" t="str">
        <f>IF($B$2=StoreConfig!C610,StoreConfig!O610,"")</f>
        <v/>
      </c>
      <c r="E605" s="99" t="str">
        <f>IF($B$2=StoreConfig!C610,StoreConfig!E610,"")</f>
        <v/>
      </c>
      <c r="F605" s="99" t="str">
        <f>IF($B$2=StoreConfig!C610,RIGHT(StoreConfig!J610,LEN(StoreConfig!J610)-FIND("|",StoreConfig!J610)),"")</f>
        <v/>
      </c>
      <c r="G605" s="99" t="str">
        <f>IFERROR(VLOOKUP(--IF($B$2=StoreConfig!C610,LEFT(StoreConfig!J610,FIND("|",StoreConfig!J610)-1),""),$Q$4:$R$20,2,FALSE),"")</f>
        <v/>
      </c>
      <c r="H605" s="91" t="str">
        <f>IF($B$2=StoreConfig!C610,LEFT(StoreConfig!G610,FIND("#",StoreConfig!G610)-1),"")</f>
        <v/>
      </c>
      <c r="I605" s="91" t="str">
        <f>IF($B$2=StoreConfig!C610,RIGHT(StoreConfig!G610,LEN(StoreConfig!G610)-FIND("#",StoreConfig!G610)),"")</f>
        <v/>
      </c>
      <c r="J605" s="91" t="str">
        <f>IF($B$2=StoreConfig!C610,IF(StoreConfig!L610=0,"不限购",StoreConfig!L610&amp;"次"),"")</f>
        <v/>
      </c>
    </row>
    <row r="606" spans="4:10">
      <c r="D606" s="99" t="str">
        <f>IF($B$2=StoreConfig!C611,StoreConfig!O611,"")</f>
        <v/>
      </c>
      <c r="E606" s="99" t="str">
        <f>IF($B$2=StoreConfig!C611,StoreConfig!E611,"")</f>
        <v/>
      </c>
      <c r="F606" s="99" t="str">
        <f>IF($B$2=StoreConfig!C611,RIGHT(StoreConfig!J611,LEN(StoreConfig!J611)-FIND("|",StoreConfig!J611)),"")</f>
        <v/>
      </c>
      <c r="G606" s="99" t="str">
        <f>IFERROR(VLOOKUP(--IF($B$2=StoreConfig!C611,LEFT(StoreConfig!J611,FIND("|",StoreConfig!J611)-1),""),$Q$4:$R$20,2,FALSE),"")</f>
        <v/>
      </c>
      <c r="H606" s="91" t="str">
        <f>IF($B$2=StoreConfig!C611,LEFT(StoreConfig!G611,FIND("#",StoreConfig!G611)-1),"")</f>
        <v/>
      </c>
      <c r="I606" s="91" t="str">
        <f>IF($B$2=StoreConfig!C611,RIGHT(StoreConfig!G611,LEN(StoreConfig!G611)-FIND("#",StoreConfig!G611)),"")</f>
        <v/>
      </c>
      <c r="J606" s="91" t="str">
        <f>IF($B$2=StoreConfig!C611,IF(StoreConfig!L611=0,"不限购",StoreConfig!L611&amp;"次"),"")</f>
        <v/>
      </c>
    </row>
    <row r="607" spans="4:10">
      <c r="D607" s="99" t="str">
        <f>IF($B$2=StoreConfig!C612,StoreConfig!O612,"")</f>
        <v/>
      </c>
      <c r="E607" s="99" t="str">
        <f>IF($B$2=StoreConfig!C612,StoreConfig!E612,"")</f>
        <v/>
      </c>
      <c r="F607" s="99" t="str">
        <f>IF($B$2=StoreConfig!C612,RIGHT(StoreConfig!J612,LEN(StoreConfig!J612)-FIND("|",StoreConfig!J612)),"")</f>
        <v/>
      </c>
      <c r="G607" s="99" t="str">
        <f>IFERROR(VLOOKUP(--IF($B$2=StoreConfig!C612,LEFT(StoreConfig!J612,FIND("|",StoreConfig!J612)-1),""),$Q$4:$R$20,2,FALSE),"")</f>
        <v/>
      </c>
      <c r="H607" s="91" t="str">
        <f>IF($B$2=StoreConfig!C612,LEFT(StoreConfig!G612,FIND("#",StoreConfig!G612)-1),"")</f>
        <v/>
      </c>
      <c r="I607" s="91" t="str">
        <f>IF($B$2=StoreConfig!C612,RIGHT(StoreConfig!G612,LEN(StoreConfig!G612)-FIND("#",StoreConfig!G612)),"")</f>
        <v/>
      </c>
      <c r="J607" s="91" t="str">
        <f>IF($B$2=StoreConfig!C612,IF(StoreConfig!L612=0,"不限购",StoreConfig!L612&amp;"次"),"")</f>
        <v/>
      </c>
    </row>
    <row r="608" spans="4:10">
      <c r="D608" s="99" t="str">
        <f>IF($B$2=StoreConfig!C613,StoreConfig!O613,"")</f>
        <v/>
      </c>
      <c r="E608" s="99" t="str">
        <f>IF($B$2=StoreConfig!C613,StoreConfig!E613,"")</f>
        <v/>
      </c>
      <c r="F608" s="99" t="str">
        <f>IF($B$2=StoreConfig!C613,RIGHT(StoreConfig!J613,LEN(StoreConfig!J613)-FIND("|",StoreConfig!J613)),"")</f>
        <v/>
      </c>
      <c r="G608" s="99" t="str">
        <f>IFERROR(VLOOKUP(--IF($B$2=StoreConfig!C613,LEFT(StoreConfig!J613,FIND("|",StoreConfig!J613)-1),""),$Q$4:$R$20,2,FALSE),"")</f>
        <v/>
      </c>
      <c r="H608" s="91" t="str">
        <f>IF($B$2=StoreConfig!C613,LEFT(StoreConfig!G613,FIND("#",StoreConfig!G613)-1),"")</f>
        <v/>
      </c>
      <c r="I608" s="91" t="str">
        <f>IF($B$2=StoreConfig!C613,RIGHT(StoreConfig!G613,LEN(StoreConfig!G613)-FIND("#",StoreConfig!G613)),"")</f>
        <v/>
      </c>
      <c r="J608" s="91" t="str">
        <f>IF($B$2=StoreConfig!C613,IF(StoreConfig!L613=0,"不限购",StoreConfig!L613&amp;"次"),"")</f>
        <v/>
      </c>
    </row>
    <row r="609" spans="4:10">
      <c r="D609" s="99" t="str">
        <f>IF($B$2=StoreConfig!C614,StoreConfig!O614,"")</f>
        <v/>
      </c>
      <c r="E609" s="99" t="str">
        <f>IF($B$2=StoreConfig!C614,StoreConfig!E614,"")</f>
        <v/>
      </c>
      <c r="F609" s="99" t="str">
        <f>IF($B$2=StoreConfig!C614,RIGHT(StoreConfig!J614,LEN(StoreConfig!J614)-FIND("|",StoreConfig!J614)),"")</f>
        <v/>
      </c>
      <c r="G609" s="99" t="str">
        <f>IFERROR(VLOOKUP(--IF($B$2=StoreConfig!C614,LEFT(StoreConfig!J614,FIND("|",StoreConfig!J614)-1),""),$Q$4:$R$20,2,FALSE),"")</f>
        <v/>
      </c>
      <c r="H609" s="91" t="str">
        <f>IF($B$2=StoreConfig!C614,LEFT(StoreConfig!G614,FIND("#",StoreConfig!G614)-1),"")</f>
        <v/>
      </c>
      <c r="I609" s="91" t="str">
        <f>IF($B$2=StoreConfig!C614,RIGHT(StoreConfig!G614,LEN(StoreConfig!G614)-FIND("#",StoreConfig!G614)),"")</f>
        <v/>
      </c>
      <c r="J609" s="91" t="str">
        <f>IF($B$2=StoreConfig!C614,IF(StoreConfig!L614=0,"不限购",StoreConfig!L614&amp;"次"),"")</f>
        <v/>
      </c>
    </row>
    <row r="610" spans="4:10">
      <c r="D610" s="99" t="str">
        <f>IF($B$2=StoreConfig!C615,StoreConfig!O615,"")</f>
        <v/>
      </c>
      <c r="E610" s="99" t="str">
        <f>IF($B$2=StoreConfig!C615,StoreConfig!E615,"")</f>
        <v/>
      </c>
      <c r="F610" s="99" t="str">
        <f>IF($B$2=StoreConfig!C615,RIGHT(StoreConfig!J615,LEN(StoreConfig!J615)-FIND("|",StoreConfig!J615)),"")</f>
        <v/>
      </c>
      <c r="G610" s="99" t="str">
        <f>IFERROR(VLOOKUP(--IF($B$2=StoreConfig!C615,LEFT(StoreConfig!J615,FIND("|",StoreConfig!J615)-1),""),$Q$4:$R$20,2,FALSE),"")</f>
        <v/>
      </c>
      <c r="H610" s="91" t="str">
        <f>IF($B$2=StoreConfig!C615,LEFT(StoreConfig!G615,FIND("#",StoreConfig!G615)-1),"")</f>
        <v/>
      </c>
      <c r="I610" s="91" t="str">
        <f>IF($B$2=StoreConfig!C615,RIGHT(StoreConfig!G615,LEN(StoreConfig!G615)-FIND("#",StoreConfig!G615)),"")</f>
        <v/>
      </c>
      <c r="J610" s="91" t="str">
        <f>IF($B$2=StoreConfig!C615,IF(StoreConfig!L615=0,"不限购",StoreConfig!L615&amp;"次"),"")</f>
        <v/>
      </c>
    </row>
    <row r="611" spans="4:10">
      <c r="D611" s="99" t="str">
        <f>IF($B$2=StoreConfig!C616,StoreConfig!O616,"")</f>
        <v/>
      </c>
      <c r="E611" s="99" t="str">
        <f>IF($B$2=StoreConfig!C616,StoreConfig!E616,"")</f>
        <v/>
      </c>
      <c r="F611" s="99" t="str">
        <f>IF($B$2=StoreConfig!C616,RIGHT(StoreConfig!J616,LEN(StoreConfig!J616)-FIND("|",StoreConfig!J616)),"")</f>
        <v/>
      </c>
      <c r="G611" s="99" t="str">
        <f>IFERROR(VLOOKUP(--IF($B$2=StoreConfig!C616,LEFT(StoreConfig!J616,FIND("|",StoreConfig!J616)-1),""),$Q$4:$R$20,2,FALSE),"")</f>
        <v/>
      </c>
      <c r="H611" s="91" t="str">
        <f>IF($B$2=StoreConfig!C616,LEFT(StoreConfig!G616,FIND("#",StoreConfig!G616)-1),"")</f>
        <v/>
      </c>
      <c r="I611" s="91" t="str">
        <f>IF($B$2=StoreConfig!C616,RIGHT(StoreConfig!G616,LEN(StoreConfig!G616)-FIND("#",StoreConfig!G616)),"")</f>
        <v/>
      </c>
      <c r="J611" s="91" t="str">
        <f>IF($B$2=StoreConfig!C616,IF(StoreConfig!L616=0,"不限购",StoreConfig!L616&amp;"次"),"")</f>
        <v/>
      </c>
    </row>
    <row r="612" spans="4:10">
      <c r="D612" s="99" t="str">
        <f>IF($B$2=StoreConfig!C617,StoreConfig!O617,"")</f>
        <v/>
      </c>
      <c r="E612" s="99" t="str">
        <f>IF($B$2=StoreConfig!C617,StoreConfig!E617,"")</f>
        <v/>
      </c>
      <c r="F612" s="99" t="str">
        <f>IF($B$2=StoreConfig!C617,RIGHT(StoreConfig!J617,LEN(StoreConfig!J617)-FIND("|",StoreConfig!J617)),"")</f>
        <v/>
      </c>
      <c r="G612" s="99" t="str">
        <f>IFERROR(VLOOKUP(--IF($B$2=StoreConfig!C617,LEFT(StoreConfig!J617,FIND("|",StoreConfig!J617)-1),""),$Q$4:$R$20,2,FALSE),"")</f>
        <v/>
      </c>
      <c r="H612" s="91" t="str">
        <f>IF($B$2=StoreConfig!C617,LEFT(StoreConfig!G617,FIND("#",StoreConfig!G617)-1),"")</f>
        <v/>
      </c>
      <c r="I612" s="91" t="str">
        <f>IF($B$2=StoreConfig!C617,RIGHT(StoreConfig!G617,LEN(StoreConfig!G617)-FIND("#",StoreConfig!G617)),"")</f>
        <v/>
      </c>
      <c r="J612" s="91" t="str">
        <f>IF($B$2=StoreConfig!C617,IF(StoreConfig!L617=0,"不限购",StoreConfig!L617&amp;"次"),"")</f>
        <v/>
      </c>
    </row>
    <row r="613" spans="4:10">
      <c r="D613" s="99" t="str">
        <f>IF($B$2=StoreConfig!C618,StoreConfig!O618,"")</f>
        <v/>
      </c>
      <c r="E613" s="99" t="str">
        <f>IF($B$2=StoreConfig!C618,StoreConfig!E618,"")</f>
        <v/>
      </c>
      <c r="F613" s="99" t="str">
        <f>IF($B$2=StoreConfig!C618,RIGHT(StoreConfig!J618,LEN(StoreConfig!J618)-FIND("|",StoreConfig!J618)),"")</f>
        <v/>
      </c>
      <c r="G613" s="99" t="str">
        <f>IFERROR(VLOOKUP(--IF($B$2=StoreConfig!C618,LEFT(StoreConfig!J618,FIND("|",StoreConfig!J618)-1),""),$Q$4:$R$20,2,FALSE),"")</f>
        <v/>
      </c>
      <c r="H613" s="91" t="str">
        <f>IF($B$2=StoreConfig!C618,LEFT(StoreConfig!G618,FIND("#",StoreConfig!G618)-1),"")</f>
        <v/>
      </c>
      <c r="I613" s="91" t="str">
        <f>IF($B$2=StoreConfig!C618,RIGHT(StoreConfig!G618,LEN(StoreConfig!G618)-FIND("#",StoreConfig!G618)),"")</f>
        <v/>
      </c>
      <c r="J613" s="91" t="str">
        <f>IF($B$2=StoreConfig!C618,IF(StoreConfig!L618=0,"不限购",StoreConfig!L618&amp;"次"),"")</f>
        <v/>
      </c>
    </row>
    <row r="614" spans="4:10">
      <c r="D614" s="99" t="str">
        <f>IF($B$2=StoreConfig!C619,StoreConfig!O619,"")</f>
        <v/>
      </c>
      <c r="E614" s="99" t="str">
        <f>IF($B$2=StoreConfig!C619,StoreConfig!E619,"")</f>
        <v/>
      </c>
      <c r="F614" s="99" t="str">
        <f>IF($B$2=StoreConfig!C619,RIGHT(StoreConfig!J619,LEN(StoreConfig!J619)-FIND("|",StoreConfig!J619)),"")</f>
        <v/>
      </c>
      <c r="G614" s="99" t="str">
        <f>IFERROR(VLOOKUP(--IF($B$2=StoreConfig!C619,LEFT(StoreConfig!J619,FIND("|",StoreConfig!J619)-1),""),$Q$4:$R$20,2,FALSE),"")</f>
        <v/>
      </c>
      <c r="H614" s="91" t="str">
        <f>IF($B$2=StoreConfig!C619,LEFT(StoreConfig!G619,FIND("#",StoreConfig!G619)-1),"")</f>
        <v/>
      </c>
      <c r="I614" s="91" t="str">
        <f>IF($B$2=StoreConfig!C619,RIGHT(StoreConfig!G619,LEN(StoreConfig!G619)-FIND("#",StoreConfig!G619)),"")</f>
        <v/>
      </c>
      <c r="J614" s="91" t="str">
        <f>IF($B$2=StoreConfig!C619,IF(StoreConfig!L619=0,"不限购",StoreConfig!L619&amp;"次"),"")</f>
        <v/>
      </c>
    </row>
    <row r="615" spans="4:10">
      <c r="D615" s="99" t="str">
        <f>IF($B$2=StoreConfig!C620,StoreConfig!O620,"")</f>
        <v/>
      </c>
      <c r="E615" s="99" t="str">
        <f>IF($B$2=StoreConfig!C620,StoreConfig!E620,"")</f>
        <v/>
      </c>
      <c r="F615" s="99" t="str">
        <f>IF($B$2=StoreConfig!C620,RIGHT(StoreConfig!J620,LEN(StoreConfig!J620)-FIND("|",StoreConfig!J620)),"")</f>
        <v/>
      </c>
      <c r="G615" s="99" t="str">
        <f>IFERROR(VLOOKUP(--IF($B$2=StoreConfig!C620,LEFT(StoreConfig!J620,FIND("|",StoreConfig!J620)-1),""),$Q$4:$R$20,2,FALSE),"")</f>
        <v/>
      </c>
      <c r="H615" s="91" t="str">
        <f>IF($B$2=StoreConfig!C620,LEFT(StoreConfig!G620,FIND("#",StoreConfig!G620)-1),"")</f>
        <v/>
      </c>
      <c r="I615" s="91" t="str">
        <f>IF($B$2=StoreConfig!C620,RIGHT(StoreConfig!G620,LEN(StoreConfig!G620)-FIND("#",StoreConfig!G620)),"")</f>
        <v/>
      </c>
      <c r="J615" s="91" t="str">
        <f>IF($B$2=StoreConfig!C620,IF(StoreConfig!L620=0,"不限购",StoreConfig!L620&amp;"次"),"")</f>
        <v/>
      </c>
    </row>
    <row r="616" spans="4:10">
      <c r="D616" s="99" t="str">
        <f>IF($B$2=StoreConfig!C621,StoreConfig!O621,"")</f>
        <v/>
      </c>
      <c r="E616" s="99" t="str">
        <f>IF($B$2=StoreConfig!C621,StoreConfig!E621,"")</f>
        <v/>
      </c>
      <c r="F616" s="99" t="str">
        <f>IF($B$2=StoreConfig!C621,RIGHT(StoreConfig!J621,LEN(StoreConfig!J621)-FIND("|",StoreConfig!J621)),"")</f>
        <v/>
      </c>
      <c r="G616" s="99" t="str">
        <f>IFERROR(VLOOKUP(--IF($B$2=StoreConfig!C621,LEFT(StoreConfig!J621,FIND("|",StoreConfig!J621)-1),""),$Q$4:$R$20,2,FALSE),"")</f>
        <v/>
      </c>
      <c r="H616" s="91" t="str">
        <f>IF($B$2=StoreConfig!C621,LEFT(StoreConfig!G621,FIND("#",StoreConfig!G621)-1),"")</f>
        <v/>
      </c>
      <c r="I616" s="91" t="str">
        <f>IF($B$2=StoreConfig!C621,RIGHT(StoreConfig!G621,LEN(StoreConfig!G621)-FIND("#",StoreConfig!G621)),"")</f>
        <v/>
      </c>
      <c r="J616" s="91" t="str">
        <f>IF($B$2=StoreConfig!C621,IF(StoreConfig!L621=0,"不限购",StoreConfig!L621&amp;"次"),"")</f>
        <v/>
      </c>
    </row>
    <row r="617" spans="4:10">
      <c r="D617" s="99" t="str">
        <f>IF($B$2=StoreConfig!C622,StoreConfig!O622,"")</f>
        <v/>
      </c>
      <c r="E617" s="99" t="str">
        <f>IF($B$2=StoreConfig!C622,StoreConfig!E622,"")</f>
        <v/>
      </c>
      <c r="F617" s="99" t="str">
        <f>IF($B$2=StoreConfig!C622,RIGHT(StoreConfig!J622,LEN(StoreConfig!J622)-FIND("|",StoreConfig!J622)),"")</f>
        <v/>
      </c>
      <c r="G617" s="99" t="str">
        <f>IFERROR(VLOOKUP(--IF($B$2=StoreConfig!C622,LEFT(StoreConfig!J622,FIND("|",StoreConfig!J622)-1),""),$Q$4:$R$20,2,FALSE),"")</f>
        <v/>
      </c>
      <c r="H617" s="91" t="str">
        <f>IF($B$2=StoreConfig!C622,LEFT(StoreConfig!G622,FIND("#",StoreConfig!G622)-1),"")</f>
        <v/>
      </c>
      <c r="I617" s="91" t="str">
        <f>IF($B$2=StoreConfig!C622,RIGHT(StoreConfig!G622,LEN(StoreConfig!G622)-FIND("#",StoreConfig!G622)),"")</f>
        <v/>
      </c>
      <c r="J617" s="91" t="str">
        <f>IF($B$2=StoreConfig!C622,IF(StoreConfig!L622=0,"不限购",StoreConfig!L622&amp;"次"),"")</f>
        <v/>
      </c>
    </row>
    <row r="618" spans="4:10">
      <c r="D618" s="99" t="str">
        <f>IF($B$2=StoreConfig!C623,StoreConfig!O623,"")</f>
        <v/>
      </c>
      <c r="E618" s="99" t="str">
        <f>IF($B$2=StoreConfig!C623,StoreConfig!E623,"")</f>
        <v/>
      </c>
      <c r="F618" s="99" t="str">
        <f>IF($B$2=StoreConfig!C623,RIGHT(StoreConfig!J623,LEN(StoreConfig!J623)-FIND("|",StoreConfig!J623)),"")</f>
        <v/>
      </c>
      <c r="G618" s="99" t="str">
        <f>IFERROR(VLOOKUP(--IF($B$2=StoreConfig!C623,LEFT(StoreConfig!J623,FIND("|",StoreConfig!J623)-1),""),$Q$4:$R$20,2,FALSE),"")</f>
        <v/>
      </c>
      <c r="H618" s="91" t="str">
        <f>IF($B$2=StoreConfig!C623,LEFT(StoreConfig!G623,FIND("#",StoreConfig!G623)-1),"")</f>
        <v/>
      </c>
      <c r="I618" s="91" t="str">
        <f>IF($B$2=StoreConfig!C623,RIGHT(StoreConfig!G623,LEN(StoreConfig!G623)-FIND("#",StoreConfig!G623)),"")</f>
        <v/>
      </c>
      <c r="J618" s="91" t="str">
        <f>IF($B$2=StoreConfig!C623,IF(StoreConfig!L623=0,"不限购",StoreConfig!L623&amp;"次"),"")</f>
        <v/>
      </c>
    </row>
    <row r="619" spans="4:10">
      <c r="D619" s="99" t="str">
        <f>IF($B$2=StoreConfig!C624,StoreConfig!O624,"")</f>
        <v/>
      </c>
      <c r="E619" s="99" t="str">
        <f>IF($B$2=StoreConfig!C624,StoreConfig!E624,"")</f>
        <v/>
      </c>
      <c r="F619" s="99" t="str">
        <f>IF($B$2=StoreConfig!C624,RIGHT(StoreConfig!J624,LEN(StoreConfig!J624)-FIND("|",StoreConfig!J624)),"")</f>
        <v/>
      </c>
      <c r="G619" s="99" t="str">
        <f>IFERROR(VLOOKUP(--IF($B$2=StoreConfig!C624,LEFT(StoreConfig!J624,FIND("|",StoreConfig!J624)-1),""),$Q$4:$R$20,2,FALSE),"")</f>
        <v/>
      </c>
      <c r="H619" s="91" t="str">
        <f>IF($B$2=StoreConfig!C624,LEFT(StoreConfig!G624,FIND("#",StoreConfig!G624)-1),"")</f>
        <v/>
      </c>
      <c r="I619" s="91" t="str">
        <f>IF($B$2=StoreConfig!C624,RIGHT(StoreConfig!G624,LEN(StoreConfig!G624)-FIND("#",StoreConfig!G624)),"")</f>
        <v/>
      </c>
      <c r="J619" s="91" t="str">
        <f>IF($B$2=StoreConfig!C624,IF(StoreConfig!L624=0,"不限购",StoreConfig!L624&amp;"次"),"")</f>
        <v/>
      </c>
    </row>
    <row r="620" spans="4:10">
      <c r="D620" s="99" t="str">
        <f>IF($B$2=StoreConfig!C625,StoreConfig!O625,"")</f>
        <v/>
      </c>
      <c r="E620" s="99" t="str">
        <f>IF($B$2=StoreConfig!C625,StoreConfig!E625,"")</f>
        <v/>
      </c>
      <c r="F620" s="99" t="str">
        <f>IF($B$2=StoreConfig!C625,RIGHT(StoreConfig!J625,LEN(StoreConfig!J625)-FIND("|",StoreConfig!J625)),"")</f>
        <v/>
      </c>
      <c r="G620" s="99" t="str">
        <f>IFERROR(VLOOKUP(--IF($B$2=StoreConfig!C625,LEFT(StoreConfig!J625,FIND("|",StoreConfig!J625)-1),""),$Q$4:$R$20,2,FALSE),"")</f>
        <v/>
      </c>
      <c r="H620" s="91" t="str">
        <f>IF($B$2=StoreConfig!C625,LEFT(StoreConfig!G625,FIND("#",StoreConfig!G625)-1),"")</f>
        <v/>
      </c>
      <c r="I620" s="91" t="str">
        <f>IF($B$2=StoreConfig!C625,RIGHT(StoreConfig!G625,LEN(StoreConfig!G625)-FIND("#",StoreConfig!G625)),"")</f>
        <v/>
      </c>
      <c r="J620" s="91" t="str">
        <f>IF($B$2=StoreConfig!C625,IF(StoreConfig!L625=0,"不限购",StoreConfig!L625&amp;"次"),"")</f>
        <v/>
      </c>
    </row>
    <row r="621" spans="4:10">
      <c r="D621" s="99" t="str">
        <f>IF($B$2=StoreConfig!C626,StoreConfig!O626,"")</f>
        <v/>
      </c>
      <c r="E621" s="99" t="str">
        <f>IF($B$2=StoreConfig!C626,StoreConfig!E626,"")</f>
        <v/>
      </c>
      <c r="F621" s="99" t="str">
        <f>IF($B$2=StoreConfig!C626,RIGHT(StoreConfig!J626,LEN(StoreConfig!J626)-FIND("|",StoreConfig!J626)),"")</f>
        <v/>
      </c>
      <c r="G621" s="99" t="str">
        <f>IFERROR(VLOOKUP(--IF($B$2=StoreConfig!C626,LEFT(StoreConfig!J626,FIND("|",StoreConfig!J626)-1),""),$Q$4:$R$20,2,FALSE),"")</f>
        <v/>
      </c>
      <c r="H621" s="91" t="str">
        <f>IF($B$2=StoreConfig!C626,LEFT(StoreConfig!G626,FIND("#",StoreConfig!G626)-1),"")</f>
        <v/>
      </c>
      <c r="I621" s="91" t="str">
        <f>IF($B$2=StoreConfig!C626,RIGHT(StoreConfig!G626,LEN(StoreConfig!G626)-FIND("#",StoreConfig!G626)),"")</f>
        <v/>
      </c>
      <c r="J621" s="91" t="str">
        <f>IF($B$2=StoreConfig!C626,IF(StoreConfig!L626=0,"不限购",StoreConfig!L626&amp;"次"),"")</f>
        <v/>
      </c>
    </row>
    <row r="622" spans="4:10">
      <c r="D622" s="99" t="str">
        <f>IF($B$2=StoreConfig!C627,StoreConfig!O627,"")</f>
        <v/>
      </c>
      <c r="E622" s="99" t="str">
        <f>IF($B$2=StoreConfig!C627,StoreConfig!E627,"")</f>
        <v/>
      </c>
      <c r="F622" s="99" t="str">
        <f>IF($B$2=StoreConfig!C627,RIGHT(StoreConfig!J627,LEN(StoreConfig!J627)-FIND("|",StoreConfig!J627)),"")</f>
        <v/>
      </c>
      <c r="G622" s="99" t="str">
        <f>IFERROR(VLOOKUP(--IF($B$2=StoreConfig!C627,LEFT(StoreConfig!J627,FIND("|",StoreConfig!J627)-1),""),$Q$4:$R$20,2,FALSE),"")</f>
        <v/>
      </c>
      <c r="H622" s="91" t="str">
        <f>IF($B$2=StoreConfig!C627,LEFT(StoreConfig!G627,FIND("#",StoreConfig!G627)-1),"")</f>
        <v/>
      </c>
      <c r="I622" s="91" t="str">
        <f>IF($B$2=StoreConfig!C627,RIGHT(StoreConfig!G627,LEN(StoreConfig!G627)-FIND("#",StoreConfig!G627)),"")</f>
        <v/>
      </c>
      <c r="J622" s="91" t="str">
        <f>IF($B$2=StoreConfig!C627,IF(StoreConfig!L627=0,"不限购",StoreConfig!L627&amp;"次"),"")</f>
        <v/>
      </c>
    </row>
    <row r="623" spans="4:10">
      <c r="D623" s="99" t="str">
        <f>IF($B$2=StoreConfig!C628,StoreConfig!O628,"")</f>
        <v/>
      </c>
      <c r="E623" s="99" t="str">
        <f>IF($B$2=StoreConfig!C628,StoreConfig!E628,"")</f>
        <v/>
      </c>
      <c r="F623" s="99" t="str">
        <f>IF($B$2=StoreConfig!C628,RIGHT(StoreConfig!J628,LEN(StoreConfig!J628)-FIND("|",StoreConfig!J628)),"")</f>
        <v/>
      </c>
      <c r="G623" s="99" t="str">
        <f>IFERROR(VLOOKUP(--IF($B$2=StoreConfig!C628,LEFT(StoreConfig!J628,FIND("|",StoreConfig!J628)-1),""),$Q$4:$R$20,2,FALSE),"")</f>
        <v/>
      </c>
      <c r="H623" s="91" t="str">
        <f>IF($B$2=StoreConfig!C628,LEFT(StoreConfig!G628,FIND("#",StoreConfig!G628)-1),"")</f>
        <v/>
      </c>
      <c r="I623" s="91" t="str">
        <f>IF($B$2=StoreConfig!C628,RIGHT(StoreConfig!G628,LEN(StoreConfig!G628)-FIND("#",StoreConfig!G628)),"")</f>
        <v/>
      </c>
      <c r="J623" s="91" t="str">
        <f>IF($B$2=StoreConfig!C628,IF(StoreConfig!L628=0,"不限购",StoreConfig!L628&amp;"次"),"")</f>
        <v/>
      </c>
    </row>
    <row r="624" spans="4:10">
      <c r="D624" s="99" t="str">
        <f>IF($B$2=StoreConfig!C629,StoreConfig!O629,"")</f>
        <v/>
      </c>
      <c r="E624" s="99" t="str">
        <f>IF($B$2=StoreConfig!C629,StoreConfig!E629,"")</f>
        <v/>
      </c>
      <c r="F624" s="99" t="str">
        <f>IF($B$2=StoreConfig!C629,RIGHT(StoreConfig!J629,LEN(StoreConfig!J629)-FIND("|",StoreConfig!J629)),"")</f>
        <v/>
      </c>
      <c r="G624" s="99" t="str">
        <f>IFERROR(VLOOKUP(--IF($B$2=StoreConfig!C629,LEFT(StoreConfig!J629,FIND("|",StoreConfig!J629)-1),""),$Q$4:$R$20,2,FALSE),"")</f>
        <v/>
      </c>
      <c r="H624" s="91" t="str">
        <f>IF($B$2=StoreConfig!C629,LEFT(StoreConfig!G629,FIND("#",StoreConfig!G629)-1),"")</f>
        <v/>
      </c>
      <c r="I624" s="91" t="str">
        <f>IF($B$2=StoreConfig!C629,RIGHT(StoreConfig!G629,LEN(StoreConfig!G629)-FIND("#",StoreConfig!G629)),"")</f>
        <v/>
      </c>
      <c r="J624" s="91" t="str">
        <f>IF($B$2=StoreConfig!C629,IF(StoreConfig!L629=0,"不限购",StoreConfig!L629&amp;"次"),"")</f>
        <v/>
      </c>
    </row>
    <row r="625" spans="4:10">
      <c r="D625" s="99" t="str">
        <f>IF($B$2=StoreConfig!C630,StoreConfig!O630,"")</f>
        <v/>
      </c>
      <c r="E625" s="99" t="str">
        <f>IF($B$2=StoreConfig!C630,StoreConfig!E630,"")</f>
        <v/>
      </c>
      <c r="F625" s="99" t="str">
        <f>IF($B$2=StoreConfig!C630,RIGHT(StoreConfig!J630,LEN(StoreConfig!J630)-FIND("|",StoreConfig!J630)),"")</f>
        <v/>
      </c>
      <c r="G625" s="99" t="str">
        <f>IFERROR(VLOOKUP(--IF($B$2=StoreConfig!C630,LEFT(StoreConfig!J630,FIND("|",StoreConfig!J630)-1),""),$Q$4:$R$20,2,FALSE),"")</f>
        <v/>
      </c>
      <c r="H625" s="91" t="str">
        <f>IF($B$2=StoreConfig!C630,LEFT(StoreConfig!G630,FIND("#",StoreConfig!G630)-1),"")</f>
        <v/>
      </c>
      <c r="I625" s="91" t="str">
        <f>IF($B$2=StoreConfig!C630,RIGHT(StoreConfig!G630,LEN(StoreConfig!G630)-FIND("#",StoreConfig!G630)),"")</f>
        <v/>
      </c>
      <c r="J625" s="91" t="str">
        <f>IF($B$2=StoreConfig!C630,IF(StoreConfig!L630=0,"不限购",StoreConfig!L630&amp;"次"),"")</f>
        <v/>
      </c>
    </row>
    <row r="626" spans="4:10">
      <c r="D626" s="99" t="str">
        <f>IF($B$2=StoreConfig!C631,StoreConfig!O631,"")</f>
        <v/>
      </c>
      <c r="E626" s="99" t="str">
        <f>IF($B$2=StoreConfig!C631,StoreConfig!E631,"")</f>
        <v/>
      </c>
      <c r="F626" s="99" t="str">
        <f>IF($B$2=StoreConfig!C631,RIGHT(StoreConfig!J631,LEN(StoreConfig!J631)-FIND("|",StoreConfig!J631)),"")</f>
        <v/>
      </c>
      <c r="G626" s="99" t="str">
        <f>IFERROR(VLOOKUP(--IF($B$2=StoreConfig!C631,LEFT(StoreConfig!J631,FIND("|",StoreConfig!J631)-1),""),$Q$4:$R$20,2,FALSE),"")</f>
        <v/>
      </c>
      <c r="H626" s="91" t="str">
        <f>IF($B$2=StoreConfig!C631,LEFT(StoreConfig!G631,FIND("#",StoreConfig!G631)-1),"")</f>
        <v/>
      </c>
      <c r="I626" s="91" t="str">
        <f>IF($B$2=StoreConfig!C631,RIGHT(StoreConfig!G631,LEN(StoreConfig!G631)-FIND("#",StoreConfig!G631)),"")</f>
        <v/>
      </c>
      <c r="J626" s="91" t="str">
        <f>IF($B$2=StoreConfig!C631,IF(StoreConfig!L631=0,"不限购",StoreConfig!L631&amp;"次"),"")</f>
        <v/>
      </c>
    </row>
    <row r="627" spans="4:10">
      <c r="D627" s="99" t="str">
        <f>IF($B$2=StoreConfig!C632,StoreConfig!O632,"")</f>
        <v/>
      </c>
      <c r="E627" s="99" t="str">
        <f>IF($B$2=StoreConfig!C632,StoreConfig!E632,"")</f>
        <v/>
      </c>
      <c r="F627" s="99" t="str">
        <f>IF($B$2=StoreConfig!C632,RIGHT(StoreConfig!J632,LEN(StoreConfig!J632)-FIND("|",StoreConfig!J632)),"")</f>
        <v/>
      </c>
      <c r="G627" s="99" t="str">
        <f>IFERROR(VLOOKUP(--IF($B$2=StoreConfig!C632,LEFT(StoreConfig!J632,FIND("|",StoreConfig!J632)-1),""),$Q$4:$R$20,2,FALSE),"")</f>
        <v/>
      </c>
      <c r="H627" s="91" t="str">
        <f>IF($B$2=StoreConfig!C632,LEFT(StoreConfig!G632,FIND("#",StoreConfig!G632)-1),"")</f>
        <v/>
      </c>
      <c r="I627" s="91" t="str">
        <f>IF($B$2=StoreConfig!C632,RIGHT(StoreConfig!G632,LEN(StoreConfig!G632)-FIND("#",StoreConfig!G632)),"")</f>
        <v/>
      </c>
      <c r="J627" s="91" t="str">
        <f>IF($B$2=StoreConfig!C632,IF(StoreConfig!L632=0,"不限购",StoreConfig!L632&amp;"次"),"")</f>
        <v/>
      </c>
    </row>
    <row r="628" spans="4:10">
      <c r="D628" s="99" t="str">
        <f>IF($B$2=StoreConfig!C633,StoreConfig!O633,"")</f>
        <v/>
      </c>
      <c r="E628" s="99" t="str">
        <f>IF($B$2=StoreConfig!C633,StoreConfig!E633,"")</f>
        <v/>
      </c>
      <c r="F628" s="99" t="str">
        <f>IF($B$2=StoreConfig!C633,RIGHT(StoreConfig!J633,LEN(StoreConfig!J633)-FIND("|",StoreConfig!J633)),"")</f>
        <v/>
      </c>
      <c r="G628" s="99" t="str">
        <f>IFERROR(VLOOKUP(--IF($B$2=StoreConfig!C633,LEFT(StoreConfig!J633,FIND("|",StoreConfig!J633)-1),""),$Q$4:$R$20,2,FALSE),"")</f>
        <v/>
      </c>
      <c r="H628" s="91" t="str">
        <f>IF($B$2=StoreConfig!C633,LEFT(StoreConfig!G633,FIND("#",StoreConfig!G633)-1),"")</f>
        <v/>
      </c>
      <c r="I628" s="91" t="str">
        <f>IF($B$2=StoreConfig!C633,RIGHT(StoreConfig!G633,LEN(StoreConfig!G633)-FIND("#",StoreConfig!G633)),"")</f>
        <v/>
      </c>
      <c r="J628" s="91" t="str">
        <f>IF($B$2=StoreConfig!C633,IF(StoreConfig!L633=0,"不限购",StoreConfig!L633&amp;"次"),"")</f>
        <v/>
      </c>
    </row>
    <row r="629" spans="4:10">
      <c r="D629" s="99" t="str">
        <f>IF($B$2=StoreConfig!C634,StoreConfig!O634,"")</f>
        <v/>
      </c>
      <c r="E629" s="99" t="str">
        <f>IF($B$2=StoreConfig!C634,StoreConfig!E634,"")</f>
        <v/>
      </c>
      <c r="F629" s="99" t="str">
        <f>IF($B$2=StoreConfig!C634,RIGHT(StoreConfig!J634,LEN(StoreConfig!J634)-FIND("|",StoreConfig!J634)),"")</f>
        <v/>
      </c>
      <c r="G629" s="99" t="str">
        <f>IFERROR(VLOOKUP(--IF($B$2=StoreConfig!C634,LEFT(StoreConfig!J634,FIND("|",StoreConfig!J634)-1),""),$Q$4:$R$20,2,FALSE),"")</f>
        <v/>
      </c>
      <c r="H629" s="91" t="str">
        <f>IF($B$2=StoreConfig!C634,LEFT(StoreConfig!G634,FIND("#",StoreConfig!G634)-1),"")</f>
        <v/>
      </c>
      <c r="I629" s="91" t="str">
        <f>IF($B$2=StoreConfig!C634,RIGHT(StoreConfig!G634,LEN(StoreConfig!G634)-FIND("#",StoreConfig!G634)),"")</f>
        <v/>
      </c>
      <c r="J629" s="91" t="str">
        <f>IF($B$2=StoreConfig!C634,IF(StoreConfig!L634=0,"不限购",StoreConfig!L634&amp;"次"),"")</f>
        <v/>
      </c>
    </row>
    <row r="630" spans="4:10">
      <c r="D630" s="99" t="str">
        <f>IF($B$2=StoreConfig!C635,StoreConfig!O635,"")</f>
        <v/>
      </c>
      <c r="E630" s="99" t="str">
        <f>IF($B$2=StoreConfig!C635,StoreConfig!E635,"")</f>
        <v/>
      </c>
      <c r="F630" s="99" t="str">
        <f>IF($B$2=StoreConfig!C635,RIGHT(StoreConfig!J635,LEN(StoreConfig!J635)-FIND("|",StoreConfig!J635)),"")</f>
        <v/>
      </c>
      <c r="G630" s="99" t="str">
        <f>IFERROR(VLOOKUP(--IF($B$2=StoreConfig!C635,LEFT(StoreConfig!J635,FIND("|",StoreConfig!J635)-1),""),$Q$4:$R$20,2,FALSE),"")</f>
        <v/>
      </c>
      <c r="H630" s="91" t="str">
        <f>IF($B$2=StoreConfig!C635,LEFT(StoreConfig!G635,FIND("#",StoreConfig!G635)-1),"")</f>
        <v/>
      </c>
      <c r="I630" s="91" t="str">
        <f>IF($B$2=StoreConfig!C635,RIGHT(StoreConfig!G635,LEN(StoreConfig!G635)-FIND("#",StoreConfig!G635)),"")</f>
        <v/>
      </c>
      <c r="J630" s="91" t="str">
        <f>IF($B$2=StoreConfig!C635,IF(StoreConfig!L635=0,"不限购",StoreConfig!L635&amp;"次"),"")</f>
        <v/>
      </c>
    </row>
    <row r="631" spans="4:10">
      <c r="D631" s="99" t="str">
        <f>IF($B$2=StoreConfig!C636,StoreConfig!O636,"")</f>
        <v/>
      </c>
      <c r="E631" s="99" t="str">
        <f>IF($B$2=StoreConfig!C636,StoreConfig!E636,"")</f>
        <v/>
      </c>
      <c r="F631" s="99" t="str">
        <f>IF($B$2=StoreConfig!C636,RIGHT(StoreConfig!J636,LEN(StoreConfig!J636)-FIND("|",StoreConfig!J636)),"")</f>
        <v/>
      </c>
      <c r="G631" s="99" t="str">
        <f>IFERROR(VLOOKUP(--IF($B$2=StoreConfig!C636,LEFT(StoreConfig!J636,FIND("|",StoreConfig!J636)-1),""),$Q$4:$R$20,2,FALSE),"")</f>
        <v/>
      </c>
      <c r="H631" s="91" t="str">
        <f>IF($B$2=StoreConfig!C636,LEFT(StoreConfig!G636,FIND("#",StoreConfig!G636)-1),"")</f>
        <v/>
      </c>
      <c r="I631" s="91" t="str">
        <f>IF($B$2=StoreConfig!C636,RIGHT(StoreConfig!G636,LEN(StoreConfig!G636)-FIND("#",StoreConfig!G636)),"")</f>
        <v/>
      </c>
      <c r="J631" s="91" t="str">
        <f>IF($B$2=StoreConfig!C636,IF(StoreConfig!L636=0,"不限购",StoreConfig!L636&amp;"次"),"")</f>
        <v/>
      </c>
    </row>
    <row r="632" spans="4:10">
      <c r="D632" s="99" t="str">
        <f>IF($B$2=StoreConfig!C637,StoreConfig!O637,"")</f>
        <v/>
      </c>
      <c r="E632" s="99" t="str">
        <f>IF($B$2=StoreConfig!C637,StoreConfig!E637,"")</f>
        <v/>
      </c>
      <c r="F632" s="99" t="str">
        <f>IF($B$2=StoreConfig!C637,RIGHT(StoreConfig!J637,LEN(StoreConfig!J637)-FIND("|",StoreConfig!J637)),"")</f>
        <v/>
      </c>
      <c r="G632" s="99" t="str">
        <f>IFERROR(VLOOKUP(--IF($B$2=StoreConfig!C637,LEFT(StoreConfig!J637,FIND("|",StoreConfig!J637)-1),""),$Q$4:$R$20,2,FALSE),"")</f>
        <v/>
      </c>
      <c r="H632" s="91" t="str">
        <f>IF($B$2=StoreConfig!C637,LEFT(StoreConfig!G637,FIND("#",StoreConfig!G637)-1),"")</f>
        <v/>
      </c>
      <c r="I632" s="91" t="str">
        <f>IF($B$2=StoreConfig!C637,RIGHT(StoreConfig!G637,LEN(StoreConfig!G637)-FIND("#",StoreConfig!G637)),"")</f>
        <v/>
      </c>
      <c r="J632" s="91" t="str">
        <f>IF($B$2=StoreConfig!C637,IF(StoreConfig!L637=0,"不限购",StoreConfig!L637&amp;"次"),"")</f>
        <v/>
      </c>
    </row>
    <row r="633" spans="4:10">
      <c r="D633" s="99" t="str">
        <f>IF($B$2=StoreConfig!C638,StoreConfig!O638,"")</f>
        <v/>
      </c>
      <c r="E633" s="99" t="str">
        <f>IF($B$2=StoreConfig!C638,StoreConfig!E638,"")</f>
        <v/>
      </c>
      <c r="F633" s="99" t="str">
        <f>IF($B$2=StoreConfig!C638,RIGHT(StoreConfig!J638,LEN(StoreConfig!J638)-FIND("|",StoreConfig!J638)),"")</f>
        <v/>
      </c>
      <c r="G633" s="99" t="str">
        <f>IFERROR(VLOOKUP(--IF($B$2=StoreConfig!C638,LEFT(StoreConfig!J638,FIND("|",StoreConfig!J638)-1),""),$Q$4:$R$20,2,FALSE),"")</f>
        <v/>
      </c>
      <c r="H633" s="91" t="str">
        <f>IF($B$2=StoreConfig!C638,LEFT(StoreConfig!G638,FIND("#",StoreConfig!G638)-1),"")</f>
        <v/>
      </c>
      <c r="I633" s="91" t="str">
        <f>IF($B$2=StoreConfig!C638,RIGHT(StoreConfig!G638,LEN(StoreConfig!G638)-FIND("#",StoreConfig!G638)),"")</f>
        <v/>
      </c>
      <c r="J633" s="91" t="str">
        <f>IF($B$2=StoreConfig!C638,IF(StoreConfig!L638=0,"不限购",StoreConfig!L638&amp;"次"),"")</f>
        <v/>
      </c>
    </row>
    <row r="634" spans="4:10">
      <c r="D634" s="99" t="str">
        <f>IF($B$2=StoreConfig!C639,StoreConfig!O639,"")</f>
        <v/>
      </c>
      <c r="E634" s="99" t="str">
        <f>IF($B$2=StoreConfig!C639,StoreConfig!E639,"")</f>
        <v/>
      </c>
      <c r="F634" s="99" t="str">
        <f>IF($B$2=StoreConfig!C639,RIGHT(StoreConfig!J639,LEN(StoreConfig!J639)-FIND("|",StoreConfig!J639)),"")</f>
        <v/>
      </c>
      <c r="G634" s="99" t="str">
        <f>IFERROR(VLOOKUP(--IF($B$2=StoreConfig!C639,LEFT(StoreConfig!J639,FIND("|",StoreConfig!J639)-1),""),$Q$4:$R$20,2,FALSE),"")</f>
        <v/>
      </c>
      <c r="H634" s="91" t="str">
        <f>IF($B$2=StoreConfig!C639,LEFT(StoreConfig!G639,FIND("#",StoreConfig!G639)-1),"")</f>
        <v/>
      </c>
      <c r="I634" s="91" t="str">
        <f>IF($B$2=StoreConfig!C639,RIGHT(StoreConfig!G639,LEN(StoreConfig!G639)-FIND("#",StoreConfig!G639)),"")</f>
        <v/>
      </c>
      <c r="J634" s="91" t="str">
        <f>IF($B$2=StoreConfig!C639,IF(StoreConfig!L639=0,"不限购",StoreConfig!L639&amp;"次"),"")</f>
        <v/>
      </c>
    </row>
    <row r="635" spans="4:10">
      <c r="D635" s="99" t="str">
        <f>IF($B$2=StoreConfig!C640,StoreConfig!O640,"")</f>
        <v/>
      </c>
      <c r="E635" s="99" t="str">
        <f>IF($B$2=StoreConfig!C640,StoreConfig!E640,"")</f>
        <v/>
      </c>
      <c r="F635" s="99" t="str">
        <f>IF($B$2=StoreConfig!C640,RIGHT(StoreConfig!J640,LEN(StoreConfig!J640)-FIND("|",StoreConfig!J640)),"")</f>
        <v/>
      </c>
      <c r="G635" s="99" t="str">
        <f>IFERROR(VLOOKUP(--IF($B$2=StoreConfig!C640,LEFT(StoreConfig!J640,FIND("|",StoreConfig!J640)-1),""),$Q$4:$R$20,2,FALSE),"")</f>
        <v/>
      </c>
      <c r="H635" s="91" t="str">
        <f>IF($B$2=StoreConfig!C640,LEFT(StoreConfig!G640,FIND("#",StoreConfig!G640)-1),"")</f>
        <v/>
      </c>
      <c r="I635" s="91" t="str">
        <f>IF($B$2=StoreConfig!C640,RIGHT(StoreConfig!G640,LEN(StoreConfig!G640)-FIND("#",StoreConfig!G640)),"")</f>
        <v/>
      </c>
      <c r="J635" s="91" t="str">
        <f>IF($B$2=StoreConfig!C640,IF(StoreConfig!L640=0,"不限购",StoreConfig!L640&amp;"次"),"")</f>
        <v/>
      </c>
    </row>
    <row r="636" spans="4:10">
      <c r="D636" s="99" t="str">
        <f>IF($B$2=StoreConfig!C641,StoreConfig!O641,"")</f>
        <v/>
      </c>
      <c r="E636" s="99" t="str">
        <f>IF($B$2=StoreConfig!C641,StoreConfig!E641,"")</f>
        <v/>
      </c>
      <c r="F636" s="99" t="str">
        <f>IF($B$2=StoreConfig!C641,RIGHT(StoreConfig!J641,LEN(StoreConfig!J641)-FIND("|",StoreConfig!J641)),"")</f>
        <v/>
      </c>
      <c r="G636" s="99" t="str">
        <f>IFERROR(VLOOKUP(--IF($B$2=StoreConfig!C641,LEFT(StoreConfig!J641,FIND("|",StoreConfig!J641)-1),""),$Q$4:$R$20,2,FALSE),"")</f>
        <v/>
      </c>
      <c r="H636" s="91" t="str">
        <f>IF($B$2=StoreConfig!C641,LEFT(StoreConfig!G641,FIND("#",StoreConfig!G641)-1),"")</f>
        <v/>
      </c>
      <c r="I636" s="91" t="str">
        <f>IF($B$2=StoreConfig!C641,RIGHT(StoreConfig!G641,LEN(StoreConfig!G641)-FIND("#",StoreConfig!G641)),"")</f>
        <v/>
      </c>
      <c r="J636" s="91" t="str">
        <f>IF($B$2=StoreConfig!C641,IF(StoreConfig!L641=0,"不限购",StoreConfig!L641&amp;"次"),"")</f>
        <v/>
      </c>
    </row>
    <row r="637" spans="4:10">
      <c r="D637" s="99" t="str">
        <f>IF($B$2=StoreConfig!C642,StoreConfig!O642,"")</f>
        <v/>
      </c>
      <c r="E637" s="99" t="str">
        <f>IF($B$2=StoreConfig!C642,StoreConfig!E642,"")</f>
        <v/>
      </c>
      <c r="F637" s="99" t="str">
        <f>IF($B$2=StoreConfig!C642,RIGHT(StoreConfig!J642,LEN(StoreConfig!J642)-FIND("|",StoreConfig!J642)),"")</f>
        <v/>
      </c>
      <c r="G637" s="99" t="str">
        <f>IFERROR(VLOOKUP(--IF($B$2=StoreConfig!C642,LEFT(StoreConfig!J642,FIND("|",StoreConfig!J642)-1),""),$Q$4:$R$20,2,FALSE),"")</f>
        <v/>
      </c>
      <c r="H637" s="91" t="str">
        <f>IF($B$2=StoreConfig!C642,LEFT(StoreConfig!G642,FIND("#",StoreConfig!G642)-1),"")</f>
        <v/>
      </c>
      <c r="I637" s="91" t="str">
        <f>IF($B$2=StoreConfig!C642,RIGHT(StoreConfig!G642,LEN(StoreConfig!G642)-FIND("#",StoreConfig!G642)),"")</f>
        <v/>
      </c>
      <c r="J637" s="91" t="str">
        <f>IF($B$2=StoreConfig!C642,IF(StoreConfig!L642=0,"不限购",StoreConfig!L642&amp;"次"),"")</f>
        <v/>
      </c>
    </row>
    <row r="638" spans="4:10">
      <c r="D638" s="99" t="str">
        <f>IF($B$2=StoreConfig!C643,StoreConfig!O643,"")</f>
        <v/>
      </c>
      <c r="E638" s="99" t="str">
        <f>IF($B$2=StoreConfig!C643,StoreConfig!E643,"")</f>
        <v/>
      </c>
      <c r="F638" s="99" t="str">
        <f>IF($B$2=StoreConfig!C643,RIGHT(StoreConfig!J643,LEN(StoreConfig!J643)-FIND("|",StoreConfig!J643)),"")</f>
        <v/>
      </c>
      <c r="G638" s="99" t="str">
        <f>IFERROR(VLOOKUP(--IF($B$2=StoreConfig!C643,LEFT(StoreConfig!J643,FIND("|",StoreConfig!J643)-1),""),$Q$4:$R$20,2,FALSE),"")</f>
        <v/>
      </c>
      <c r="H638" s="91" t="str">
        <f>IF($B$2=StoreConfig!C643,LEFT(StoreConfig!G643,FIND("#",StoreConfig!G643)-1),"")</f>
        <v/>
      </c>
      <c r="I638" s="91" t="str">
        <f>IF($B$2=StoreConfig!C643,RIGHT(StoreConfig!G643,LEN(StoreConfig!G643)-FIND("#",StoreConfig!G643)),"")</f>
        <v/>
      </c>
      <c r="J638" s="91" t="str">
        <f>IF($B$2=StoreConfig!C643,IF(StoreConfig!L643=0,"不限购",StoreConfig!L643&amp;"次"),"")</f>
        <v/>
      </c>
    </row>
    <row r="639" spans="4:10">
      <c r="D639" s="99" t="str">
        <f>IF($B$2=StoreConfig!C644,StoreConfig!O644,"")</f>
        <v/>
      </c>
      <c r="E639" s="99" t="str">
        <f>IF($B$2=StoreConfig!C644,StoreConfig!E644,"")</f>
        <v/>
      </c>
      <c r="F639" s="99" t="str">
        <f>IF($B$2=StoreConfig!C644,RIGHT(StoreConfig!J644,LEN(StoreConfig!J644)-FIND("|",StoreConfig!J644)),"")</f>
        <v/>
      </c>
      <c r="G639" s="99" t="str">
        <f>IFERROR(VLOOKUP(--IF($B$2=StoreConfig!C644,LEFT(StoreConfig!J644,FIND("|",StoreConfig!J644)-1),""),$Q$4:$R$20,2,FALSE),"")</f>
        <v/>
      </c>
      <c r="H639" s="91" t="str">
        <f>IF($B$2=StoreConfig!C644,LEFT(StoreConfig!G644,FIND("#",StoreConfig!G644)-1),"")</f>
        <v/>
      </c>
      <c r="I639" s="91" t="str">
        <f>IF($B$2=StoreConfig!C644,RIGHT(StoreConfig!G644,LEN(StoreConfig!G644)-FIND("#",StoreConfig!G644)),"")</f>
        <v/>
      </c>
      <c r="J639" s="91" t="str">
        <f>IF($B$2=StoreConfig!C644,IF(StoreConfig!L644=0,"不限购",StoreConfig!L644&amp;"次"),"")</f>
        <v/>
      </c>
    </row>
    <row r="640" spans="4:10">
      <c r="D640" s="99" t="str">
        <f>IF($B$2=StoreConfig!C645,StoreConfig!O645,"")</f>
        <v/>
      </c>
      <c r="E640" s="99" t="str">
        <f>IF($B$2=StoreConfig!C645,StoreConfig!E645,"")</f>
        <v/>
      </c>
      <c r="F640" s="99" t="str">
        <f>IF($B$2=StoreConfig!C645,RIGHT(StoreConfig!J645,LEN(StoreConfig!J645)-FIND("|",StoreConfig!J645)),"")</f>
        <v/>
      </c>
      <c r="G640" s="99" t="str">
        <f>IFERROR(VLOOKUP(--IF($B$2=StoreConfig!C645,LEFT(StoreConfig!J645,FIND("|",StoreConfig!J645)-1),""),$Q$4:$R$20,2,FALSE),"")</f>
        <v/>
      </c>
      <c r="H640" s="91" t="str">
        <f>IF($B$2=StoreConfig!C645,LEFT(StoreConfig!G645,FIND("#",StoreConfig!G645)-1),"")</f>
        <v/>
      </c>
      <c r="I640" s="91" t="str">
        <f>IF($B$2=StoreConfig!C645,RIGHT(StoreConfig!G645,LEN(StoreConfig!G645)-FIND("#",StoreConfig!G645)),"")</f>
        <v/>
      </c>
      <c r="J640" s="91" t="str">
        <f>IF($B$2=StoreConfig!C645,IF(StoreConfig!L645=0,"不限购",StoreConfig!L645&amp;"次"),"")</f>
        <v/>
      </c>
    </row>
    <row r="641" spans="4:10">
      <c r="D641" s="99" t="str">
        <f>IF($B$2=StoreConfig!C646,StoreConfig!O646,"")</f>
        <v/>
      </c>
      <c r="E641" s="99" t="str">
        <f>IF($B$2=StoreConfig!C646,StoreConfig!E646,"")</f>
        <v/>
      </c>
      <c r="F641" s="99" t="str">
        <f>IF($B$2=StoreConfig!C646,RIGHT(StoreConfig!J646,LEN(StoreConfig!J646)-FIND("|",StoreConfig!J646)),"")</f>
        <v/>
      </c>
      <c r="G641" s="99" t="str">
        <f>IFERROR(VLOOKUP(--IF($B$2=StoreConfig!C646,LEFT(StoreConfig!J646,FIND("|",StoreConfig!J646)-1),""),$Q$4:$R$20,2,FALSE),"")</f>
        <v/>
      </c>
      <c r="H641" s="91" t="str">
        <f>IF($B$2=StoreConfig!C646,LEFT(StoreConfig!G646,FIND("#",StoreConfig!G646)-1),"")</f>
        <v/>
      </c>
      <c r="I641" s="91" t="str">
        <f>IF($B$2=StoreConfig!C646,RIGHT(StoreConfig!G646,LEN(StoreConfig!G646)-FIND("#",StoreConfig!G646)),"")</f>
        <v/>
      </c>
      <c r="J641" s="91" t="str">
        <f>IF($B$2=StoreConfig!C646,IF(StoreConfig!L646=0,"不限购",StoreConfig!L646&amp;"次"),"")</f>
        <v/>
      </c>
    </row>
    <row r="642" spans="4:10">
      <c r="D642" s="99" t="str">
        <f>IF($B$2=StoreConfig!C647,StoreConfig!O647,"")</f>
        <v/>
      </c>
      <c r="E642" s="99" t="str">
        <f>IF($B$2=StoreConfig!C647,StoreConfig!E647,"")</f>
        <v/>
      </c>
      <c r="F642" s="99" t="str">
        <f>IF($B$2=StoreConfig!C647,RIGHT(StoreConfig!J647,LEN(StoreConfig!J647)-FIND("|",StoreConfig!J647)),"")</f>
        <v/>
      </c>
      <c r="G642" s="99" t="str">
        <f>IFERROR(VLOOKUP(--IF($B$2=StoreConfig!C647,LEFT(StoreConfig!J647,FIND("|",StoreConfig!J647)-1),""),$Q$4:$R$20,2,FALSE),"")</f>
        <v/>
      </c>
      <c r="H642" s="91" t="str">
        <f>IF($B$2=StoreConfig!C647,LEFT(StoreConfig!G647,FIND("#",StoreConfig!G647)-1),"")</f>
        <v/>
      </c>
      <c r="I642" s="91" t="str">
        <f>IF($B$2=StoreConfig!C647,RIGHT(StoreConfig!G647,LEN(StoreConfig!G647)-FIND("#",StoreConfig!G647)),"")</f>
        <v/>
      </c>
      <c r="J642" s="91" t="str">
        <f>IF($B$2=StoreConfig!C647,IF(StoreConfig!L647=0,"不限购",StoreConfig!L647&amp;"次"),"")</f>
        <v/>
      </c>
    </row>
    <row r="643" spans="4:10">
      <c r="D643" s="99" t="str">
        <f>IF($B$2=StoreConfig!C648,StoreConfig!O648,"")</f>
        <v/>
      </c>
      <c r="E643" s="99" t="str">
        <f>IF($B$2=StoreConfig!C648,StoreConfig!E648,"")</f>
        <v/>
      </c>
      <c r="F643" s="99" t="str">
        <f>IF($B$2=StoreConfig!C648,RIGHT(StoreConfig!J648,LEN(StoreConfig!J648)-FIND("|",StoreConfig!J648)),"")</f>
        <v/>
      </c>
      <c r="G643" s="99" t="str">
        <f>IFERROR(VLOOKUP(--IF($B$2=StoreConfig!C648,LEFT(StoreConfig!J648,FIND("|",StoreConfig!J648)-1),""),$Q$4:$R$20,2,FALSE),"")</f>
        <v/>
      </c>
      <c r="H643" s="91" t="str">
        <f>IF($B$2=StoreConfig!C648,LEFT(StoreConfig!G648,FIND("#",StoreConfig!G648)-1),"")</f>
        <v/>
      </c>
      <c r="I643" s="91" t="str">
        <f>IF($B$2=StoreConfig!C648,RIGHT(StoreConfig!G648,LEN(StoreConfig!G648)-FIND("#",StoreConfig!G648)),"")</f>
        <v/>
      </c>
      <c r="J643" s="91" t="str">
        <f>IF($B$2=StoreConfig!C648,IF(StoreConfig!L648=0,"不限购",StoreConfig!L648&amp;"次"),"")</f>
        <v/>
      </c>
    </row>
    <row r="644" spans="4:10">
      <c r="D644" s="99" t="str">
        <f>IF($B$2=StoreConfig!C649,StoreConfig!O649,"")</f>
        <v/>
      </c>
      <c r="E644" s="99" t="str">
        <f>IF($B$2=StoreConfig!C649,StoreConfig!E649,"")</f>
        <v/>
      </c>
      <c r="F644" s="99" t="str">
        <f>IF($B$2=StoreConfig!C649,RIGHT(StoreConfig!J649,LEN(StoreConfig!J649)-FIND("|",StoreConfig!J649)),"")</f>
        <v/>
      </c>
      <c r="G644" s="99" t="str">
        <f>IFERROR(VLOOKUP(--IF($B$2=StoreConfig!C649,LEFT(StoreConfig!J649,FIND("|",StoreConfig!J649)-1),""),$Q$4:$R$20,2,FALSE),"")</f>
        <v/>
      </c>
      <c r="H644" s="91" t="str">
        <f>IF($B$2=StoreConfig!C649,LEFT(StoreConfig!G649,FIND("#",StoreConfig!G649)-1),"")</f>
        <v/>
      </c>
      <c r="I644" s="91" t="str">
        <f>IF($B$2=StoreConfig!C649,RIGHT(StoreConfig!G649,LEN(StoreConfig!G649)-FIND("#",StoreConfig!G649)),"")</f>
        <v/>
      </c>
      <c r="J644" s="91" t="str">
        <f>IF($B$2=StoreConfig!C649,IF(StoreConfig!L649=0,"不限购",StoreConfig!L649&amp;"次"),"")</f>
        <v/>
      </c>
    </row>
    <row r="645" spans="4:10">
      <c r="D645" s="99" t="str">
        <f>IF($B$2=StoreConfig!C650,StoreConfig!O650,"")</f>
        <v/>
      </c>
      <c r="E645" s="99" t="str">
        <f>IF($B$2=StoreConfig!C650,StoreConfig!E650,"")</f>
        <v/>
      </c>
      <c r="F645" s="99" t="str">
        <f>IF($B$2=StoreConfig!C650,RIGHT(StoreConfig!J650,LEN(StoreConfig!J650)-FIND("|",StoreConfig!J650)),"")</f>
        <v/>
      </c>
      <c r="G645" s="99" t="str">
        <f>IFERROR(VLOOKUP(--IF($B$2=StoreConfig!C650,LEFT(StoreConfig!J650,FIND("|",StoreConfig!J650)-1),""),$Q$4:$R$20,2,FALSE),"")</f>
        <v/>
      </c>
      <c r="H645" s="91" t="str">
        <f>IF($B$2=StoreConfig!C650,LEFT(StoreConfig!G650,FIND("#",StoreConfig!G650)-1),"")</f>
        <v/>
      </c>
      <c r="I645" s="91" t="str">
        <f>IF($B$2=StoreConfig!C650,RIGHT(StoreConfig!G650,LEN(StoreConfig!G650)-FIND("#",StoreConfig!G650)),"")</f>
        <v/>
      </c>
      <c r="J645" s="91" t="str">
        <f>IF($B$2=StoreConfig!C650,IF(StoreConfig!L650=0,"不限购",StoreConfig!L650&amp;"次"),"")</f>
        <v/>
      </c>
    </row>
    <row r="646" spans="4:10">
      <c r="D646" s="99" t="str">
        <f>IF($B$2=StoreConfig!C651,StoreConfig!O651,"")</f>
        <v/>
      </c>
      <c r="E646" s="99" t="str">
        <f>IF($B$2=StoreConfig!C651,StoreConfig!E651,"")</f>
        <v/>
      </c>
      <c r="F646" s="99" t="str">
        <f>IF($B$2=StoreConfig!C651,RIGHT(StoreConfig!J651,LEN(StoreConfig!J651)-FIND("|",StoreConfig!J651)),"")</f>
        <v/>
      </c>
      <c r="G646" s="99" t="str">
        <f>IFERROR(VLOOKUP(--IF($B$2=StoreConfig!C651,LEFT(StoreConfig!J651,FIND("|",StoreConfig!J651)-1),""),$Q$4:$R$20,2,FALSE),"")</f>
        <v/>
      </c>
      <c r="H646" s="91" t="str">
        <f>IF($B$2=StoreConfig!C651,LEFT(StoreConfig!G651,FIND("#",StoreConfig!G651)-1),"")</f>
        <v/>
      </c>
      <c r="I646" s="91" t="str">
        <f>IF($B$2=StoreConfig!C651,RIGHT(StoreConfig!G651,LEN(StoreConfig!G651)-FIND("#",StoreConfig!G651)),"")</f>
        <v/>
      </c>
      <c r="J646" s="91" t="str">
        <f>IF($B$2=StoreConfig!C651,IF(StoreConfig!L651=0,"不限购",StoreConfig!L651&amp;"次"),"")</f>
        <v/>
      </c>
    </row>
    <row r="647" spans="4:10">
      <c r="D647" s="99" t="str">
        <f>IF($B$2=StoreConfig!C652,StoreConfig!O652,"")</f>
        <v/>
      </c>
      <c r="E647" s="99" t="str">
        <f>IF($B$2=StoreConfig!C652,StoreConfig!E652,"")</f>
        <v/>
      </c>
      <c r="F647" s="99" t="str">
        <f>IF($B$2=StoreConfig!C652,RIGHT(StoreConfig!J652,LEN(StoreConfig!J652)-FIND("|",StoreConfig!J652)),"")</f>
        <v/>
      </c>
      <c r="G647" s="99" t="str">
        <f>IFERROR(VLOOKUP(--IF($B$2=StoreConfig!C652,LEFT(StoreConfig!J652,FIND("|",StoreConfig!J652)-1),""),$Q$4:$R$20,2,FALSE),"")</f>
        <v/>
      </c>
      <c r="H647" s="91" t="str">
        <f>IF($B$2=StoreConfig!C652,LEFT(StoreConfig!G652,FIND("#",StoreConfig!G652)-1),"")</f>
        <v/>
      </c>
      <c r="I647" s="91" t="str">
        <f>IF($B$2=StoreConfig!C652,RIGHT(StoreConfig!G652,LEN(StoreConfig!G652)-FIND("#",StoreConfig!G652)),"")</f>
        <v/>
      </c>
      <c r="J647" s="91" t="str">
        <f>IF($B$2=StoreConfig!C652,IF(StoreConfig!L652=0,"不限购",StoreConfig!L652&amp;"次"),"")</f>
        <v/>
      </c>
    </row>
    <row r="648" spans="4:10">
      <c r="D648" s="99" t="str">
        <f>IF($B$2=StoreConfig!C653,StoreConfig!O653,"")</f>
        <v/>
      </c>
      <c r="E648" s="99" t="str">
        <f>IF($B$2=StoreConfig!C653,StoreConfig!E653,"")</f>
        <v/>
      </c>
      <c r="F648" s="99" t="str">
        <f>IF($B$2=StoreConfig!C653,RIGHT(StoreConfig!J653,LEN(StoreConfig!J653)-FIND("|",StoreConfig!J653)),"")</f>
        <v/>
      </c>
      <c r="G648" s="99" t="str">
        <f>IFERROR(VLOOKUP(--IF($B$2=StoreConfig!C653,LEFT(StoreConfig!J653,FIND("|",StoreConfig!J653)-1),""),$Q$4:$R$20,2,FALSE),"")</f>
        <v/>
      </c>
      <c r="H648" s="91" t="str">
        <f>IF($B$2=StoreConfig!C653,LEFT(StoreConfig!G653,FIND("#",StoreConfig!G653)-1),"")</f>
        <v/>
      </c>
      <c r="I648" s="91" t="str">
        <f>IF($B$2=StoreConfig!C653,RIGHT(StoreConfig!G653,LEN(StoreConfig!G653)-FIND("#",StoreConfig!G653)),"")</f>
        <v/>
      </c>
      <c r="J648" s="91" t="str">
        <f>IF($B$2=StoreConfig!C653,IF(StoreConfig!L653=0,"不限购",StoreConfig!L653&amp;"次"),"")</f>
        <v/>
      </c>
    </row>
    <row r="649" spans="4:10">
      <c r="D649" s="99" t="str">
        <f>IF($B$2=StoreConfig!C654,StoreConfig!O654,"")</f>
        <v/>
      </c>
      <c r="E649" s="99" t="str">
        <f>IF($B$2=StoreConfig!C654,StoreConfig!E654,"")</f>
        <v/>
      </c>
      <c r="F649" s="99" t="str">
        <f>IF($B$2=StoreConfig!C654,RIGHT(StoreConfig!J654,LEN(StoreConfig!J654)-FIND("|",StoreConfig!J654)),"")</f>
        <v/>
      </c>
      <c r="G649" s="99" t="str">
        <f>IFERROR(VLOOKUP(--IF($B$2=StoreConfig!C654,LEFT(StoreConfig!J654,FIND("|",StoreConfig!J654)-1),""),$Q$4:$R$20,2,FALSE),"")</f>
        <v/>
      </c>
      <c r="H649" s="91" t="str">
        <f>IF($B$2=StoreConfig!C654,LEFT(StoreConfig!G654,FIND("#",StoreConfig!G654)-1),"")</f>
        <v/>
      </c>
      <c r="I649" s="91" t="str">
        <f>IF($B$2=StoreConfig!C654,RIGHT(StoreConfig!G654,LEN(StoreConfig!G654)-FIND("#",StoreConfig!G654)),"")</f>
        <v/>
      </c>
      <c r="J649" s="91" t="str">
        <f>IF($B$2=StoreConfig!C654,IF(StoreConfig!L654=0,"不限购",StoreConfig!L654&amp;"次"),"")</f>
        <v/>
      </c>
    </row>
    <row r="650" spans="4:10">
      <c r="D650" s="99" t="str">
        <f>IF($B$2=StoreConfig!C655,StoreConfig!O655,"")</f>
        <v/>
      </c>
      <c r="E650" s="99" t="str">
        <f>IF($B$2=StoreConfig!C655,StoreConfig!E655,"")</f>
        <v/>
      </c>
      <c r="F650" s="99" t="str">
        <f>IF($B$2=StoreConfig!C655,RIGHT(StoreConfig!J655,LEN(StoreConfig!J655)-FIND("|",StoreConfig!J655)),"")</f>
        <v/>
      </c>
      <c r="G650" s="99" t="str">
        <f>IFERROR(VLOOKUP(--IF($B$2=StoreConfig!C655,LEFT(StoreConfig!J655,FIND("|",StoreConfig!J655)-1),""),$Q$4:$R$20,2,FALSE),"")</f>
        <v/>
      </c>
      <c r="H650" s="91" t="str">
        <f>IF($B$2=StoreConfig!C655,LEFT(StoreConfig!G655,FIND("#",StoreConfig!G655)-1),"")</f>
        <v/>
      </c>
      <c r="I650" s="91" t="str">
        <f>IF($B$2=StoreConfig!C655,RIGHT(StoreConfig!G655,LEN(StoreConfig!G655)-FIND("#",StoreConfig!G655)),"")</f>
        <v/>
      </c>
      <c r="J650" s="91" t="str">
        <f>IF($B$2=StoreConfig!C655,IF(StoreConfig!L655=0,"不限购",StoreConfig!L655&amp;"次"),"")</f>
        <v/>
      </c>
    </row>
    <row r="651" spans="4:10">
      <c r="D651" s="99" t="str">
        <f>IF($B$2=StoreConfig!C656,StoreConfig!O656,"")</f>
        <v/>
      </c>
      <c r="E651" s="99" t="str">
        <f>IF($B$2=StoreConfig!C656,StoreConfig!E656,"")</f>
        <v/>
      </c>
      <c r="F651" s="99" t="str">
        <f>IF($B$2=StoreConfig!C656,RIGHT(StoreConfig!J656,LEN(StoreConfig!J656)-FIND("|",StoreConfig!J656)),"")</f>
        <v/>
      </c>
      <c r="G651" s="99" t="str">
        <f>IFERROR(VLOOKUP(--IF($B$2=StoreConfig!C656,LEFT(StoreConfig!J656,FIND("|",StoreConfig!J656)-1),""),$Q$4:$R$20,2,FALSE),"")</f>
        <v/>
      </c>
      <c r="H651" s="91" t="str">
        <f>IF($B$2=StoreConfig!C656,LEFT(StoreConfig!G656,FIND("#",StoreConfig!G656)-1),"")</f>
        <v/>
      </c>
      <c r="I651" s="91" t="str">
        <f>IF($B$2=StoreConfig!C656,RIGHT(StoreConfig!G656,LEN(StoreConfig!G656)-FIND("#",StoreConfig!G656)),"")</f>
        <v/>
      </c>
      <c r="J651" s="91" t="str">
        <f>IF($B$2=StoreConfig!C656,IF(StoreConfig!L656=0,"不限购",StoreConfig!L656&amp;"次"),"")</f>
        <v/>
      </c>
    </row>
    <row r="652" spans="4:10">
      <c r="D652" s="99" t="str">
        <f>IF($B$2=StoreConfig!C657,StoreConfig!O657,"")</f>
        <v/>
      </c>
      <c r="E652" s="99" t="str">
        <f>IF($B$2=StoreConfig!C657,StoreConfig!E657,"")</f>
        <v/>
      </c>
      <c r="F652" s="99" t="str">
        <f>IF($B$2=StoreConfig!C657,RIGHT(StoreConfig!J657,LEN(StoreConfig!J657)-FIND("|",StoreConfig!J657)),"")</f>
        <v/>
      </c>
      <c r="G652" s="99" t="str">
        <f>IFERROR(VLOOKUP(--IF($B$2=StoreConfig!C657,LEFT(StoreConfig!J657,FIND("|",StoreConfig!J657)-1),""),$Q$4:$R$20,2,FALSE),"")</f>
        <v/>
      </c>
      <c r="H652" s="91" t="str">
        <f>IF($B$2=StoreConfig!C657,LEFT(StoreConfig!G657,FIND("#",StoreConfig!G657)-1),"")</f>
        <v/>
      </c>
      <c r="I652" s="91" t="str">
        <f>IF($B$2=StoreConfig!C657,RIGHT(StoreConfig!G657,LEN(StoreConfig!G657)-FIND("#",StoreConfig!G657)),"")</f>
        <v/>
      </c>
      <c r="J652" s="91" t="str">
        <f>IF($B$2=StoreConfig!C657,IF(StoreConfig!L657=0,"不限购",StoreConfig!L657&amp;"次"),"")</f>
        <v/>
      </c>
    </row>
    <row r="653" spans="4:10">
      <c r="D653" s="99" t="str">
        <f>IF($B$2=StoreConfig!C658,StoreConfig!O658,"")</f>
        <v/>
      </c>
      <c r="E653" s="99" t="str">
        <f>IF($B$2=StoreConfig!C658,StoreConfig!E658,"")</f>
        <v/>
      </c>
      <c r="F653" s="99" t="str">
        <f>IF($B$2=StoreConfig!C658,RIGHT(StoreConfig!J658,LEN(StoreConfig!J658)-FIND("|",StoreConfig!J658)),"")</f>
        <v/>
      </c>
      <c r="G653" s="99" t="str">
        <f>IFERROR(VLOOKUP(--IF($B$2=StoreConfig!C658,LEFT(StoreConfig!J658,FIND("|",StoreConfig!J658)-1),""),$Q$4:$R$20,2,FALSE),"")</f>
        <v/>
      </c>
      <c r="H653" s="91" t="str">
        <f>IF($B$2=StoreConfig!C658,LEFT(StoreConfig!G658,FIND("#",StoreConfig!G658)-1),"")</f>
        <v/>
      </c>
      <c r="I653" s="91" t="str">
        <f>IF($B$2=StoreConfig!C658,RIGHT(StoreConfig!G658,LEN(StoreConfig!G658)-FIND("#",StoreConfig!G658)),"")</f>
        <v/>
      </c>
      <c r="J653" s="91" t="str">
        <f>IF($B$2=StoreConfig!C658,IF(StoreConfig!L658=0,"不限购",StoreConfig!L658&amp;"次"),"")</f>
        <v/>
      </c>
    </row>
    <row r="654" spans="4:10">
      <c r="D654" s="99" t="str">
        <f>IF($B$2=StoreConfig!C659,StoreConfig!O659,"")</f>
        <v/>
      </c>
      <c r="E654" s="99" t="str">
        <f>IF($B$2=StoreConfig!C659,StoreConfig!E659,"")</f>
        <v/>
      </c>
      <c r="F654" s="99" t="str">
        <f>IF($B$2=StoreConfig!C659,RIGHT(StoreConfig!J659,LEN(StoreConfig!J659)-FIND("|",StoreConfig!J659)),"")</f>
        <v/>
      </c>
      <c r="G654" s="99" t="str">
        <f>IFERROR(VLOOKUP(--IF($B$2=StoreConfig!C659,LEFT(StoreConfig!J659,FIND("|",StoreConfig!J659)-1),""),$Q$4:$R$20,2,FALSE),"")</f>
        <v/>
      </c>
      <c r="H654" s="91" t="str">
        <f>IF($B$2=StoreConfig!C659,LEFT(StoreConfig!G659,FIND("#",StoreConfig!G659)-1),"")</f>
        <v/>
      </c>
      <c r="I654" s="91" t="str">
        <f>IF($B$2=StoreConfig!C659,RIGHT(StoreConfig!G659,LEN(StoreConfig!G659)-FIND("#",StoreConfig!G659)),"")</f>
        <v/>
      </c>
      <c r="J654" s="91" t="str">
        <f>IF($B$2=StoreConfig!C659,IF(StoreConfig!L659=0,"不限购",StoreConfig!L659&amp;"次"),"")</f>
        <v/>
      </c>
    </row>
    <row r="655" spans="4:10">
      <c r="D655" s="99" t="str">
        <f>IF($B$2=StoreConfig!C660,StoreConfig!O660,"")</f>
        <v/>
      </c>
      <c r="E655" s="99" t="str">
        <f>IF($B$2=StoreConfig!C660,StoreConfig!E660,"")</f>
        <v/>
      </c>
      <c r="F655" s="99" t="str">
        <f>IF($B$2=StoreConfig!C660,RIGHT(StoreConfig!J660,LEN(StoreConfig!J660)-FIND("|",StoreConfig!J660)),"")</f>
        <v/>
      </c>
      <c r="G655" s="99" t="str">
        <f>IFERROR(VLOOKUP(--IF($B$2=StoreConfig!C660,LEFT(StoreConfig!J660,FIND("|",StoreConfig!J660)-1),""),$Q$4:$R$20,2,FALSE),"")</f>
        <v/>
      </c>
      <c r="H655" s="91" t="str">
        <f>IF($B$2=StoreConfig!C660,LEFT(StoreConfig!G660,FIND("#",StoreConfig!G660)-1),"")</f>
        <v/>
      </c>
      <c r="I655" s="91" t="str">
        <f>IF($B$2=StoreConfig!C660,RIGHT(StoreConfig!G660,LEN(StoreConfig!G660)-FIND("#",StoreConfig!G660)),"")</f>
        <v/>
      </c>
      <c r="J655" s="91" t="str">
        <f>IF($B$2=StoreConfig!C660,IF(StoreConfig!L660=0,"不限购",StoreConfig!L660&amp;"次"),"")</f>
        <v/>
      </c>
    </row>
    <row r="656" spans="4:10">
      <c r="D656" s="99" t="str">
        <f>IF($B$2=StoreConfig!C661,StoreConfig!O661,"")</f>
        <v/>
      </c>
      <c r="E656" s="99" t="str">
        <f>IF($B$2=StoreConfig!C661,StoreConfig!E661,"")</f>
        <v/>
      </c>
      <c r="F656" s="99" t="str">
        <f>IF($B$2=StoreConfig!C661,RIGHT(StoreConfig!J661,LEN(StoreConfig!J661)-FIND("|",StoreConfig!J661)),"")</f>
        <v/>
      </c>
      <c r="G656" s="99" t="str">
        <f>IFERROR(VLOOKUP(--IF($B$2=StoreConfig!C661,LEFT(StoreConfig!J661,FIND("|",StoreConfig!J661)-1),""),$Q$4:$R$20,2,FALSE),"")</f>
        <v/>
      </c>
      <c r="H656" s="91" t="str">
        <f>IF($B$2=StoreConfig!C661,LEFT(StoreConfig!G661,FIND("#",StoreConfig!G661)-1),"")</f>
        <v/>
      </c>
      <c r="I656" s="91" t="str">
        <f>IF($B$2=StoreConfig!C661,RIGHT(StoreConfig!G661,LEN(StoreConfig!G661)-FIND("#",StoreConfig!G661)),"")</f>
        <v/>
      </c>
      <c r="J656" s="91" t="str">
        <f>IF($B$2=StoreConfig!C661,IF(StoreConfig!L661=0,"不限购",StoreConfig!L661&amp;"次"),"")</f>
        <v/>
      </c>
    </row>
    <row r="657" spans="4:10">
      <c r="D657" s="99" t="str">
        <f>IF($B$2=StoreConfig!C662,StoreConfig!O662,"")</f>
        <v/>
      </c>
      <c r="E657" s="99" t="str">
        <f>IF($B$2=StoreConfig!C662,StoreConfig!E662,"")</f>
        <v/>
      </c>
      <c r="F657" s="99" t="str">
        <f>IF($B$2=StoreConfig!C662,RIGHT(StoreConfig!J662,LEN(StoreConfig!J662)-FIND("|",StoreConfig!J662)),"")</f>
        <v/>
      </c>
      <c r="G657" s="99" t="str">
        <f>IFERROR(VLOOKUP(--IF($B$2=StoreConfig!C662,LEFT(StoreConfig!J662,FIND("|",StoreConfig!J662)-1),""),$Q$4:$R$20,2,FALSE),"")</f>
        <v/>
      </c>
      <c r="H657" s="91" t="str">
        <f>IF($B$2=StoreConfig!C662,LEFT(StoreConfig!G662,FIND("#",StoreConfig!G662)-1),"")</f>
        <v/>
      </c>
      <c r="I657" s="91" t="str">
        <f>IF($B$2=StoreConfig!C662,RIGHT(StoreConfig!G662,LEN(StoreConfig!G662)-FIND("#",StoreConfig!G662)),"")</f>
        <v/>
      </c>
      <c r="J657" s="91" t="str">
        <f>IF($B$2=StoreConfig!C662,IF(StoreConfig!L662=0,"不限购",StoreConfig!L662&amp;"次"),"")</f>
        <v/>
      </c>
    </row>
    <row r="658" spans="4:10">
      <c r="D658" s="99" t="str">
        <f>IF($B$2=StoreConfig!C663,StoreConfig!O663,"")</f>
        <v/>
      </c>
      <c r="E658" s="99" t="str">
        <f>IF($B$2=StoreConfig!C663,StoreConfig!E663,"")</f>
        <v/>
      </c>
      <c r="F658" s="99" t="str">
        <f>IF($B$2=StoreConfig!C663,RIGHT(StoreConfig!J663,LEN(StoreConfig!J663)-FIND("|",StoreConfig!J663)),"")</f>
        <v/>
      </c>
      <c r="G658" s="99" t="str">
        <f>IFERROR(VLOOKUP(--IF($B$2=StoreConfig!C663,LEFT(StoreConfig!J663,FIND("|",StoreConfig!J663)-1),""),$Q$4:$R$20,2,FALSE),"")</f>
        <v/>
      </c>
      <c r="H658" s="91" t="str">
        <f>IF($B$2=StoreConfig!C663,LEFT(StoreConfig!G663,FIND("#",StoreConfig!G663)-1),"")</f>
        <v/>
      </c>
      <c r="I658" s="91" t="str">
        <f>IF($B$2=StoreConfig!C663,RIGHT(StoreConfig!G663,LEN(StoreConfig!G663)-FIND("#",StoreConfig!G663)),"")</f>
        <v/>
      </c>
      <c r="J658" s="91" t="str">
        <f>IF($B$2=StoreConfig!C663,IF(StoreConfig!L663=0,"不限购",StoreConfig!L663&amp;"次"),"")</f>
        <v/>
      </c>
    </row>
    <row r="659" spans="4:10">
      <c r="D659" s="99" t="str">
        <f>IF($B$2=StoreConfig!C664,StoreConfig!O664,"")</f>
        <v/>
      </c>
      <c r="E659" s="99" t="str">
        <f>IF($B$2=StoreConfig!C664,StoreConfig!E664,"")</f>
        <v/>
      </c>
      <c r="F659" s="99" t="str">
        <f>IF($B$2=StoreConfig!C664,RIGHT(StoreConfig!J664,LEN(StoreConfig!J664)-FIND("|",StoreConfig!J664)),"")</f>
        <v/>
      </c>
      <c r="G659" s="99" t="str">
        <f>IFERROR(VLOOKUP(--IF($B$2=StoreConfig!C664,LEFT(StoreConfig!J664,FIND("|",StoreConfig!J664)-1),""),$Q$4:$R$20,2,FALSE),"")</f>
        <v/>
      </c>
      <c r="H659" s="91" t="str">
        <f>IF($B$2=StoreConfig!C664,LEFT(StoreConfig!G664,FIND("#",StoreConfig!G664)-1),"")</f>
        <v/>
      </c>
      <c r="I659" s="91" t="str">
        <f>IF($B$2=StoreConfig!C664,RIGHT(StoreConfig!G664,LEN(StoreConfig!G664)-FIND("#",StoreConfig!G664)),"")</f>
        <v/>
      </c>
      <c r="J659" s="91" t="str">
        <f>IF($B$2=StoreConfig!C664,IF(StoreConfig!L664=0,"不限购",StoreConfig!L664&amp;"次"),"")</f>
        <v/>
      </c>
    </row>
    <row r="660" spans="4:10">
      <c r="D660" s="99" t="str">
        <f>IF($B$2=StoreConfig!C665,StoreConfig!O665,"")</f>
        <v/>
      </c>
      <c r="E660" s="99" t="str">
        <f>IF($B$2=StoreConfig!C665,StoreConfig!E665,"")</f>
        <v/>
      </c>
      <c r="F660" s="99" t="str">
        <f>IF($B$2=StoreConfig!C665,RIGHT(StoreConfig!J665,LEN(StoreConfig!J665)-FIND("|",StoreConfig!J665)),"")</f>
        <v/>
      </c>
      <c r="G660" s="99" t="str">
        <f>IFERROR(VLOOKUP(--IF($B$2=StoreConfig!C665,LEFT(StoreConfig!J665,FIND("|",StoreConfig!J665)-1),""),$Q$4:$R$20,2,FALSE),"")</f>
        <v/>
      </c>
      <c r="H660" s="91" t="str">
        <f>IF($B$2=StoreConfig!C665,LEFT(StoreConfig!G665,FIND("#",StoreConfig!G665)-1),"")</f>
        <v/>
      </c>
      <c r="I660" s="91" t="str">
        <f>IF($B$2=StoreConfig!C665,RIGHT(StoreConfig!G665,LEN(StoreConfig!G665)-FIND("#",StoreConfig!G665)),"")</f>
        <v/>
      </c>
      <c r="J660" s="91" t="str">
        <f>IF($B$2=StoreConfig!C665,IF(StoreConfig!L665=0,"不限购",StoreConfig!L665&amp;"次"),"")</f>
        <v/>
      </c>
    </row>
    <row r="661" spans="4:10">
      <c r="D661" s="99" t="str">
        <f>IF($B$2=StoreConfig!C666,StoreConfig!O666,"")</f>
        <v/>
      </c>
      <c r="E661" s="99" t="str">
        <f>IF($B$2=StoreConfig!C666,StoreConfig!E666,"")</f>
        <v/>
      </c>
      <c r="F661" s="99" t="str">
        <f>IF($B$2=StoreConfig!C666,RIGHT(StoreConfig!J666,LEN(StoreConfig!J666)-FIND("|",StoreConfig!J666)),"")</f>
        <v/>
      </c>
      <c r="G661" s="99" t="str">
        <f>IFERROR(VLOOKUP(--IF($B$2=StoreConfig!C666,LEFT(StoreConfig!J666,FIND("|",StoreConfig!J666)-1),""),$Q$4:$R$20,2,FALSE),"")</f>
        <v/>
      </c>
      <c r="H661" s="91" t="str">
        <f>IF($B$2=StoreConfig!C666,LEFT(StoreConfig!G666,FIND("#",StoreConfig!G666)-1),"")</f>
        <v/>
      </c>
      <c r="I661" s="91" t="str">
        <f>IF($B$2=StoreConfig!C666,RIGHT(StoreConfig!G666,LEN(StoreConfig!G666)-FIND("#",StoreConfig!G666)),"")</f>
        <v/>
      </c>
      <c r="J661" s="91" t="str">
        <f>IF($B$2=StoreConfig!C666,IF(StoreConfig!L666=0,"不限购",StoreConfig!L666&amp;"次"),"")</f>
        <v/>
      </c>
    </row>
    <row r="662" spans="4:10">
      <c r="D662" s="99" t="str">
        <f>IF($B$2=StoreConfig!C667,StoreConfig!O667,"")</f>
        <v/>
      </c>
      <c r="E662" s="99" t="str">
        <f>IF($B$2=StoreConfig!C667,StoreConfig!E667,"")</f>
        <v/>
      </c>
      <c r="F662" s="99" t="str">
        <f>IF($B$2=StoreConfig!C667,RIGHT(StoreConfig!J667,LEN(StoreConfig!J667)-FIND("|",StoreConfig!J667)),"")</f>
        <v/>
      </c>
      <c r="G662" s="99" t="str">
        <f>IFERROR(VLOOKUP(--IF($B$2=StoreConfig!C667,LEFT(StoreConfig!J667,FIND("|",StoreConfig!J667)-1),""),$Q$4:$R$20,2,FALSE),"")</f>
        <v/>
      </c>
      <c r="H662" s="91" t="str">
        <f>IF($B$2=StoreConfig!C667,LEFT(StoreConfig!G667,FIND("#",StoreConfig!G667)-1),"")</f>
        <v/>
      </c>
      <c r="I662" s="91" t="str">
        <f>IF($B$2=StoreConfig!C667,RIGHT(StoreConfig!G667,LEN(StoreConfig!G667)-FIND("#",StoreConfig!G667)),"")</f>
        <v/>
      </c>
      <c r="J662" s="91" t="str">
        <f>IF($B$2=StoreConfig!C667,IF(StoreConfig!L667=0,"不限购",StoreConfig!L667&amp;"次"),"")</f>
        <v/>
      </c>
    </row>
    <row r="663" spans="4:10">
      <c r="D663" s="99" t="str">
        <f>IF($B$2=StoreConfig!C668,StoreConfig!O668,"")</f>
        <v/>
      </c>
      <c r="E663" s="99" t="str">
        <f>IF($B$2=StoreConfig!C668,StoreConfig!E668,"")</f>
        <v/>
      </c>
      <c r="F663" s="99" t="str">
        <f>IF($B$2=StoreConfig!C668,RIGHT(StoreConfig!J668,LEN(StoreConfig!J668)-FIND("|",StoreConfig!J668)),"")</f>
        <v/>
      </c>
      <c r="G663" s="99" t="str">
        <f>IFERROR(VLOOKUP(--IF($B$2=StoreConfig!C668,LEFT(StoreConfig!J668,FIND("|",StoreConfig!J668)-1),""),$Q$4:$R$20,2,FALSE),"")</f>
        <v/>
      </c>
      <c r="H663" s="91" t="str">
        <f>IF($B$2=StoreConfig!C668,LEFT(StoreConfig!G668,FIND("#",StoreConfig!G668)-1),"")</f>
        <v/>
      </c>
      <c r="I663" s="91" t="str">
        <f>IF($B$2=StoreConfig!C668,RIGHT(StoreConfig!G668,LEN(StoreConfig!G668)-FIND("#",StoreConfig!G668)),"")</f>
        <v/>
      </c>
      <c r="J663" s="91" t="str">
        <f>IF($B$2=StoreConfig!C668,IF(StoreConfig!L668=0,"不限购",StoreConfig!L668&amp;"次"),"")</f>
        <v/>
      </c>
    </row>
    <row r="664" spans="4:10">
      <c r="D664" s="99" t="str">
        <f>IF($B$2=StoreConfig!C669,StoreConfig!O669,"")</f>
        <v/>
      </c>
      <c r="E664" s="99" t="str">
        <f>IF($B$2=StoreConfig!C669,StoreConfig!E669,"")</f>
        <v/>
      </c>
      <c r="F664" s="99" t="str">
        <f>IF($B$2=StoreConfig!C669,RIGHT(StoreConfig!J669,LEN(StoreConfig!J669)-FIND("|",StoreConfig!J669)),"")</f>
        <v/>
      </c>
      <c r="G664" s="99" t="str">
        <f>IFERROR(VLOOKUP(--IF($B$2=StoreConfig!C669,LEFT(StoreConfig!J669,FIND("|",StoreConfig!J669)-1),""),$Q$4:$R$20,2,FALSE),"")</f>
        <v/>
      </c>
      <c r="H664" s="91" t="str">
        <f>IF($B$2=StoreConfig!C669,LEFT(StoreConfig!G669,FIND("#",StoreConfig!G669)-1),"")</f>
        <v/>
      </c>
      <c r="I664" s="91" t="str">
        <f>IF($B$2=StoreConfig!C669,RIGHT(StoreConfig!G669,LEN(StoreConfig!G669)-FIND("#",StoreConfig!G669)),"")</f>
        <v/>
      </c>
      <c r="J664" s="91" t="str">
        <f>IF($B$2=StoreConfig!C669,IF(StoreConfig!L669=0,"不限购",StoreConfig!L669&amp;"次"),"")</f>
        <v/>
      </c>
    </row>
    <row r="665" spans="4:10">
      <c r="D665" s="99" t="str">
        <f>IF($B$2=StoreConfig!C670,StoreConfig!O670,"")</f>
        <v/>
      </c>
      <c r="E665" s="99" t="str">
        <f>IF($B$2=StoreConfig!C670,StoreConfig!E670,"")</f>
        <v/>
      </c>
      <c r="F665" s="99" t="str">
        <f>IF($B$2=StoreConfig!C670,RIGHT(StoreConfig!J670,LEN(StoreConfig!J670)-FIND("|",StoreConfig!J670)),"")</f>
        <v/>
      </c>
      <c r="G665" s="99" t="str">
        <f>IFERROR(VLOOKUP(--IF($B$2=StoreConfig!C670,LEFT(StoreConfig!J670,FIND("|",StoreConfig!J670)-1),""),$Q$4:$R$20,2,FALSE),"")</f>
        <v/>
      </c>
      <c r="H665" s="91" t="str">
        <f>IF($B$2=StoreConfig!C670,LEFT(StoreConfig!G670,FIND("#",StoreConfig!G670)-1),"")</f>
        <v/>
      </c>
      <c r="I665" s="91" t="str">
        <f>IF($B$2=StoreConfig!C670,RIGHT(StoreConfig!G670,LEN(StoreConfig!G670)-FIND("#",StoreConfig!G670)),"")</f>
        <v/>
      </c>
      <c r="J665" s="91" t="str">
        <f>IF($B$2=StoreConfig!C670,IF(StoreConfig!L670=0,"不限购",StoreConfig!L670&amp;"次"),"")</f>
        <v/>
      </c>
    </row>
    <row r="666" spans="4:10">
      <c r="D666" s="99" t="str">
        <f>IF($B$2=StoreConfig!C671,StoreConfig!O671,"")</f>
        <v/>
      </c>
      <c r="E666" s="99" t="str">
        <f>IF($B$2=StoreConfig!C671,StoreConfig!E671,"")</f>
        <v/>
      </c>
      <c r="F666" s="99" t="str">
        <f>IF($B$2=StoreConfig!C671,RIGHT(StoreConfig!J671,LEN(StoreConfig!J671)-FIND("|",StoreConfig!J671)),"")</f>
        <v/>
      </c>
      <c r="G666" s="99" t="str">
        <f>IFERROR(VLOOKUP(--IF($B$2=StoreConfig!C671,LEFT(StoreConfig!J671,FIND("|",StoreConfig!J671)-1),""),$Q$4:$R$20,2,FALSE),"")</f>
        <v/>
      </c>
      <c r="H666" s="91" t="str">
        <f>IF($B$2=StoreConfig!C671,LEFT(StoreConfig!G671,FIND("#",StoreConfig!G671)-1),"")</f>
        <v/>
      </c>
      <c r="I666" s="91" t="str">
        <f>IF($B$2=StoreConfig!C671,RIGHT(StoreConfig!G671,LEN(StoreConfig!G671)-FIND("#",StoreConfig!G671)),"")</f>
        <v/>
      </c>
      <c r="J666" s="91" t="str">
        <f>IF($B$2=StoreConfig!C671,IF(StoreConfig!L671=0,"不限购",StoreConfig!L671&amp;"次"),"")</f>
        <v/>
      </c>
    </row>
    <row r="667" spans="4:10">
      <c r="D667" s="99" t="str">
        <f>IF($B$2=StoreConfig!C672,StoreConfig!O672,"")</f>
        <v/>
      </c>
      <c r="E667" s="99" t="str">
        <f>IF($B$2=StoreConfig!C672,StoreConfig!E672,"")</f>
        <v/>
      </c>
      <c r="F667" s="99" t="str">
        <f>IF($B$2=StoreConfig!C672,RIGHT(StoreConfig!J672,LEN(StoreConfig!J672)-FIND("|",StoreConfig!J672)),"")</f>
        <v/>
      </c>
      <c r="G667" s="99" t="str">
        <f>IFERROR(VLOOKUP(--IF($B$2=StoreConfig!C672,LEFT(StoreConfig!J672,FIND("|",StoreConfig!J672)-1),""),$Q$4:$R$20,2,FALSE),"")</f>
        <v/>
      </c>
      <c r="H667" s="91" t="str">
        <f>IF($B$2=StoreConfig!C672,LEFT(StoreConfig!G672,FIND("#",StoreConfig!G672)-1),"")</f>
        <v/>
      </c>
      <c r="I667" s="91" t="str">
        <f>IF($B$2=StoreConfig!C672,RIGHT(StoreConfig!G672,LEN(StoreConfig!G672)-FIND("#",StoreConfig!G672)),"")</f>
        <v/>
      </c>
      <c r="J667" s="91" t="str">
        <f>IF($B$2=StoreConfig!C672,IF(StoreConfig!L672=0,"不限购",StoreConfig!L672&amp;"次"),"")</f>
        <v/>
      </c>
    </row>
    <row r="668" spans="4:10">
      <c r="D668" s="99" t="str">
        <f>IF($B$2=StoreConfig!C673,StoreConfig!O673,"")</f>
        <v/>
      </c>
      <c r="E668" s="99" t="str">
        <f>IF($B$2=StoreConfig!C673,StoreConfig!E673,"")</f>
        <v/>
      </c>
      <c r="F668" s="99" t="str">
        <f>IF($B$2=StoreConfig!C673,RIGHT(StoreConfig!J673,LEN(StoreConfig!J673)-FIND("|",StoreConfig!J673)),"")</f>
        <v/>
      </c>
      <c r="G668" s="99" t="str">
        <f>IFERROR(VLOOKUP(--IF($B$2=StoreConfig!C673,LEFT(StoreConfig!J673,FIND("|",StoreConfig!J673)-1),""),$Q$4:$R$20,2,FALSE),"")</f>
        <v/>
      </c>
      <c r="H668" s="91" t="str">
        <f>IF($B$2=StoreConfig!C673,LEFT(StoreConfig!G673,FIND("#",StoreConfig!G673)-1),"")</f>
        <v/>
      </c>
      <c r="I668" s="91" t="str">
        <f>IF($B$2=StoreConfig!C673,RIGHT(StoreConfig!G673,LEN(StoreConfig!G673)-FIND("#",StoreConfig!G673)),"")</f>
        <v/>
      </c>
      <c r="J668" s="91" t="str">
        <f>IF($B$2=StoreConfig!C673,IF(StoreConfig!L673=0,"不限购",StoreConfig!L673&amp;"次"),"")</f>
        <v/>
      </c>
    </row>
    <row r="669" spans="4:10">
      <c r="D669" s="99" t="str">
        <f>IF($B$2=StoreConfig!C674,StoreConfig!O674,"")</f>
        <v/>
      </c>
      <c r="E669" s="99" t="str">
        <f>IF($B$2=StoreConfig!C674,StoreConfig!E674,"")</f>
        <v/>
      </c>
      <c r="F669" s="99" t="str">
        <f>IF($B$2=StoreConfig!C674,RIGHT(StoreConfig!J674,LEN(StoreConfig!J674)-FIND("|",StoreConfig!J674)),"")</f>
        <v/>
      </c>
      <c r="G669" s="99" t="str">
        <f>IFERROR(VLOOKUP(--IF($B$2=StoreConfig!C674,LEFT(StoreConfig!J674,FIND("|",StoreConfig!J674)-1),""),$Q$4:$R$20,2,FALSE),"")</f>
        <v/>
      </c>
      <c r="H669" s="91" t="str">
        <f>IF($B$2=StoreConfig!C674,LEFT(StoreConfig!G674,FIND("#",StoreConfig!G674)-1),"")</f>
        <v/>
      </c>
      <c r="I669" s="91" t="str">
        <f>IF($B$2=StoreConfig!C674,RIGHT(StoreConfig!G674,LEN(StoreConfig!G674)-FIND("#",StoreConfig!G674)),"")</f>
        <v/>
      </c>
      <c r="J669" s="91" t="str">
        <f>IF($B$2=StoreConfig!C674,IF(StoreConfig!L674=0,"不限购",StoreConfig!L674&amp;"次"),"")</f>
        <v/>
      </c>
    </row>
    <row r="670" spans="4:10">
      <c r="D670" s="99" t="str">
        <f>IF($B$2=StoreConfig!C675,StoreConfig!O675,"")</f>
        <v/>
      </c>
      <c r="E670" s="99" t="str">
        <f>IF($B$2=StoreConfig!C675,StoreConfig!E675,"")</f>
        <v/>
      </c>
      <c r="F670" s="99" t="str">
        <f>IF($B$2=StoreConfig!C675,RIGHT(StoreConfig!J675,LEN(StoreConfig!J675)-FIND("|",StoreConfig!J675)),"")</f>
        <v/>
      </c>
      <c r="G670" s="99" t="str">
        <f>IFERROR(VLOOKUP(--IF($B$2=StoreConfig!C675,LEFT(StoreConfig!J675,FIND("|",StoreConfig!J675)-1),""),$Q$4:$R$20,2,FALSE),"")</f>
        <v/>
      </c>
      <c r="H670" s="91" t="str">
        <f>IF($B$2=StoreConfig!C675,LEFT(StoreConfig!G675,FIND("#",StoreConfig!G675)-1),"")</f>
        <v/>
      </c>
      <c r="I670" s="91" t="str">
        <f>IF($B$2=StoreConfig!C675,RIGHT(StoreConfig!G675,LEN(StoreConfig!G675)-FIND("#",StoreConfig!G675)),"")</f>
        <v/>
      </c>
      <c r="J670" s="91" t="str">
        <f>IF($B$2=StoreConfig!C675,IF(StoreConfig!L675=0,"不限购",StoreConfig!L675&amp;"次"),"")</f>
        <v/>
      </c>
    </row>
    <row r="671" spans="4:10">
      <c r="D671" s="99" t="str">
        <f>IF($B$2=StoreConfig!C676,StoreConfig!O676,"")</f>
        <v/>
      </c>
      <c r="E671" s="99" t="str">
        <f>IF($B$2=StoreConfig!C676,StoreConfig!E676,"")</f>
        <v/>
      </c>
      <c r="F671" s="99" t="str">
        <f>IF($B$2=StoreConfig!C676,RIGHT(StoreConfig!J676,LEN(StoreConfig!J676)-FIND("|",StoreConfig!J676)),"")</f>
        <v/>
      </c>
      <c r="G671" s="99" t="str">
        <f>IFERROR(VLOOKUP(--IF($B$2=StoreConfig!C676,LEFT(StoreConfig!J676,FIND("|",StoreConfig!J676)-1),""),$Q$4:$R$20,2,FALSE),"")</f>
        <v/>
      </c>
      <c r="H671" s="91" t="str">
        <f>IF($B$2=StoreConfig!C676,LEFT(StoreConfig!G676,FIND("#",StoreConfig!G676)-1),"")</f>
        <v/>
      </c>
      <c r="I671" s="91" t="str">
        <f>IF($B$2=StoreConfig!C676,RIGHT(StoreConfig!G676,LEN(StoreConfig!G676)-FIND("#",StoreConfig!G676)),"")</f>
        <v/>
      </c>
      <c r="J671" s="91" t="str">
        <f>IF($B$2=StoreConfig!C676,IF(StoreConfig!L676=0,"不限购",StoreConfig!L676&amp;"次"),"")</f>
        <v/>
      </c>
    </row>
    <row r="672" spans="4:10">
      <c r="D672" s="99" t="str">
        <f>IF($B$2=StoreConfig!C677,StoreConfig!O677,"")</f>
        <v/>
      </c>
      <c r="E672" s="99" t="str">
        <f>IF($B$2=StoreConfig!C677,StoreConfig!E677,"")</f>
        <v/>
      </c>
      <c r="F672" s="99" t="str">
        <f>IF($B$2=StoreConfig!C677,RIGHT(StoreConfig!J677,LEN(StoreConfig!J677)-FIND("|",StoreConfig!J677)),"")</f>
        <v/>
      </c>
      <c r="G672" s="99" t="str">
        <f>IFERROR(VLOOKUP(--IF($B$2=StoreConfig!C677,LEFT(StoreConfig!J677,FIND("|",StoreConfig!J677)-1),""),$Q$4:$R$20,2,FALSE),"")</f>
        <v/>
      </c>
      <c r="H672" s="91" t="str">
        <f>IF($B$2=StoreConfig!C677,LEFT(StoreConfig!G677,FIND("#",StoreConfig!G677)-1),"")</f>
        <v/>
      </c>
      <c r="I672" s="91" t="str">
        <f>IF($B$2=StoreConfig!C677,RIGHT(StoreConfig!G677,LEN(StoreConfig!G677)-FIND("#",StoreConfig!G677)),"")</f>
        <v/>
      </c>
      <c r="J672" s="91" t="str">
        <f>IF($B$2=StoreConfig!C677,IF(StoreConfig!L677=0,"不限购",StoreConfig!L677&amp;"次"),"")</f>
        <v/>
      </c>
    </row>
    <row r="673" spans="4:10">
      <c r="D673" s="99" t="str">
        <f>IF($B$2=StoreConfig!C678,StoreConfig!O678,"")</f>
        <v/>
      </c>
      <c r="E673" s="99" t="str">
        <f>IF($B$2=StoreConfig!C678,StoreConfig!E678,"")</f>
        <v/>
      </c>
      <c r="F673" s="99" t="str">
        <f>IF($B$2=StoreConfig!C678,RIGHT(StoreConfig!J678,LEN(StoreConfig!J678)-FIND("|",StoreConfig!J678)),"")</f>
        <v/>
      </c>
      <c r="G673" s="99" t="str">
        <f>IFERROR(VLOOKUP(--IF($B$2=StoreConfig!C678,LEFT(StoreConfig!J678,FIND("|",StoreConfig!J678)-1),""),$Q$4:$R$20,2,FALSE),"")</f>
        <v/>
      </c>
      <c r="H673" s="91" t="str">
        <f>IF($B$2=StoreConfig!C678,LEFT(StoreConfig!G678,FIND("#",StoreConfig!G678)-1),"")</f>
        <v/>
      </c>
      <c r="I673" s="91" t="str">
        <f>IF($B$2=StoreConfig!C678,RIGHT(StoreConfig!G678,LEN(StoreConfig!G678)-FIND("#",StoreConfig!G678)),"")</f>
        <v/>
      </c>
      <c r="J673" s="91" t="str">
        <f>IF($B$2=StoreConfig!C678,IF(StoreConfig!L678=0,"不限购",StoreConfig!L678&amp;"次"),"")</f>
        <v/>
      </c>
    </row>
    <row r="674" spans="4:10">
      <c r="D674" s="99" t="str">
        <f>IF($B$2=StoreConfig!C679,StoreConfig!O679,"")</f>
        <v/>
      </c>
      <c r="E674" s="99" t="str">
        <f>IF($B$2=StoreConfig!C679,StoreConfig!E679,"")</f>
        <v/>
      </c>
      <c r="F674" s="99" t="str">
        <f>IF($B$2=StoreConfig!C679,RIGHT(StoreConfig!J679,LEN(StoreConfig!J679)-FIND("|",StoreConfig!J679)),"")</f>
        <v/>
      </c>
      <c r="G674" s="99" t="str">
        <f>IFERROR(VLOOKUP(--IF($B$2=StoreConfig!C679,LEFT(StoreConfig!J679,FIND("|",StoreConfig!J679)-1),""),$Q$4:$R$20,2,FALSE),"")</f>
        <v/>
      </c>
      <c r="H674" s="91" t="str">
        <f>IF($B$2=StoreConfig!C679,LEFT(StoreConfig!G679,FIND("#",StoreConfig!G679)-1),"")</f>
        <v/>
      </c>
      <c r="I674" s="91" t="str">
        <f>IF($B$2=StoreConfig!C679,RIGHT(StoreConfig!G679,LEN(StoreConfig!G679)-FIND("#",StoreConfig!G679)),"")</f>
        <v/>
      </c>
      <c r="J674" s="91" t="str">
        <f>IF($B$2=StoreConfig!C679,IF(StoreConfig!L679=0,"不限购",StoreConfig!L679&amp;"次"),"")</f>
        <v/>
      </c>
    </row>
    <row r="675" spans="4:10">
      <c r="D675" s="99" t="str">
        <f>IF($B$2=StoreConfig!C680,StoreConfig!O680,"")</f>
        <v/>
      </c>
      <c r="E675" s="99" t="str">
        <f>IF($B$2=StoreConfig!C680,StoreConfig!E680,"")</f>
        <v/>
      </c>
      <c r="F675" s="99" t="str">
        <f>IF($B$2=StoreConfig!C680,RIGHT(StoreConfig!J680,LEN(StoreConfig!J680)-FIND("|",StoreConfig!J680)),"")</f>
        <v/>
      </c>
      <c r="G675" s="99" t="str">
        <f>IFERROR(VLOOKUP(--IF($B$2=StoreConfig!C680,LEFT(StoreConfig!J680,FIND("|",StoreConfig!J680)-1),""),$Q$4:$R$20,2,FALSE),"")</f>
        <v/>
      </c>
      <c r="H675" s="91" t="str">
        <f>IF($B$2=StoreConfig!C680,LEFT(StoreConfig!G680,FIND("#",StoreConfig!G680)-1),"")</f>
        <v/>
      </c>
      <c r="I675" s="91" t="str">
        <f>IF($B$2=StoreConfig!C680,RIGHT(StoreConfig!G680,LEN(StoreConfig!G680)-FIND("#",StoreConfig!G680)),"")</f>
        <v/>
      </c>
      <c r="J675" s="91" t="str">
        <f>IF($B$2=StoreConfig!C680,IF(StoreConfig!L680=0,"不限购",StoreConfig!L680&amp;"次"),"")</f>
        <v/>
      </c>
    </row>
    <row r="676" spans="4:10">
      <c r="D676" s="99" t="str">
        <f>IF($B$2=StoreConfig!C681,StoreConfig!O681,"")</f>
        <v/>
      </c>
      <c r="E676" s="99" t="str">
        <f>IF($B$2=StoreConfig!C681,StoreConfig!E681,"")</f>
        <v/>
      </c>
      <c r="F676" s="99" t="str">
        <f>IF($B$2=StoreConfig!C681,RIGHT(StoreConfig!J681,LEN(StoreConfig!J681)-FIND("|",StoreConfig!J681)),"")</f>
        <v/>
      </c>
      <c r="G676" s="99" t="str">
        <f>IFERROR(VLOOKUP(--IF($B$2=StoreConfig!C681,LEFT(StoreConfig!J681,FIND("|",StoreConfig!J681)-1),""),$Q$4:$R$20,2,FALSE),"")</f>
        <v/>
      </c>
      <c r="H676" s="91" t="str">
        <f>IF($B$2=StoreConfig!C681,LEFT(StoreConfig!G681,FIND("#",StoreConfig!G681)-1),"")</f>
        <v/>
      </c>
      <c r="I676" s="91" t="str">
        <f>IF($B$2=StoreConfig!C681,RIGHT(StoreConfig!G681,LEN(StoreConfig!G681)-FIND("#",StoreConfig!G681)),"")</f>
        <v/>
      </c>
      <c r="J676" s="91" t="str">
        <f>IF($B$2=StoreConfig!C681,IF(StoreConfig!L681=0,"不限购",StoreConfig!L681&amp;"次"),"")</f>
        <v/>
      </c>
    </row>
    <row r="677" spans="4:10">
      <c r="D677" s="99" t="str">
        <f>IF($B$2=StoreConfig!C682,StoreConfig!O682,"")</f>
        <v/>
      </c>
      <c r="E677" s="99" t="str">
        <f>IF($B$2=StoreConfig!C682,StoreConfig!E682,"")</f>
        <v/>
      </c>
      <c r="F677" s="99" t="str">
        <f>IF($B$2=StoreConfig!C682,RIGHT(StoreConfig!J682,LEN(StoreConfig!J682)-FIND("|",StoreConfig!J682)),"")</f>
        <v/>
      </c>
      <c r="G677" s="99" t="str">
        <f>IFERROR(VLOOKUP(--IF($B$2=StoreConfig!C682,LEFT(StoreConfig!J682,FIND("|",StoreConfig!J682)-1),""),$Q$4:$R$20,2,FALSE),"")</f>
        <v/>
      </c>
      <c r="H677" s="91" t="str">
        <f>IF($B$2=StoreConfig!C682,LEFT(StoreConfig!G682,FIND("#",StoreConfig!G682)-1),"")</f>
        <v/>
      </c>
      <c r="I677" s="91" t="str">
        <f>IF($B$2=StoreConfig!C682,RIGHT(StoreConfig!G682,LEN(StoreConfig!G682)-FIND("#",StoreConfig!G682)),"")</f>
        <v/>
      </c>
      <c r="J677" s="91" t="str">
        <f>IF($B$2=StoreConfig!C682,IF(StoreConfig!L682=0,"不限购",StoreConfig!L682&amp;"次"),"")</f>
        <v/>
      </c>
    </row>
    <row r="678" spans="4:10">
      <c r="D678" s="99" t="str">
        <f>IF($B$2=StoreConfig!C683,StoreConfig!O683,"")</f>
        <v/>
      </c>
      <c r="E678" s="99" t="str">
        <f>IF($B$2=StoreConfig!C683,StoreConfig!E683,"")</f>
        <v/>
      </c>
      <c r="F678" s="99" t="str">
        <f>IF($B$2=StoreConfig!C683,RIGHT(StoreConfig!J683,LEN(StoreConfig!J683)-FIND("|",StoreConfig!J683)),"")</f>
        <v/>
      </c>
      <c r="G678" s="99" t="str">
        <f>IFERROR(VLOOKUP(--IF($B$2=StoreConfig!C683,LEFT(StoreConfig!J683,FIND("|",StoreConfig!J683)-1),""),$Q$4:$R$20,2,FALSE),"")</f>
        <v/>
      </c>
      <c r="H678" s="91" t="str">
        <f>IF($B$2=StoreConfig!C683,LEFT(StoreConfig!G683,FIND("#",StoreConfig!G683)-1),"")</f>
        <v/>
      </c>
      <c r="I678" s="91" t="str">
        <f>IF($B$2=StoreConfig!C683,RIGHT(StoreConfig!G683,LEN(StoreConfig!G683)-FIND("#",StoreConfig!G683)),"")</f>
        <v/>
      </c>
      <c r="J678" s="91" t="str">
        <f>IF($B$2=StoreConfig!C683,IF(StoreConfig!L683=0,"不限购",StoreConfig!L683&amp;"次"),"")</f>
        <v/>
      </c>
    </row>
    <row r="679" spans="4:10">
      <c r="D679" s="99" t="str">
        <f>IF($B$2=StoreConfig!C684,StoreConfig!O684,"")</f>
        <v/>
      </c>
      <c r="E679" s="99" t="str">
        <f>IF($B$2=StoreConfig!C684,StoreConfig!E684,"")</f>
        <v/>
      </c>
      <c r="F679" s="99" t="str">
        <f>IF($B$2=StoreConfig!C684,RIGHT(StoreConfig!J684,LEN(StoreConfig!J684)-FIND("|",StoreConfig!J684)),"")</f>
        <v/>
      </c>
      <c r="G679" s="99" t="str">
        <f>IFERROR(VLOOKUP(--IF($B$2=StoreConfig!C684,LEFT(StoreConfig!J684,FIND("|",StoreConfig!J684)-1),""),$Q$4:$R$20,2,FALSE),"")</f>
        <v/>
      </c>
      <c r="H679" s="91" t="str">
        <f>IF($B$2=StoreConfig!C684,LEFT(StoreConfig!G684,FIND("#",StoreConfig!G684)-1),"")</f>
        <v/>
      </c>
      <c r="I679" s="91" t="str">
        <f>IF($B$2=StoreConfig!C684,RIGHT(StoreConfig!G684,LEN(StoreConfig!G684)-FIND("#",StoreConfig!G684)),"")</f>
        <v/>
      </c>
      <c r="J679" s="91" t="str">
        <f>IF($B$2=StoreConfig!C684,IF(StoreConfig!L684=0,"不限购",StoreConfig!L684&amp;"次"),"")</f>
        <v/>
      </c>
    </row>
    <row r="680" spans="4:10">
      <c r="D680" s="99" t="str">
        <f>IF($B$2=StoreConfig!C685,StoreConfig!O685,"")</f>
        <v/>
      </c>
      <c r="E680" s="99" t="str">
        <f>IF($B$2=StoreConfig!C685,StoreConfig!E685,"")</f>
        <v/>
      </c>
      <c r="F680" s="99" t="str">
        <f>IF($B$2=StoreConfig!C685,RIGHT(StoreConfig!J685,LEN(StoreConfig!J685)-FIND("|",StoreConfig!J685)),"")</f>
        <v/>
      </c>
      <c r="G680" s="99" t="str">
        <f>IFERROR(VLOOKUP(--IF($B$2=StoreConfig!C685,LEFT(StoreConfig!J685,FIND("|",StoreConfig!J685)-1),""),$Q$4:$R$20,2,FALSE),"")</f>
        <v/>
      </c>
      <c r="H680" s="91" t="str">
        <f>IF($B$2=StoreConfig!C685,LEFT(StoreConfig!G685,FIND("#",StoreConfig!G685)-1),"")</f>
        <v/>
      </c>
      <c r="I680" s="91" t="str">
        <f>IF($B$2=StoreConfig!C685,RIGHT(StoreConfig!G685,LEN(StoreConfig!G685)-FIND("#",StoreConfig!G685)),"")</f>
        <v/>
      </c>
      <c r="J680" s="91" t="str">
        <f>IF($B$2=StoreConfig!C685,IF(StoreConfig!L685=0,"不限购",StoreConfig!L685&amp;"次"),"")</f>
        <v/>
      </c>
    </row>
    <row r="681" spans="4:10">
      <c r="D681" s="99" t="str">
        <f>IF($B$2=StoreConfig!C686,StoreConfig!O686,"")</f>
        <v/>
      </c>
      <c r="E681" s="99" t="str">
        <f>IF($B$2=StoreConfig!C686,StoreConfig!E686,"")</f>
        <v/>
      </c>
      <c r="F681" s="99" t="str">
        <f>IF($B$2=StoreConfig!C686,RIGHT(StoreConfig!#REF!,LEN(StoreConfig!#REF!)-FIND("|",StoreConfig!#REF!)),"")</f>
        <v/>
      </c>
      <c r="G681" s="99" t="str">
        <f>IFERROR(VLOOKUP(--IF($B$2=StoreConfig!C686,LEFT(StoreConfig!#REF!,FIND("|",StoreConfig!#REF!)-1),""),$Q$4:$R$20,2,FALSE),"")</f>
        <v/>
      </c>
      <c r="H681" s="91" t="str">
        <f>IF($B$2=StoreConfig!C686,LEFT(StoreConfig!G686,FIND("#",StoreConfig!G686)-1),"")</f>
        <v/>
      </c>
      <c r="I681" s="91" t="str">
        <f>IF($B$2=StoreConfig!C686,RIGHT(StoreConfig!G686,LEN(StoreConfig!G686)-FIND("#",StoreConfig!G686)),"")</f>
        <v/>
      </c>
      <c r="J681" s="91" t="str">
        <f>IF($B$2=StoreConfig!C686,IF(StoreConfig!L686=0,"不限购",StoreConfig!L686&amp;"次"),"")</f>
        <v/>
      </c>
    </row>
    <row r="682" spans="4:10">
      <c r="D682" s="99" t="str">
        <f>IF($B$2=StoreConfig!C687,StoreConfig!O687,"")</f>
        <v/>
      </c>
      <c r="E682" s="99" t="str">
        <f>IF($B$2=StoreConfig!C687,StoreConfig!E687,"")</f>
        <v/>
      </c>
      <c r="F682" s="99" t="str">
        <f>IF($B$2=StoreConfig!C687,RIGHT(StoreConfig!#REF!,LEN(StoreConfig!#REF!)-FIND("|",StoreConfig!#REF!)),"")</f>
        <v/>
      </c>
      <c r="G682" s="99" t="str">
        <f>IFERROR(VLOOKUP(--IF($B$2=StoreConfig!C687,LEFT(StoreConfig!#REF!,FIND("|",StoreConfig!#REF!)-1),""),$Q$4:$R$20,2,FALSE),"")</f>
        <v/>
      </c>
      <c r="H682" s="91" t="str">
        <f>IF($B$2=StoreConfig!C687,LEFT(StoreConfig!G687,FIND("#",StoreConfig!G687)-1),"")</f>
        <v/>
      </c>
      <c r="I682" s="91" t="str">
        <f>IF($B$2=StoreConfig!C687,RIGHT(StoreConfig!G687,LEN(StoreConfig!G687)-FIND("#",StoreConfig!G687)),"")</f>
        <v/>
      </c>
      <c r="J682" s="91" t="str">
        <f>IF($B$2=StoreConfig!C687,IF(StoreConfig!L687=0,"不限购",StoreConfig!L687&amp;"次"),"")</f>
        <v/>
      </c>
    </row>
    <row r="683" spans="4:10">
      <c r="D683" s="99" t="str">
        <f>IF($B$2=StoreConfig!C688,StoreConfig!O688,"")</f>
        <v/>
      </c>
      <c r="E683" s="99" t="str">
        <f>IF($B$2=StoreConfig!C688,StoreConfig!E688,"")</f>
        <v/>
      </c>
      <c r="F683" s="99" t="str">
        <f>IF($B$2=StoreConfig!C688,RIGHT(StoreConfig!J688,LEN(StoreConfig!J688)-FIND("|",StoreConfig!J688)),"")</f>
        <v/>
      </c>
      <c r="G683" s="99" t="str">
        <f>IFERROR(VLOOKUP(--IF($B$2=StoreConfig!C688,LEFT(StoreConfig!J688,FIND("|",StoreConfig!J688)-1),""),$Q$4:$R$20,2,FALSE),"")</f>
        <v/>
      </c>
      <c r="H683" s="91" t="str">
        <f>IF($B$2=StoreConfig!C688,LEFT(StoreConfig!G688,FIND("#",StoreConfig!G688)-1),"")</f>
        <v/>
      </c>
      <c r="I683" s="91" t="str">
        <f>IF($B$2=StoreConfig!C688,RIGHT(StoreConfig!G688,LEN(StoreConfig!G688)-FIND("#",StoreConfig!G688)),"")</f>
        <v/>
      </c>
      <c r="J683" s="91" t="str">
        <f>IF($B$2=StoreConfig!C688,IF(StoreConfig!L688=0,"不限购",StoreConfig!L688&amp;"次"),"")</f>
        <v/>
      </c>
    </row>
    <row r="684" spans="4:10">
      <c r="D684" s="99" t="str">
        <f>IF($B$2=StoreConfig!C689,StoreConfig!O689,"")</f>
        <v/>
      </c>
      <c r="E684" s="99" t="str">
        <f>IF($B$2=StoreConfig!C689,StoreConfig!E689,"")</f>
        <v/>
      </c>
      <c r="F684" s="99" t="str">
        <f>IF($B$2=StoreConfig!C689,RIGHT(StoreConfig!J689,LEN(StoreConfig!J689)-FIND("|",StoreConfig!J689)),"")</f>
        <v/>
      </c>
      <c r="G684" s="99" t="str">
        <f>IFERROR(VLOOKUP(--IF($B$2=StoreConfig!C689,LEFT(StoreConfig!J689,FIND("|",StoreConfig!J689)-1),""),$Q$4:$R$20,2,FALSE),"")</f>
        <v/>
      </c>
      <c r="H684" s="91" t="str">
        <f>IF($B$2=StoreConfig!C689,LEFT(StoreConfig!G689,FIND("#",StoreConfig!G689)-1),"")</f>
        <v/>
      </c>
      <c r="I684" s="91" t="str">
        <f>IF($B$2=StoreConfig!C689,RIGHT(StoreConfig!G689,LEN(StoreConfig!G689)-FIND("#",StoreConfig!G689)),"")</f>
        <v/>
      </c>
      <c r="J684" s="91" t="str">
        <f>IF($B$2=StoreConfig!C689,IF(StoreConfig!L689=0,"不限购",StoreConfig!L689&amp;"次"),"")</f>
        <v/>
      </c>
    </row>
    <row r="685" spans="4:10">
      <c r="D685" s="99" t="str">
        <f>IF($B$2=StoreConfig!C690,StoreConfig!O690,"")</f>
        <v/>
      </c>
      <c r="E685" s="99" t="str">
        <f>IF($B$2=StoreConfig!C690,StoreConfig!E690,"")</f>
        <v/>
      </c>
      <c r="F685" s="99" t="str">
        <f>IF($B$2=StoreConfig!C690,RIGHT(StoreConfig!#REF!,LEN(StoreConfig!#REF!)-FIND("|",StoreConfig!#REF!)),"")</f>
        <v/>
      </c>
      <c r="G685" s="99" t="str">
        <f>IFERROR(VLOOKUP(--IF($B$2=StoreConfig!C690,LEFT(StoreConfig!#REF!,FIND("|",StoreConfig!#REF!)-1),""),$Q$4:$R$20,2,FALSE),"")</f>
        <v/>
      </c>
      <c r="H685" s="91" t="str">
        <f>IF($B$2=StoreConfig!C690,LEFT(StoreConfig!G690,FIND("#",StoreConfig!G690)-1),"")</f>
        <v/>
      </c>
      <c r="I685" s="91" t="str">
        <f>IF($B$2=StoreConfig!C690,RIGHT(StoreConfig!G690,LEN(StoreConfig!G690)-FIND("#",StoreConfig!G690)),"")</f>
        <v/>
      </c>
      <c r="J685" s="91" t="str">
        <f>IF($B$2=StoreConfig!C690,IF(StoreConfig!L690=0,"不限购",StoreConfig!L690&amp;"次"),"")</f>
        <v/>
      </c>
    </row>
    <row r="686" spans="4:10">
      <c r="D686" s="99" t="str">
        <f>IF($B$2=StoreConfig!C691,StoreConfig!O691,"")</f>
        <v/>
      </c>
      <c r="E686" s="99" t="str">
        <f>IF($B$2=StoreConfig!C691,StoreConfig!E691,"")</f>
        <v/>
      </c>
      <c r="F686" s="99" t="str">
        <f>IF($B$2=StoreConfig!C691,RIGHT(StoreConfig!#REF!,LEN(StoreConfig!#REF!)-FIND("|",StoreConfig!#REF!)),"")</f>
        <v/>
      </c>
      <c r="G686" s="99" t="str">
        <f>IFERROR(VLOOKUP(--IF($B$2=StoreConfig!C691,LEFT(StoreConfig!#REF!,FIND("|",StoreConfig!#REF!)-1),""),$Q$4:$R$20,2,FALSE),"")</f>
        <v/>
      </c>
      <c r="H686" s="91" t="str">
        <f>IF($B$2=StoreConfig!C691,LEFT(StoreConfig!G691,FIND("#",StoreConfig!G691)-1),"")</f>
        <v/>
      </c>
      <c r="I686" s="91" t="str">
        <f>IF($B$2=StoreConfig!C691,RIGHT(StoreConfig!G691,LEN(StoreConfig!G691)-FIND("#",StoreConfig!G691)),"")</f>
        <v/>
      </c>
      <c r="J686" s="91" t="str">
        <f>IF($B$2=StoreConfig!C691,IF(StoreConfig!L691=0,"不限购",StoreConfig!L691&amp;"次"),"")</f>
        <v/>
      </c>
    </row>
    <row r="687" spans="4:10">
      <c r="D687" s="99" t="str">
        <f>IF($B$2=StoreConfig!C692,StoreConfig!O692,"")</f>
        <v/>
      </c>
      <c r="E687" s="99" t="str">
        <f>IF($B$2=StoreConfig!C692,StoreConfig!E692,"")</f>
        <v/>
      </c>
      <c r="F687" s="99" t="str">
        <f>IF($B$2=StoreConfig!C692,RIGHT(StoreConfig!J692,LEN(StoreConfig!J692)-FIND("|",StoreConfig!J692)),"")</f>
        <v/>
      </c>
      <c r="G687" s="99" t="str">
        <f>IFERROR(VLOOKUP(--IF($B$2=StoreConfig!C692,LEFT(StoreConfig!J692,FIND("|",StoreConfig!J692)-1),""),$Q$4:$R$20,2,FALSE),"")</f>
        <v/>
      </c>
      <c r="H687" s="91" t="str">
        <f>IF($B$2=StoreConfig!C692,LEFT(StoreConfig!G692,FIND("#",StoreConfig!G692)-1),"")</f>
        <v/>
      </c>
      <c r="I687" s="91" t="str">
        <f>IF($B$2=StoreConfig!C692,RIGHT(StoreConfig!G692,LEN(StoreConfig!G692)-FIND("#",StoreConfig!G692)),"")</f>
        <v/>
      </c>
      <c r="J687" s="91" t="str">
        <f>IF($B$2=StoreConfig!C692,IF(StoreConfig!L692=0,"不限购",StoreConfig!L692&amp;"次"),"")</f>
        <v/>
      </c>
    </row>
    <row r="688" spans="4:10">
      <c r="D688" s="99" t="str">
        <f>IF($B$2=StoreConfig!C693,StoreConfig!O693,"")</f>
        <v/>
      </c>
      <c r="E688" s="99" t="str">
        <f>IF($B$2=StoreConfig!C693,StoreConfig!E693,"")</f>
        <v/>
      </c>
      <c r="F688" s="99" t="str">
        <f>IF($B$2=StoreConfig!C693,RIGHT(StoreConfig!J693,LEN(StoreConfig!J693)-FIND("|",StoreConfig!J693)),"")</f>
        <v/>
      </c>
      <c r="G688" s="99" t="str">
        <f>IFERROR(VLOOKUP(--IF($B$2=StoreConfig!C693,LEFT(StoreConfig!J693,FIND("|",StoreConfig!J693)-1),""),$Q$4:$R$20,2,FALSE),"")</f>
        <v/>
      </c>
      <c r="H688" s="91" t="str">
        <f>IF($B$2=StoreConfig!C693,LEFT(StoreConfig!G693,FIND("#",StoreConfig!G693)-1),"")</f>
        <v/>
      </c>
      <c r="I688" s="91" t="str">
        <f>IF($B$2=StoreConfig!C693,RIGHT(StoreConfig!G693,LEN(StoreConfig!G693)-FIND("#",StoreConfig!G693)),"")</f>
        <v/>
      </c>
      <c r="J688" s="91" t="str">
        <f>IF($B$2=StoreConfig!C693,IF(StoreConfig!L693=0,"不限购",StoreConfig!L693&amp;"次"),"")</f>
        <v/>
      </c>
    </row>
    <row r="689" spans="4:10">
      <c r="D689" s="99" t="str">
        <f>IF($B$2=StoreConfig!C694,StoreConfig!O694,"")</f>
        <v/>
      </c>
      <c r="E689" s="99" t="str">
        <f>IF($B$2=StoreConfig!C694,StoreConfig!E694,"")</f>
        <v/>
      </c>
      <c r="F689" s="99" t="str">
        <f>IF($B$2=StoreConfig!C694,RIGHT(StoreConfig!J694,LEN(StoreConfig!J694)-FIND("|",StoreConfig!J694)),"")</f>
        <v/>
      </c>
      <c r="G689" s="99" t="str">
        <f>IFERROR(VLOOKUP(--IF($B$2=StoreConfig!C694,LEFT(StoreConfig!J694,FIND("|",StoreConfig!J694)-1),""),$Q$4:$R$20,2,FALSE),"")</f>
        <v/>
      </c>
      <c r="H689" s="91" t="str">
        <f>IF($B$2=StoreConfig!C694,LEFT(StoreConfig!G694,FIND("#",StoreConfig!G694)-1),"")</f>
        <v/>
      </c>
      <c r="I689" s="91" t="str">
        <f>IF($B$2=StoreConfig!C694,RIGHT(StoreConfig!G694,LEN(StoreConfig!G694)-FIND("#",StoreConfig!G694)),"")</f>
        <v/>
      </c>
      <c r="J689" s="91" t="str">
        <f>IF($B$2=StoreConfig!C694,IF(StoreConfig!L694=0,"不限购",StoreConfig!L694&amp;"次"),"")</f>
        <v/>
      </c>
    </row>
    <row r="690" spans="4:10">
      <c r="D690" s="99" t="str">
        <f>IF($B$2=StoreConfig!C695,StoreConfig!O695,"")</f>
        <v/>
      </c>
      <c r="E690" s="99" t="str">
        <f>IF($B$2=StoreConfig!C695,StoreConfig!E695,"")</f>
        <v/>
      </c>
      <c r="F690" s="99" t="str">
        <f>IF($B$2=StoreConfig!C695,RIGHT(StoreConfig!J695,LEN(StoreConfig!J695)-FIND("|",StoreConfig!J695)),"")</f>
        <v/>
      </c>
      <c r="G690" s="99" t="str">
        <f>IFERROR(VLOOKUP(--IF($B$2=StoreConfig!C695,LEFT(StoreConfig!J695,FIND("|",StoreConfig!J695)-1),""),$Q$4:$R$20,2,FALSE),"")</f>
        <v/>
      </c>
      <c r="H690" s="91" t="str">
        <f>IF($B$2=StoreConfig!C695,LEFT(StoreConfig!G695,FIND("#",StoreConfig!G695)-1),"")</f>
        <v/>
      </c>
      <c r="I690" s="91" t="str">
        <f>IF($B$2=StoreConfig!C695,RIGHT(StoreConfig!G695,LEN(StoreConfig!G695)-FIND("#",StoreConfig!G695)),"")</f>
        <v/>
      </c>
      <c r="J690" s="91" t="str">
        <f>IF($B$2=StoreConfig!C695,IF(StoreConfig!L695=0,"不限购",StoreConfig!L695&amp;"次"),"")</f>
        <v/>
      </c>
    </row>
    <row r="691" spans="4:10">
      <c r="D691" s="99" t="str">
        <f>IF($B$2=StoreConfig!C696,StoreConfig!O696,"")</f>
        <v/>
      </c>
      <c r="E691" s="99" t="str">
        <f>IF($B$2=StoreConfig!C696,StoreConfig!E696,"")</f>
        <v/>
      </c>
      <c r="F691" s="99" t="str">
        <f>IF($B$2=StoreConfig!C696,RIGHT(StoreConfig!J696,LEN(StoreConfig!J696)-FIND("|",StoreConfig!J696)),"")</f>
        <v/>
      </c>
      <c r="G691" s="99" t="str">
        <f>IFERROR(VLOOKUP(--IF($B$2=StoreConfig!C696,LEFT(StoreConfig!J696,FIND("|",StoreConfig!J696)-1),""),$Q$4:$R$20,2,FALSE),"")</f>
        <v/>
      </c>
      <c r="H691" s="91" t="str">
        <f>IF($B$2=StoreConfig!C696,LEFT(StoreConfig!G696,FIND("#",StoreConfig!G696)-1),"")</f>
        <v/>
      </c>
      <c r="I691" s="91" t="str">
        <f>IF($B$2=StoreConfig!C696,RIGHT(StoreConfig!G696,LEN(StoreConfig!G696)-FIND("#",StoreConfig!G696)),"")</f>
        <v/>
      </c>
      <c r="J691" s="91" t="str">
        <f>IF($B$2=StoreConfig!C696,IF(StoreConfig!L696=0,"不限购",StoreConfig!L696&amp;"次"),"")</f>
        <v/>
      </c>
    </row>
    <row r="692" spans="4:10">
      <c r="D692" s="99" t="str">
        <f>IF($B$2=StoreConfig!C697,StoreConfig!O697,"")</f>
        <v/>
      </c>
      <c r="E692" s="99" t="str">
        <f>IF($B$2=StoreConfig!C697,StoreConfig!E697,"")</f>
        <v/>
      </c>
      <c r="F692" s="99" t="str">
        <f>IF($B$2=StoreConfig!C697,RIGHT(StoreConfig!J697,LEN(StoreConfig!J697)-FIND("|",StoreConfig!J697)),"")</f>
        <v/>
      </c>
      <c r="G692" s="99" t="str">
        <f>IFERROR(VLOOKUP(--IF($B$2=StoreConfig!C697,LEFT(StoreConfig!J697,FIND("|",StoreConfig!J697)-1),""),$Q$4:$R$20,2,FALSE),"")</f>
        <v/>
      </c>
      <c r="H692" s="91" t="str">
        <f>IF($B$2=StoreConfig!C697,LEFT(StoreConfig!G697,FIND("#",StoreConfig!G697)-1),"")</f>
        <v/>
      </c>
      <c r="I692" s="91" t="str">
        <f>IF($B$2=StoreConfig!C697,RIGHT(StoreConfig!G697,LEN(StoreConfig!G697)-FIND("#",StoreConfig!G697)),"")</f>
        <v/>
      </c>
      <c r="J692" s="91" t="str">
        <f>IF($B$2=StoreConfig!C697,IF(StoreConfig!L697=0,"不限购",StoreConfig!L697&amp;"次"),"")</f>
        <v/>
      </c>
    </row>
    <row r="693" spans="4:10">
      <c r="D693" s="99" t="str">
        <f>IF($B$2=StoreConfig!C698,StoreConfig!O698,"")</f>
        <v/>
      </c>
      <c r="E693" s="99" t="str">
        <f>IF($B$2=StoreConfig!C698,StoreConfig!E698,"")</f>
        <v/>
      </c>
      <c r="F693" s="99" t="str">
        <f>IF($B$2=StoreConfig!C698,RIGHT(StoreConfig!J698,LEN(StoreConfig!J698)-FIND("|",StoreConfig!J698)),"")</f>
        <v/>
      </c>
      <c r="G693" s="99" t="str">
        <f>IFERROR(VLOOKUP(--IF($B$2=StoreConfig!C698,LEFT(StoreConfig!J698,FIND("|",StoreConfig!J698)-1),""),$Q$4:$R$20,2,FALSE),"")</f>
        <v/>
      </c>
      <c r="H693" s="91" t="str">
        <f>IF($B$2=StoreConfig!C698,LEFT(StoreConfig!G698,FIND("#",StoreConfig!G698)-1),"")</f>
        <v/>
      </c>
      <c r="I693" s="91" t="str">
        <f>IF($B$2=StoreConfig!C698,RIGHT(StoreConfig!G698,LEN(StoreConfig!G698)-FIND("#",StoreConfig!G698)),"")</f>
        <v/>
      </c>
      <c r="J693" s="91" t="str">
        <f>IF($B$2=StoreConfig!C698,IF(StoreConfig!L698=0,"不限购",StoreConfig!L698&amp;"次"),"")</f>
        <v/>
      </c>
    </row>
    <row r="694" spans="4:10">
      <c r="D694" s="99" t="str">
        <f>IF($B$2=StoreConfig!C699,StoreConfig!O699,"")</f>
        <v/>
      </c>
      <c r="E694" s="99" t="str">
        <f>IF($B$2=StoreConfig!C699,StoreConfig!E699,"")</f>
        <v/>
      </c>
      <c r="F694" s="99" t="str">
        <f>IF($B$2=StoreConfig!C699,RIGHT(StoreConfig!J699,LEN(StoreConfig!J699)-FIND("|",StoreConfig!J699)),"")</f>
        <v/>
      </c>
      <c r="G694" s="99" t="str">
        <f>IFERROR(VLOOKUP(--IF($B$2=StoreConfig!C699,LEFT(StoreConfig!J699,FIND("|",StoreConfig!J699)-1),""),$Q$4:$R$20,2,FALSE),"")</f>
        <v/>
      </c>
      <c r="H694" s="91" t="str">
        <f>IF($B$2=StoreConfig!C699,LEFT(StoreConfig!G699,FIND("#",StoreConfig!G699)-1),"")</f>
        <v/>
      </c>
      <c r="I694" s="91" t="str">
        <f>IF($B$2=StoreConfig!C699,RIGHT(StoreConfig!G699,LEN(StoreConfig!G699)-FIND("#",StoreConfig!G699)),"")</f>
        <v/>
      </c>
      <c r="J694" s="91" t="str">
        <f>IF($B$2=StoreConfig!C699,IF(StoreConfig!L699=0,"不限购",StoreConfig!L699&amp;"次"),"")</f>
        <v/>
      </c>
    </row>
    <row r="695" spans="4:10">
      <c r="D695" s="99" t="str">
        <f>IF($B$2=StoreConfig!C700,StoreConfig!O700,"")</f>
        <v/>
      </c>
      <c r="E695" s="99" t="str">
        <f>IF($B$2=StoreConfig!C700,StoreConfig!E700,"")</f>
        <v/>
      </c>
      <c r="F695" s="99" t="str">
        <f>IF($B$2=StoreConfig!C700,RIGHT(StoreConfig!J700,LEN(StoreConfig!J700)-FIND("|",StoreConfig!J700)),"")</f>
        <v/>
      </c>
      <c r="G695" s="99" t="str">
        <f>IFERROR(VLOOKUP(--IF($B$2=StoreConfig!C700,LEFT(StoreConfig!J700,FIND("|",StoreConfig!J700)-1),""),$Q$4:$R$20,2,FALSE),"")</f>
        <v/>
      </c>
      <c r="H695" s="91" t="str">
        <f>IF($B$2=StoreConfig!C700,LEFT(StoreConfig!G700,FIND("#",StoreConfig!G700)-1),"")</f>
        <v/>
      </c>
      <c r="I695" s="91" t="str">
        <f>IF($B$2=StoreConfig!C700,RIGHT(StoreConfig!G700,LEN(StoreConfig!G700)-FIND("#",StoreConfig!G700)),"")</f>
        <v/>
      </c>
      <c r="J695" s="91" t="str">
        <f>IF($B$2=StoreConfig!C700,IF(StoreConfig!L700=0,"不限购",StoreConfig!L700&amp;"次"),"")</f>
        <v/>
      </c>
    </row>
    <row r="696" spans="4:10">
      <c r="D696" s="99" t="str">
        <f>IF($B$2=StoreConfig!C701,StoreConfig!O701,"")</f>
        <v/>
      </c>
      <c r="E696" s="99" t="str">
        <f>IF($B$2=StoreConfig!C701,StoreConfig!E701,"")</f>
        <v/>
      </c>
      <c r="F696" s="99" t="str">
        <f>IF($B$2=StoreConfig!C701,RIGHT(StoreConfig!J701,LEN(StoreConfig!J701)-FIND("|",StoreConfig!J701)),"")</f>
        <v/>
      </c>
      <c r="G696" s="99" t="str">
        <f>IFERROR(VLOOKUP(--IF($B$2=StoreConfig!C701,LEFT(StoreConfig!J701,FIND("|",StoreConfig!J701)-1),""),$Q$4:$R$20,2,FALSE),"")</f>
        <v/>
      </c>
      <c r="H696" s="91" t="str">
        <f>IF($B$2=StoreConfig!C701,LEFT(StoreConfig!G701,FIND("#",StoreConfig!G701)-1),"")</f>
        <v/>
      </c>
      <c r="I696" s="91" t="str">
        <f>IF($B$2=StoreConfig!C701,RIGHT(StoreConfig!G701,LEN(StoreConfig!G701)-FIND("#",StoreConfig!G701)),"")</f>
        <v/>
      </c>
      <c r="J696" s="91" t="str">
        <f>IF($B$2=StoreConfig!C701,IF(StoreConfig!L701=0,"不限购",StoreConfig!L701&amp;"次"),"")</f>
        <v/>
      </c>
    </row>
    <row r="697" spans="4:10">
      <c r="D697" s="99" t="str">
        <f>IF($B$2=StoreConfig!C702,StoreConfig!O702,"")</f>
        <v/>
      </c>
      <c r="E697" s="99" t="str">
        <f>IF($B$2=StoreConfig!C702,StoreConfig!E702,"")</f>
        <v/>
      </c>
      <c r="F697" s="99" t="str">
        <f>IF($B$2=StoreConfig!C702,RIGHT(StoreConfig!J702,LEN(StoreConfig!J702)-FIND("|",StoreConfig!J702)),"")</f>
        <v/>
      </c>
      <c r="G697" s="99" t="str">
        <f>IFERROR(VLOOKUP(--IF($B$2=StoreConfig!C702,LEFT(StoreConfig!J702,FIND("|",StoreConfig!J702)-1),""),$Q$4:$R$20,2,FALSE),"")</f>
        <v/>
      </c>
      <c r="H697" s="91" t="str">
        <f>IF($B$2=StoreConfig!C702,LEFT(StoreConfig!G702,FIND("#",StoreConfig!G702)-1),"")</f>
        <v/>
      </c>
      <c r="I697" s="91" t="str">
        <f>IF($B$2=StoreConfig!C702,RIGHT(StoreConfig!G702,LEN(StoreConfig!G702)-FIND("#",StoreConfig!G702)),"")</f>
        <v/>
      </c>
      <c r="J697" s="91" t="str">
        <f>IF($B$2=StoreConfig!C702,IF(StoreConfig!L702=0,"不限购",StoreConfig!L702&amp;"次"),"")</f>
        <v/>
      </c>
    </row>
    <row r="698" spans="4:10">
      <c r="D698" s="99" t="str">
        <f>IF($B$2=StoreConfig!C703,StoreConfig!O703,"")</f>
        <v/>
      </c>
      <c r="E698" s="99" t="str">
        <f>IF($B$2=StoreConfig!C703,StoreConfig!E703,"")</f>
        <v/>
      </c>
      <c r="F698" s="99" t="str">
        <f>IF($B$2=StoreConfig!C703,RIGHT(StoreConfig!J703,LEN(StoreConfig!J703)-FIND("|",StoreConfig!J703)),"")</f>
        <v/>
      </c>
      <c r="G698" s="99" t="str">
        <f>IFERROR(VLOOKUP(--IF($B$2=StoreConfig!C703,LEFT(StoreConfig!J703,FIND("|",StoreConfig!J703)-1),""),$Q$4:$R$20,2,FALSE),"")</f>
        <v/>
      </c>
      <c r="H698" s="91" t="str">
        <f>IF($B$2=StoreConfig!C703,LEFT(StoreConfig!G703,FIND("#",StoreConfig!G703)-1),"")</f>
        <v/>
      </c>
      <c r="I698" s="91" t="str">
        <f>IF($B$2=StoreConfig!C703,RIGHT(StoreConfig!G703,LEN(StoreConfig!G703)-FIND("#",StoreConfig!G703)),"")</f>
        <v/>
      </c>
      <c r="J698" s="91" t="str">
        <f>IF($B$2=StoreConfig!C703,IF(StoreConfig!L703=0,"不限购",StoreConfig!L703&amp;"次"),"")</f>
        <v/>
      </c>
    </row>
    <row r="699" spans="4:10">
      <c r="D699" s="99" t="str">
        <f>IF($B$2=StoreConfig!C704,StoreConfig!O704,"")</f>
        <v/>
      </c>
      <c r="E699" s="99" t="str">
        <f>IF($B$2=StoreConfig!C704,StoreConfig!E704,"")</f>
        <v/>
      </c>
      <c r="F699" s="99" t="str">
        <f>IF($B$2=StoreConfig!C704,RIGHT(StoreConfig!J704,LEN(StoreConfig!J704)-FIND("|",StoreConfig!J704)),"")</f>
        <v/>
      </c>
      <c r="G699" s="99" t="str">
        <f>IFERROR(VLOOKUP(--IF($B$2=StoreConfig!C704,LEFT(StoreConfig!J704,FIND("|",StoreConfig!J704)-1),""),$Q$4:$R$20,2,FALSE),"")</f>
        <v/>
      </c>
      <c r="H699" s="91" t="str">
        <f>IF($B$2=StoreConfig!C704,LEFT(StoreConfig!G704,FIND("#",StoreConfig!G704)-1),"")</f>
        <v/>
      </c>
      <c r="I699" s="91" t="str">
        <f>IF($B$2=StoreConfig!C704,RIGHT(StoreConfig!G704,LEN(StoreConfig!G704)-FIND("#",StoreConfig!G704)),"")</f>
        <v/>
      </c>
      <c r="J699" s="91" t="str">
        <f>IF($B$2=StoreConfig!C704,IF(StoreConfig!L704=0,"不限购",StoreConfig!L704&amp;"次"),"")</f>
        <v/>
      </c>
    </row>
    <row r="700" spans="4:10">
      <c r="D700" s="99" t="str">
        <f>IF($B$2=StoreConfig!C705,StoreConfig!O705,"")</f>
        <v/>
      </c>
      <c r="E700" s="99" t="str">
        <f>IF($B$2=StoreConfig!C705,StoreConfig!E705,"")</f>
        <v/>
      </c>
      <c r="F700" s="99" t="str">
        <f>IF($B$2=StoreConfig!C705,RIGHT(StoreConfig!J705,LEN(StoreConfig!J705)-FIND("|",StoreConfig!J705)),"")</f>
        <v/>
      </c>
      <c r="G700" s="99" t="str">
        <f>IFERROR(VLOOKUP(--IF($B$2=StoreConfig!C705,LEFT(StoreConfig!J705,FIND("|",StoreConfig!J705)-1),""),$Q$4:$R$20,2,FALSE),"")</f>
        <v/>
      </c>
      <c r="H700" s="91" t="str">
        <f>IF($B$2=StoreConfig!C705,LEFT(StoreConfig!G705,FIND("#",StoreConfig!G705)-1),"")</f>
        <v/>
      </c>
      <c r="I700" s="91" t="str">
        <f>IF($B$2=StoreConfig!C705,RIGHT(StoreConfig!G705,LEN(StoreConfig!G705)-FIND("#",StoreConfig!G705)),"")</f>
        <v/>
      </c>
      <c r="J700" s="91" t="str">
        <f>IF($B$2=StoreConfig!C705,IF(StoreConfig!L705=0,"不限购",StoreConfig!L705&amp;"次"),"")</f>
        <v/>
      </c>
    </row>
    <row r="701" spans="4:10">
      <c r="D701" s="99" t="str">
        <f>IF($B$2=StoreConfig!C706,StoreConfig!O706,"")</f>
        <v/>
      </c>
      <c r="E701" s="99" t="str">
        <f>IF($B$2=StoreConfig!C706,StoreConfig!E706,"")</f>
        <v/>
      </c>
      <c r="F701" s="99" t="str">
        <f>IF($B$2=StoreConfig!C706,RIGHT(StoreConfig!J706,LEN(StoreConfig!J706)-FIND("|",StoreConfig!J706)),"")</f>
        <v/>
      </c>
      <c r="G701" s="99" t="str">
        <f>IFERROR(VLOOKUP(--IF($B$2=StoreConfig!C706,LEFT(StoreConfig!J706,FIND("|",StoreConfig!J706)-1),""),$Q$4:$R$20,2,FALSE),"")</f>
        <v/>
      </c>
      <c r="H701" s="91" t="str">
        <f>IF($B$2=StoreConfig!C706,LEFT(StoreConfig!G706,FIND("#",StoreConfig!G706)-1),"")</f>
        <v/>
      </c>
      <c r="I701" s="91" t="str">
        <f>IF($B$2=StoreConfig!C706,RIGHT(StoreConfig!G706,LEN(StoreConfig!G706)-FIND("#",StoreConfig!G706)),"")</f>
        <v/>
      </c>
      <c r="J701" s="91" t="str">
        <f>IF($B$2=StoreConfig!C706,IF(StoreConfig!L706=0,"不限购",StoreConfig!L706&amp;"次"),"")</f>
        <v/>
      </c>
    </row>
    <row r="702" spans="4:10">
      <c r="D702" s="99" t="str">
        <f>IF($B$2=StoreConfig!C707,StoreConfig!O707,"")</f>
        <v/>
      </c>
      <c r="E702" s="99" t="str">
        <f>IF($B$2=StoreConfig!C707,StoreConfig!E707,"")</f>
        <v/>
      </c>
      <c r="F702" s="99" t="str">
        <f>IF($B$2=StoreConfig!C707,RIGHT(StoreConfig!J707,LEN(StoreConfig!J707)-FIND("|",StoreConfig!J707)),"")</f>
        <v/>
      </c>
      <c r="G702" s="99" t="str">
        <f>IFERROR(VLOOKUP(--IF($B$2=StoreConfig!C707,LEFT(StoreConfig!J707,FIND("|",StoreConfig!J707)-1),""),$Q$4:$R$20,2,FALSE),"")</f>
        <v/>
      </c>
      <c r="H702" s="91" t="str">
        <f>IF($B$2=StoreConfig!C707,LEFT(StoreConfig!G707,FIND("#",StoreConfig!G707)-1),"")</f>
        <v/>
      </c>
      <c r="I702" s="91" t="str">
        <f>IF($B$2=StoreConfig!C707,RIGHT(StoreConfig!G707,LEN(StoreConfig!G707)-FIND("#",StoreConfig!G707)),"")</f>
        <v/>
      </c>
      <c r="J702" s="91" t="str">
        <f>IF($B$2=StoreConfig!C707,IF(StoreConfig!L707=0,"不限购",StoreConfig!L707&amp;"次"),"")</f>
        <v/>
      </c>
    </row>
    <row r="703" spans="4:10">
      <c r="D703" s="99" t="str">
        <f>IF($B$2=StoreConfig!C708,StoreConfig!O708,"")</f>
        <v/>
      </c>
      <c r="E703" s="99" t="str">
        <f>IF($B$2=StoreConfig!C708,StoreConfig!E708,"")</f>
        <v/>
      </c>
      <c r="F703" s="99" t="str">
        <f>IF($B$2=StoreConfig!C708,RIGHT(StoreConfig!J708,LEN(StoreConfig!J708)-FIND("|",StoreConfig!J708)),"")</f>
        <v/>
      </c>
      <c r="G703" s="99" t="str">
        <f>IFERROR(VLOOKUP(--IF($B$2=StoreConfig!C708,LEFT(StoreConfig!J708,FIND("|",StoreConfig!J708)-1),""),$Q$4:$R$20,2,FALSE),"")</f>
        <v/>
      </c>
      <c r="H703" s="91" t="str">
        <f>IF($B$2=StoreConfig!C708,LEFT(StoreConfig!G708,FIND("#",StoreConfig!G708)-1),"")</f>
        <v/>
      </c>
      <c r="I703" s="91" t="str">
        <f>IF($B$2=StoreConfig!C708,RIGHT(StoreConfig!G708,LEN(StoreConfig!G708)-FIND("#",StoreConfig!G708)),"")</f>
        <v/>
      </c>
      <c r="J703" s="91" t="str">
        <f>IF($B$2=StoreConfig!C708,IF(StoreConfig!L708=0,"不限购",StoreConfig!L708&amp;"次"),"")</f>
        <v/>
      </c>
    </row>
    <row r="704" spans="4:10">
      <c r="D704" s="99" t="str">
        <f>IF($B$2=StoreConfig!C709,StoreConfig!O709,"")</f>
        <v/>
      </c>
      <c r="E704" s="99" t="str">
        <f>IF($B$2=StoreConfig!C709,StoreConfig!E709,"")</f>
        <v/>
      </c>
      <c r="F704" s="99" t="str">
        <f>IF($B$2=StoreConfig!C709,RIGHT(StoreConfig!J709,LEN(StoreConfig!J709)-FIND("|",StoreConfig!J709)),"")</f>
        <v/>
      </c>
      <c r="G704" s="99" t="str">
        <f>IFERROR(VLOOKUP(--IF($B$2=StoreConfig!C709,LEFT(StoreConfig!J709,FIND("|",StoreConfig!J709)-1),""),$Q$4:$R$20,2,FALSE),"")</f>
        <v/>
      </c>
      <c r="H704" s="91" t="str">
        <f>IF($B$2=StoreConfig!C709,LEFT(StoreConfig!G709,FIND("#",StoreConfig!G709)-1),"")</f>
        <v/>
      </c>
      <c r="I704" s="91" t="str">
        <f>IF($B$2=StoreConfig!C709,RIGHT(StoreConfig!G709,LEN(StoreConfig!G709)-FIND("#",StoreConfig!G709)),"")</f>
        <v/>
      </c>
      <c r="J704" s="91" t="str">
        <f>IF($B$2=StoreConfig!C709,IF(StoreConfig!L709=0,"不限购",StoreConfig!L709&amp;"次"),"")</f>
        <v/>
      </c>
    </row>
    <row r="705" spans="4:10">
      <c r="D705" s="99" t="str">
        <f>IF($B$2=StoreConfig!C710,StoreConfig!O710,"")</f>
        <v/>
      </c>
      <c r="E705" s="99" t="str">
        <f>IF($B$2=StoreConfig!C710,StoreConfig!E710,"")</f>
        <v/>
      </c>
      <c r="F705" s="99" t="str">
        <f>IF($B$2=StoreConfig!C710,RIGHT(StoreConfig!J710,LEN(StoreConfig!J710)-FIND("|",StoreConfig!J710)),"")</f>
        <v/>
      </c>
      <c r="G705" s="99" t="str">
        <f>IFERROR(VLOOKUP(--IF($B$2=StoreConfig!C710,LEFT(StoreConfig!J710,FIND("|",StoreConfig!J710)-1),""),$Q$4:$R$20,2,FALSE),"")</f>
        <v/>
      </c>
      <c r="H705" s="91" t="str">
        <f>IF($B$2=StoreConfig!C710,LEFT(StoreConfig!G710,FIND("#",StoreConfig!G710)-1),"")</f>
        <v/>
      </c>
      <c r="I705" s="91" t="str">
        <f>IF($B$2=StoreConfig!C710,RIGHT(StoreConfig!G710,LEN(StoreConfig!G710)-FIND("#",StoreConfig!G710)),"")</f>
        <v/>
      </c>
      <c r="J705" s="91" t="str">
        <f>IF($B$2=StoreConfig!C710,IF(StoreConfig!L710=0,"不限购",StoreConfig!L710&amp;"次"),"")</f>
        <v/>
      </c>
    </row>
    <row r="706" spans="4:10">
      <c r="D706" s="99" t="str">
        <f>IF($B$2=StoreConfig!C711,StoreConfig!O711,"")</f>
        <v/>
      </c>
      <c r="E706" s="99" t="str">
        <f>IF($B$2=StoreConfig!C711,StoreConfig!E711,"")</f>
        <v/>
      </c>
      <c r="F706" s="99" t="str">
        <f>IF($B$2=StoreConfig!C711,RIGHT(StoreConfig!J711,LEN(StoreConfig!J711)-FIND("|",StoreConfig!J711)),"")</f>
        <v/>
      </c>
      <c r="G706" s="99" t="str">
        <f>IFERROR(VLOOKUP(--IF($B$2=StoreConfig!C711,LEFT(StoreConfig!J711,FIND("|",StoreConfig!J711)-1),""),$Q$4:$R$20,2,FALSE),"")</f>
        <v/>
      </c>
      <c r="H706" s="91" t="str">
        <f>IF($B$2=StoreConfig!C711,LEFT(StoreConfig!G711,FIND("#",StoreConfig!G711)-1),"")</f>
        <v/>
      </c>
      <c r="I706" s="91" t="str">
        <f>IF($B$2=StoreConfig!C711,RIGHT(StoreConfig!G711,LEN(StoreConfig!G711)-FIND("#",StoreConfig!G711)),"")</f>
        <v/>
      </c>
      <c r="J706" s="91" t="str">
        <f>IF($B$2=StoreConfig!C711,IF(StoreConfig!L711=0,"不限购",StoreConfig!L711&amp;"次"),"")</f>
        <v/>
      </c>
    </row>
    <row r="707" spans="4:10">
      <c r="D707" s="99" t="str">
        <f>IF($B$2=StoreConfig!C712,StoreConfig!O712,"")</f>
        <v/>
      </c>
      <c r="E707" s="99" t="str">
        <f>IF($B$2=StoreConfig!C712,StoreConfig!E712,"")</f>
        <v/>
      </c>
      <c r="F707" s="99" t="str">
        <f>IF($B$2=StoreConfig!C712,RIGHT(StoreConfig!J712,LEN(StoreConfig!J712)-FIND("|",StoreConfig!J712)),"")</f>
        <v/>
      </c>
      <c r="G707" s="99" t="str">
        <f>IFERROR(VLOOKUP(--IF($B$2=StoreConfig!C712,LEFT(StoreConfig!J712,FIND("|",StoreConfig!J712)-1),""),$Q$4:$R$20,2,FALSE),"")</f>
        <v/>
      </c>
      <c r="H707" s="91" t="str">
        <f>IF($B$2=StoreConfig!C712,LEFT(StoreConfig!G712,FIND("#",StoreConfig!G712)-1),"")</f>
        <v/>
      </c>
      <c r="I707" s="91" t="str">
        <f>IF($B$2=StoreConfig!C712,RIGHT(StoreConfig!G712,LEN(StoreConfig!G712)-FIND("#",StoreConfig!G712)),"")</f>
        <v/>
      </c>
      <c r="J707" s="91" t="str">
        <f>IF($B$2=StoreConfig!C712,IF(StoreConfig!L712=0,"不限购",StoreConfig!L712&amp;"次"),"")</f>
        <v/>
      </c>
    </row>
    <row r="708" spans="4:10">
      <c r="D708" s="99" t="str">
        <f>IF($B$2=StoreConfig!C713,StoreConfig!O713,"")</f>
        <v/>
      </c>
      <c r="E708" s="99" t="str">
        <f>IF($B$2=StoreConfig!C713,StoreConfig!E713,"")</f>
        <v/>
      </c>
      <c r="F708" s="99" t="str">
        <f>IF($B$2=StoreConfig!C713,RIGHT(StoreConfig!J713,LEN(StoreConfig!J713)-FIND("|",StoreConfig!J713)),"")</f>
        <v/>
      </c>
      <c r="G708" s="99" t="str">
        <f>IFERROR(VLOOKUP(--IF($B$2=StoreConfig!C713,LEFT(StoreConfig!J713,FIND("|",StoreConfig!J713)-1),""),$Q$4:$R$20,2,FALSE),"")</f>
        <v/>
      </c>
      <c r="H708" s="91" t="str">
        <f>IF($B$2=StoreConfig!C713,LEFT(StoreConfig!G713,FIND("#",StoreConfig!G713)-1),"")</f>
        <v/>
      </c>
      <c r="I708" s="91" t="str">
        <f>IF($B$2=StoreConfig!C713,RIGHT(StoreConfig!G713,LEN(StoreConfig!G713)-FIND("#",StoreConfig!G713)),"")</f>
        <v/>
      </c>
      <c r="J708" s="91" t="str">
        <f>IF($B$2=StoreConfig!C713,IF(StoreConfig!L713=0,"不限购",StoreConfig!L713&amp;"次"),"")</f>
        <v/>
      </c>
    </row>
    <row r="709" spans="4:10">
      <c r="D709" s="99" t="str">
        <f>IF($B$2=StoreConfig!C714,StoreConfig!O714,"")</f>
        <v/>
      </c>
      <c r="E709" s="99" t="str">
        <f>IF($B$2=StoreConfig!C714,StoreConfig!E714,"")</f>
        <v/>
      </c>
      <c r="F709" s="99" t="str">
        <f>IF($B$2=StoreConfig!C714,RIGHT(StoreConfig!J714,LEN(StoreConfig!J714)-FIND("|",StoreConfig!J714)),"")</f>
        <v/>
      </c>
      <c r="G709" s="99" t="str">
        <f>IFERROR(VLOOKUP(--IF($B$2=StoreConfig!C714,LEFT(StoreConfig!J714,FIND("|",StoreConfig!J714)-1),""),$Q$4:$R$20,2,FALSE),"")</f>
        <v/>
      </c>
      <c r="H709" s="91" t="str">
        <f>IF($B$2=StoreConfig!C714,LEFT(StoreConfig!G714,FIND("#",StoreConfig!G714)-1),"")</f>
        <v/>
      </c>
      <c r="I709" s="91" t="str">
        <f>IF($B$2=StoreConfig!C714,RIGHT(StoreConfig!G714,LEN(StoreConfig!G714)-FIND("#",StoreConfig!G714)),"")</f>
        <v/>
      </c>
      <c r="J709" s="91" t="str">
        <f>IF($B$2=StoreConfig!C714,IF(StoreConfig!L714=0,"不限购",StoreConfig!L714&amp;"次"),"")</f>
        <v/>
      </c>
    </row>
    <row r="710" spans="4:10">
      <c r="D710" s="99" t="str">
        <f>IF($B$2=StoreConfig!C715,StoreConfig!O715,"")</f>
        <v/>
      </c>
      <c r="E710" s="99" t="str">
        <f>IF($B$2=StoreConfig!C715,StoreConfig!E715,"")</f>
        <v/>
      </c>
      <c r="F710" s="99" t="str">
        <f>IF($B$2=StoreConfig!C715,RIGHT(StoreConfig!J715,LEN(StoreConfig!J715)-FIND("|",StoreConfig!J715)),"")</f>
        <v/>
      </c>
      <c r="G710" s="99" t="str">
        <f>IFERROR(VLOOKUP(--IF($B$2=StoreConfig!C715,LEFT(StoreConfig!J715,FIND("|",StoreConfig!J715)-1),""),$Q$4:$R$20,2,FALSE),"")</f>
        <v/>
      </c>
      <c r="H710" s="91" t="str">
        <f>IF($B$2=StoreConfig!C715,LEFT(StoreConfig!G715,FIND("#",StoreConfig!G715)-1),"")</f>
        <v/>
      </c>
      <c r="I710" s="91" t="str">
        <f>IF($B$2=StoreConfig!C715,RIGHT(StoreConfig!G715,LEN(StoreConfig!G715)-FIND("#",StoreConfig!G715)),"")</f>
        <v/>
      </c>
      <c r="J710" s="91" t="str">
        <f>IF($B$2=StoreConfig!C715,IF(StoreConfig!L715=0,"不限购",StoreConfig!L715&amp;"次"),"")</f>
        <v/>
      </c>
    </row>
    <row r="711" spans="4:10">
      <c r="D711" s="99" t="str">
        <f>IF($B$2=StoreConfig!C716,StoreConfig!O716,"")</f>
        <v/>
      </c>
      <c r="E711" s="99" t="str">
        <f>IF($B$2=StoreConfig!C716,StoreConfig!E716,"")</f>
        <v/>
      </c>
      <c r="F711" s="99" t="str">
        <f>IF($B$2=StoreConfig!C716,RIGHT(StoreConfig!#REF!,LEN(StoreConfig!#REF!)-FIND("|",StoreConfig!#REF!)),"")</f>
        <v/>
      </c>
      <c r="G711" s="99" t="str">
        <f>IFERROR(VLOOKUP(--IF($B$2=StoreConfig!C716,LEFT(StoreConfig!#REF!,FIND("|",StoreConfig!#REF!)-1),""),$Q$4:$R$20,2,FALSE),"")</f>
        <v/>
      </c>
      <c r="H711" s="91" t="str">
        <f>IF($B$2=StoreConfig!C716,LEFT(StoreConfig!G716,FIND("#",StoreConfig!G716)-1),"")</f>
        <v/>
      </c>
      <c r="I711" s="91" t="str">
        <f>IF($B$2=StoreConfig!C716,RIGHT(StoreConfig!G716,LEN(StoreConfig!G716)-FIND("#",StoreConfig!G716)),"")</f>
        <v/>
      </c>
      <c r="J711" s="91" t="str">
        <f>IF($B$2=StoreConfig!C716,IF(StoreConfig!L716=0,"不限购",StoreConfig!L716&amp;"次"),"")</f>
        <v/>
      </c>
    </row>
    <row r="712" spans="4:10">
      <c r="D712" s="99" t="str">
        <f>IF($B$2=StoreConfig!C717,StoreConfig!O717,"")</f>
        <v/>
      </c>
      <c r="E712" s="99" t="str">
        <f>IF($B$2=StoreConfig!C717,StoreConfig!E717,"")</f>
        <v/>
      </c>
      <c r="F712" s="99" t="str">
        <f>IF($B$2=StoreConfig!C717,RIGHT(StoreConfig!#REF!,LEN(StoreConfig!#REF!)-FIND("|",StoreConfig!#REF!)),"")</f>
        <v/>
      </c>
      <c r="G712" s="99" t="str">
        <f>IFERROR(VLOOKUP(--IF($B$2=StoreConfig!C717,LEFT(StoreConfig!#REF!,FIND("|",StoreConfig!#REF!)-1),""),$Q$4:$R$20,2,FALSE),"")</f>
        <v/>
      </c>
      <c r="H712" s="91" t="str">
        <f>IF($B$2=StoreConfig!C717,LEFT(StoreConfig!G717,FIND("#",StoreConfig!G717)-1),"")</f>
        <v/>
      </c>
      <c r="I712" s="91" t="str">
        <f>IF($B$2=StoreConfig!C717,RIGHT(StoreConfig!G717,LEN(StoreConfig!G717)-FIND("#",StoreConfig!G717)),"")</f>
        <v/>
      </c>
      <c r="J712" s="91" t="str">
        <f>IF($B$2=StoreConfig!C717,IF(StoreConfig!L717=0,"不限购",StoreConfig!L717&amp;"次"),"")</f>
        <v/>
      </c>
    </row>
    <row r="713" spans="4:10">
      <c r="D713" s="99" t="str">
        <f>IF($B$2=StoreConfig!C718,StoreConfig!O718,"")</f>
        <v/>
      </c>
      <c r="E713" s="99" t="str">
        <f>IF($B$2=StoreConfig!C718,StoreConfig!E718,"")</f>
        <v/>
      </c>
      <c r="F713" s="99" t="str">
        <f>IF($B$2=StoreConfig!C718,RIGHT(StoreConfig!#REF!,LEN(StoreConfig!#REF!)-FIND("|",StoreConfig!#REF!)),"")</f>
        <v/>
      </c>
      <c r="G713" s="99" t="str">
        <f>IFERROR(VLOOKUP(--IF($B$2=StoreConfig!C718,LEFT(StoreConfig!#REF!,FIND("|",StoreConfig!#REF!)-1),""),$Q$4:$R$20,2,FALSE),"")</f>
        <v/>
      </c>
      <c r="H713" s="91" t="str">
        <f>IF($B$2=StoreConfig!C718,LEFT(StoreConfig!G718,FIND("#",StoreConfig!G718)-1),"")</f>
        <v/>
      </c>
      <c r="I713" s="91" t="str">
        <f>IF($B$2=StoreConfig!C718,RIGHT(StoreConfig!G718,LEN(StoreConfig!G718)-FIND("#",StoreConfig!G718)),"")</f>
        <v/>
      </c>
      <c r="J713" s="91" t="str">
        <f>IF($B$2=StoreConfig!C718,IF(StoreConfig!L718=0,"不限购",StoreConfig!L718&amp;"次"),"")</f>
        <v/>
      </c>
    </row>
    <row r="714" spans="4:10">
      <c r="D714" s="99" t="str">
        <f>IF($B$2=StoreConfig!C719,StoreConfig!O719,"")</f>
        <v/>
      </c>
      <c r="E714" s="99" t="str">
        <f>IF($B$2=StoreConfig!C719,StoreConfig!E719,"")</f>
        <v/>
      </c>
      <c r="F714" s="99" t="str">
        <f>IF($B$2=StoreConfig!C719,RIGHT(StoreConfig!#REF!,LEN(StoreConfig!#REF!)-FIND("|",StoreConfig!#REF!)),"")</f>
        <v/>
      </c>
      <c r="G714" s="99" t="str">
        <f>IFERROR(VLOOKUP(--IF($B$2=StoreConfig!C719,LEFT(StoreConfig!#REF!,FIND("|",StoreConfig!#REF!)-1),""),$Q$4:$R$20,2,FALSE),"")</f>
        <v/>
      </c>
      <c r="H714" s="91" t="str">
        <f>IF($B$2=StoreConfig!C719,LEFT(StoreConfig!G719,FIND("#",StoreConfig!G719)-1),"")</f>
        <v/>
      </c>
      <c r="I714" s="91" t="str">
        <f>IF($B$2=StoreConfig!C719,RIGHT(StoreConfig!G719,LEN(StoreConfig!G719)-FIND("#",StoreConfig!G719)),"")</f>
        <v/>
      </c>
      <c r="J714" s="91" t="str">
        <f>IF($B$2=StoreConfig!C719,IF(StoreConfig!L719=0,"不限购",StoreConfig!L719&amp;"次"),"")</f>
        <v/>
      </c>
    </row>
    <row r="715" spans="4:10">
      <c r="D715" s="99" t="str">
        <f>IF($B$2=StoreConfig!C720,StoreConfig!O720,"")</f>
        <v/>
      </c>
      <c r="E715" s="99" t="str">
        <f>IF($B$2=StoreConfig!C720,StoreConfig!E720,"")</f>
        <v/>
      </c>
      <c r="F715" s="99" t="str">
        <f>IF($B$2=StoreConfig!C720,RIGHT(StoreConfig!#REF!,LEN(StoreConfig!#REF!)-FIND("|",StoreConfig!#REF!)),"")</f>
        <v/>
      </c>
      <c r="G715" s="99" t="str">
        <f>IFERROR(VLOOKUP(--IF($B$2=StoreConfig!C720,LEFT(StoreConfig!#REF!,FIND("|",StoreConfig!#REF!)-1),""),$Q$4:$R$20,2,FALSE),"")</f>
        <v/>
      </c>
      <c r="H715" s="91" t="str">
        <f>IF($B$2=StoreConfig!C720,LEFT(StoreConfig!G720,FIND("#",StoreConfig!G720)-1),"")</f>
        <v/>
      </c>
      <c r="I715" s="91" t="str">
        <f>IF($B$2=StoreConfig!C720,RIGHT(StoreConfig!G720,LEN(StoreConfig!G720)-FIND("#",StoreConfig!G720)),"")</f>
        <v/>
      </c>
      <c r="J715" s="91" t="str">
        <f>IF($B$2=StoreConfig!C720,IF(StoreConfig!L720=0,"不限购",StoreConfig!L720&amp;"次"),"")</f>
        <v/>
      </c>
    </row>
    <row r="716" spans="4:10">
      <c r="D716" s="99" t="str">
        <f>IF($B$2=StoreConfig!C721,StoreConfig!O721,"")</f>
        <v/>
      </c>
      <c r="E716" s="99" t="str">
        <f>IF($B$2=StoreConfig!C721,StoreConfig!E721,"")</f>
        <v/>
      </c>
      <c r="F716" s="99" t="str">
        <f>IF($B$2=StoreConfig!C721,RIGHT(StoreConfig!#REF!,LEN(StoreConfig!#REF!)-FIND("|",StoreConfig!#REF!)),"")</f>
        <v/>
      </c>
      <c r="G716" s="99" t="str">
        <f>IFERROR(VLOOKUP(--IF($B$2=StoreConfig!C721,LEFT(StoreConfig!#REF!,FIND("|",StoreConfig!#REF!)-1),""),$Q$4:$R$20,2,FALSE),"")</f>
        <v/>
      </c>
      <c r="H716" s="91" t="str">
        <f>IF($B$2=StoreConfig!C721,LEFT(StoreConfig!G721,FIND("#",StoreConfig!G721)-1),"")</f>
        <v/>
      </c>
      <c r="I716" s="91" t="str">
        <f>IF($B$2=StoreConfig!C721,RIGHT(StoreConfig!G721,LEN(StoreConfig!G721)-FIND("#",StoreConfig!G721)),"")</f>
        <v/>
      </c>
      <c r="J716" s="91" t="str">
        <f>IF($B$2=StoreConfig!C721,IF(StoreConfig!L721=0,"不限购",StoreConfig!L721&amp;"次"),"")</f>
        <v/>
      </c>
    </row>
    <row r="717" spans="4:10">
      <c r="D717" s="99" t="str">
        <f>IF($B$2=StoreConfig!C722,StoreConfig!O722,"")</f>
        <v/>
      </c>
      <c r="E717" s="99" t="str">
        <f>IF($B$2=StoreConfig!C722,StoreConfig!E722,"")</f>
        <v/>
      </c>
      <c r="F717" s="99" t="str">
        <f>IF($B$2=StoreConfig!C722,RIGHT(StoreConfig!#REF!,LEN(StoreConfig!#REF!)-FIND("|",StoreConfig!#REF!)),"")</f>
        <v/>
      </c>
      <c r="G717" s="99" t="str">
        <f>IFERROR(VLOOKUP(--IF($B$2=StoreConfig!C722,LEFT(StoreConfig!#REF!,FIND("|",StoreConfig!#REF!)-1),""),$Q$4:$R$20,2,FALSE),"")</f>
        <v/>
      </c>
      <c r="H717" s="91" t="str">
        <f>IF($B$2=StoreConfig!C722,LEFT(StoreConfig!G722,FIND("#",StoreConfig!G722)-1),"")</f>
        <v/>
      </c>
      <c r="I717" s="91" t="str">
        <f>IF($B$2=StoreConfig!C722,RIGHT(StoreConfig!G722,LEN(StoreConfig!G722)-FIND("#",StoreConfig!G722)),"")</f>
        <v/>
      </c>
      <c r="J717" s="91" t="str">
        <f>IF($B$2=StoreConfig!C722,IF(StoreConfig!L722=0,"不限购",StoreConfig!L722&amp;"次"),"")</f>
        <v/>
      </c>
    </row>
    <row r="718" spans="4:10">
      <c r="D718" s="99" t="str">
        <f>IF($B$2=StoreConfig!C723,StoreConfig!O723,"")</f>
        <v/>
      </c>
      <c r="E718" s="99" t="str">
        <f>IF($B$2=StoreConfig!C723,StoreConfig!E723,"")</f>
        <v/>
      </c>
      <c r="F718" s="99" t="str">
        <f>IF($B$2=StoreConfig!C723,RIGHT(StoreConfig!#REF!,LEN(StoreConfig!#REF!)-FIND("|",StoreConfig!#REF!)),"")</f>
        <v/>
      </c>
      <c r="G718" s="99" t="str">
        <f>IFERROR(VLOOKUP(--IF($B$2=StoreConfig!C723,LEFT(StoreConfig!#REF!,FIND("|",StoreConfig!#REF!)-1),""),$Q$4:$R$20,2,FALSE),"")</f>
        <v/>
      </c>
      <c r="H718" s="91" t="str">
        <f>IF($B$2=StoreConfig!C723,LEFT(StoreConfig!G723,FIND("#",StoreConfig!G723)-1),"")</f>
        <v/>
      </c>
      <c r="I718" s="91" t="str">
        <f>IF($B$2=StoreConfig!C723,RIGHT(StoreConfig!G723,LEN(StoreConfig!G723)-FIND("#",StoreConfig!G723)),"")</f>
        <v/>
      </c>
      <c r="J718" s="91" t="str">
        <f>IF($B$2=StoreConfig!C723,IF(StoreConfig!L723=0,"不限购",StoreConfig!L723&amp;"次"),"")</f>
        <v/>
      </c>
    </row>
    <row r="719" spans="4:10">
      <c r="D719" s="99" t="str">
        <f>IF($B$2=StoreConfig!C724,StoreConfig!O724,"")</f>
        <v/>
      </c>
      <c r="E719" s="99" t="str">
        <f>IF($B$2=StoreConfig!C724,StoreConfig!E724,"")</f>
        <v/>
      </c>
      <c r="F719" s="99" t="str">
        <f>IF($B$2=StoreConfig!C724,RIGHT(StoreConfig!#REF!,LEN(StoreConfig!#REF!)-FIND("|",StoreConfig!#REF!)),"")</f>
        <v/>
      </c>
      <c r="G719" s="99" t="str">
        <f>IFERROR(VLOOKUP(--IF($B$2=StoreConfig!C724,LEFT(StoreConfig!#REF!,FIND("|",StoreConfig!#REF!)-1),""),$Q$4:$R$20,2,FALSE),"")</f>
        <v/>
      </c>
      <c r="H719" s="91" t="str">
        <f>IF($B$2=StoreConfig!C724,LEFT(StoreConfig!G724,FIND("#",StoreConfig!G724)-1),"")</f>
        <v/>
      </c>
      <c r="I719" s="91" t="str">
        <f>IF($B$2=StoreConfig!C724,RIGHT(StoreConfig!G724,LEN(StoreConfig!G724)-FIND("#",StoreConfig!G724)),"")</f>
        <v/>
      </c>
      <c r="J719" s="91" t="str">
        <f>IF($B$2=StoreConfig!C724,IF(StoreConfig!L724=0,"不限购",StoreConfig!L724&amp;"次"),"")</f>
        <v/>
      </c>
    </row>
    <row r="720" spans="4:10">
      <c r="D720" s="99" t="str">
        <f>IF($B$2=StoreConfig!C725,StoreConfig!O725,"")</f>
        <v/>
      </c>
      <c r="E720" s="99" t="str">
        <f>IF($B$2=StoreConfig!C725,StoreConfig!E725,"")</f>
        <v/>
      </c>
      <c r="F720" s="99" t="str">
        <f>IF($B$2=StoreConfig!C725,RIGHT(StoreConfig!#REF!,LEN(StoreConfig!#REF!)-FIND("|",StoreConfig!#REF!)),"")</f>
        <v/>
      </c>
      <c r="G720" s="99" t="str">
        <f>IFERROR(VLOOKUP(--IF($B$2=StoreConfig!C725,LEFT(StoreConfig!#REF!,FIND("|",StoreConfig!#REF!)-1),""),$Q$4:$R$20,2,FALSE),"")</f>
        <v/>
      </c>
      <c r="H720" s="91" t="str">
        <f>IF($B$2=StoreConfig!C725,LEFT(StoreConfig!G725,FIND("#",StoreConfig!G725)-1),"")</f>
        <v/>
      </c>
      <c r="I720" s="91" t="str">
        <f>IF($B$2=StoreConfig!C725,RIGHT(StoreConfig!G725,LEN(StoreConfig!G725)-FIND("#",StoreConfig!G725)),"")</f>
        <v/>
      </c>
      <c r="J720" s="91" t="str">
        <f>IF($B$2=StoreConfig!C725,IF(StoreConfig!L725=0,"不限购",StoreConfig!L725&amp;"次"),"")</f>
        <v/>
      </c>
    </row>
    <row r="721" spans="4:10">
      <c r="D721" s="99" t="str">
        <f>IF($B$2=StoreConfig!C726,StoreConfig!O726,"")</f>
        <v/>
      </c>
      <c r="E721" s="99" t="str">
        <f>IF($B$2=StoreConfig!C726,StoreConfig!E726,"")</f>
        <v/>
      </c>
      <c r="F721" s="99" t="str">
        <f>IF($B$2=StoreConfig!C726,RIGHT(StoreConfig!#REF!,LEN(StoreConfig!#REF!)-FIND("|",StoreConfig!#REF!)),"")</f>
        <v/>
      </c>
      <c r="G721" s="99" t="str">
        <f>IFERROR(VLOOKUP(--IF($B$2=StoreConfig!C726,LEFT(StoreConfig!#REF!,FIND("|",StoreConfig!#REF!)-1),""),$Q$4:$R$20,2,FALSE),"")</f>
        <v/>
      </c>
      <c r="H721" s="91" t="str">
        <f>IF($B$2=StoreConfig!C726,LEFT(StoreConfig!G726,FIND("#",StoreConfig!G726)-1),"")</f>
        <v/>
      </c>
      <c r="I721" s="91" t="str">
        <f>IF($B$2=StoreConfig!C726,RIGHT(StoreConfig!G726,LEN(StoreConfig!G726)-FIND("#",StoreConfig!G726)),"")</f>
        <v/>
      </c>
      <c r="J721" s="91" t="str">
        <f>IF($B$2=StoreConfig!C726,IF(StoreConfig!L726=0,"不限购",StoreConfig!L726&amp;"次"),"")</f>
        <v/>
      </c>
    </row>
    <row r="722" spans="4:10">
      <c r="D722" s="99" t="str">
        <f>IF($B$2=StoreConfig!C727,StoreConfig!O727,"")</f>
        <v/>
      </c>
      <c r="E722" s="99" t="str">
        <f>IF($B$2=StoreConfig!C727,StoreConfig!E727,"")</f>
        <v/>
      </c>
      <c r="F722" s="99" t="str">
        <f>IF($B$2=StoreConfig!C727,RIGHT(StoreConfig!#REF!,LEN(StoreConfig!#REF!)-FIND("|",StoreConfig!#REF!)),"")</f>
        <v/>
      </c>
      <c r="G722" s="99" t="str">
        <f>IFERROR(VLOOKUP(--IF($B$2=StoreConfig!C727,LEFT(StoreConfig!#REF!,FIND("|",StoreConfig!#REF!)-1),""),$Q$4:$R$20,2,FALSE),"")</f>
        <v/>
      </c>
      <c r="H722" s="91" t="str">
        <f>IF($B$2=StoreConfig!C727,LEFT(StoreConfig!G727,FIND("#",StoreConfig!G727)-1),"")</f>
        <v/>
      </c>
      <c r="I722" s="91" t="str">
        <f>IF($B$2=StoreConfig!C727,RIGHT(StoreConfig!G727,LEN(StoreConfig!G727)-FIND("#",StoreConfig!G727)),"")</f>
        <v/>
      </c>
      <c r="J722" s="91" t="str">
        <f>IF($B$2=StoreConfig!C727,IF(StoreConfig!L727=0,"不限购",StoreConfig!L727&amp;"次"),"")</f>
        <v/>
      </c>
    </row>
    <row r="723" spans="4:10">
      <c r="D723" s="99" t="str">
        <f>IF($B$2=StoreConfig!C728,StoreConfig!O728,"")</f>
        <v/>
      </c>
      <c r="E723" s="99" t="str">
        <f>IF($B$2=StoreConfig!C728,StoreConfig!E728,"")</f>
        <v/>
      </c>
      <c r="F723" s="99" t="str">
        <f>IF($B$2=StoreConfig!C728,RIGHT(StoreConfig!#REF!,LEN(StoreConfig!#REF!)-FIND("|",StoreConfig!#REF!)),"")</f>
        <v/>
      </c>
      <c r="G723" s="99" t="str">
        <f>IFERROR(VLOOKUP(--IF($B$2=StoreConfig!C728,LEFT(StoreConfig!#REF!,FIND("|",StoreConfig!#REF!)-1),""),$Q$4:$R$20,2,FALSE),"")</f>
        <v/>
      </c>
      <c r="H723" s="91" t="str">
        <f>IF($B$2=StoreConfig!C728,LEFT(StoreConfig!G728,FIND("#",StoreConfig!G728)-1),"")</f>
        <v/>
      </c>
      <c r="I723" s="91" t="str">
        <f>IF($B$2=StoreConfig!C728,RIGHT(StoreConfig!G728,LEN(StoreConfig!G728)-FIND("#",StoreConfig!G728)),"")</f>
        <v/>
      </c>
      <c r="J723" s="91" t="str">
        <f>IF($B$2=StoreConfig!C728,IF(StoreConfig!L728=0,"不限购",StoreConfig!L728&amp;"次"),"")</f>
        <v/>
      </c>
    </row>
    <row r="724" spans="4:10">
      <c r="D724" s="99" t="str">
        <f>IF($B$2=StoreConfig!C729,StoreConfig!O729,"")</f>
        <v/>
      </c>
      <c r="E724" s="99" t="str">
        <f>IF($B$2=StoreConfig!C729,StoreConfig!E729,"")</f>
        <v/>
      </c>
      <c r="F724" s="99" t="str">
        <f>IF($B$2=StoreConfig!C729,RIGHT(StoreConfig!#REF!,LEN(StoreConfig!#REF!)-FIND("|",StoreConfig!#REF!)),"")</f>
        <v/>
      </c>
      <c r="G724" s="99" t="str">
        <f>IFERROR(VLOOKUP(--IF($B$2=StoreConfig!C729,LEFT(StoreConfig!#REF!,FIND("|",StoreConfig!#REF!)-1),""),$Q$4:$R$20,2,FALSE),"")</f>
        <v/>
      </c>
      <c r="H724" s="91" t="str">
        <f>IF($B$2=StoreConfig!C729,LEFT(StoreConfig!G729,FIND("#",StoreConfig!G729)-1),"")</f>
        <v/>
      </c>
      <c r="I724" s="91" t="str">
        <f>IF($B$2=StoreConfig!C729,RIGHT(StoreConfig!G729,LEN(StoreConfig!G729)-FIND("#",StoreConfig!G729)),"")</f>
        <v/>
      </c>
      <c r="J724" s="91" t="str">
        <f>IF($B$2=StoreConfig!C729,IF(StoreConfig!L729=0,"不限购",StoreConfig!L729&amp;"次"),"")</f>
        <v/>
      </c>
    </row>
    <row r="725" spans="4:10">
      <c r="D725" s="99" t="str">
        <f>IF($B$2=StoreConfig!C730,StoreConfig!O730,"")</f>
        <v/>
      </c>
      <c r="E725" s="99" t="str">
        <f>IF($B$2=StoreConfig!C730,StoreConfig!E730,"")</f>
        <v/>
      </c>
      <c r="F725" s="99" t="str">
        <f>IF($B$2=StoreConfig!C730,RIGHT(StoreConfig!#REF!,LEN(StoreConfig!#REF!)-FIND("|",StoreConfig!#REF!)),"")</f>
        <v/>
      </c>
      <c r="G725" s="99" t="str">
        <f>IFERROR(VLOOKUP(--IF($B$2=StoreConfig!C730,LEFT(StoreConfig!#REF!,FIND("|",StoreConfig!#REF!)-1),""),$Q$4:$R$20,2,FALSE),"")</f>
        <v/>
      </c>
      <c r="H725" s="91" t="str">
        <f>IF($B$2=StoreConfig!C730,LEFT(StoreConfig!G730,FIND("#",StoreConfig!G730)-1),"")</f>
        <v/>
      </c>
      <c r="I725" s="91" t="str">
        <f>IF($B$2=StoreConfig!C730,RIGHT(StoreConfig!G730,LEN(StoreConfig!G730)-FIND("#",StoreConfig!G730)),"")</f>
        <v/>
      </c>
      <c r="J725" s="91" t="str">
        <f>IF($B$2=StoreConfig!C730,IF(StoreConfig!L730=0,"不限购",StoreConfig!L730&amp;"次"),"")</f>
        <v/>
      </c>
    </row>
    <row r="726" spans="4:10">
      <c r="D726" s="99" t="str">
        <f>IF($B$2=StoreConfig!C731,StoreConfig!O731,"")</f>
        <v/>
      </c>
      <c r="E726" s="99" t="str">
        <f>IF($B$2=StoreConfig!C731,StoreConfig!E731,"")</f>
        <v/>
      </c>
      <c r="F726" s="99" t="str">
        <f>IF($B$2=StoreConfig!C731,RIGHT(StoreConfig!#REF!,LEN(StoreConfig!#REF!)-FIND("|",StoreConfig!#REF!)),"")</f>
        <v/>
      </c>
      <c r="G726" s="99" t="str">
        <f>IFERROR(VLOOKUP(--IF($B$2=StoreConfig!C731,LEFT(StoreConfig!#REF!,FIND("|",StoreConfig!#REF!)-1),""),$Q$4:$R$20,2,FALSE),"")</f>
        <v/>
      </c>
      <c r="H726" s="91" t="str">
        <f>IF($B$2=StoreConfig!C731,LEFT(StoreConfig!G731,FIND("#",StoreConfig!G731)-1),"")</f>
        <v/>
      </c>
      <c r="I726" s="91" t="str">
        <f>IF($B$2=StoreConfig!C731,RIGHT(StoreConfig!G731,LEN(StoreConfig!G731)-FIND("#",StoreConfig!G731)),"")</f>
        <v/>
      </c>
      <c r="J726" s="91" t="str">
        <f>IF($B$2=StoreConfig!C731,IF(StoreConfig!L731=0,"不限购",StoreConfig!L731&amp;"次"),"")</f>
        <v/>
      </c>
    </row>
    <row r="727" spans="4:10">
      <c r="D727" s="99" t="str">
        <f>IF($B$2=StoreConfig!C732,StoreConfig!O732,"")</f>
        <v/>
      </c>
      <c r="E727" s="99" t="str">
        <f>IF($B$2=StoreConfig!C732,StoreConfig!E732,"")</f>
        <v/>
      </c>
      <c r="F727" s="99" t="str">
        <f>IF($B$2=StoreConfig!C732,RIGHT(StoreConfig!#REF!,LEN(StoreConfig!#REF!)-FIND("|",StoreConfig!#REF!)),"")</f>
        <v/>
      </c>
      <c r="G727" s="99" t="str">
        <f>IFERROR(VLOOKUP(--IF($B$2=StoreConfig!C732,LEFT(StoreConfig!#REF!,FIND("|",StoreConfig!#REF!)-1),""),$Q$4:$R$20,2,FALSE),"")</f>
        <v/>
      </c>
      <c r="H727" s="91" t="str">
        <f>IF($B$2=StoreConfig!C732,LEFT(StoreConfig!G732,FIND("#",StoreConfig!G732)-1),"")</f>
        <v/>
      </c>
      <c r="I727" s="91" t="str">
        <f>IF($B$2=StoreConfig!C732,RIGHT(StoreConfig!G732,LEN(StoreConfig!G732)-FIND("#",StoreConfig!G732)),"")</f>
        <v/>
      </c>
      <c r="J727" s="91" t="str">
        <f>IF($B$2=StoreConfig!C732,IF(StoreConfig!L732=0,"不限购",StoreConfig!L732&amp;"次"),"")</f>
        <v/>
      </c>
    </row>
    <row r="728" spans="4:10">
      <c r="D728" s="99" t="str">
        <f>IF($B$2=StoreConfig!C733,StoreConfig!O733,"")</f>
        <v/>
      </c>
      <c r="E728" s="99" t="str">
        <f>IF($B$2=StoreConfig!C733,StoreConfig!E733,"")</f>
        <v/>
      </c>
      <c r="F728" s="99" t="str">
        <f>IF($B$2=StoreConfig!C733,RIGHT(StoreConfig!#REF!,LEN(StoreConfig!#REF!)-FIND("|",StoreConfig!#REF!)),"")</f>
        <v/>
      </c>
      <c r="G728" s="99" t="str">
        <f>IFERROR(VLOOKUP(--IF($B$2=StoreConfig!C733,LEFT(StoreConfig!#REF!,FIND("|",StoreConfig!#REF!)-1),""),$Q$4:$R$20,2,FALSE),"")</f>
        <v/>
      </c>
      <c r="H728" s="91" t="str">
        <f>IF($B$2=StoreConfig!C733,LEFT(StoreConfig!G733,FIND("#",StoreConfig!G733)-1),"")</f>
        <v/>
      </c>
      <c r="I728" s="91" t="str">
        <f>IF($B$2=StoreConfig!C733,RIGHT(StoreConfig!G733,LEN(StoreConfig!G733)-FIND("#",StoreConfig!G733)),"")</f>
        <v/>
      </c>
      <c r="J728" s="91" t="str">
        <f>IF($B$2=StoreConfig!C733,IF(StoreConfig!L733=0,"不限购",StoreConfig!L733&amp;"次"),"")</f>
        <v/>
      </c>
    </row>
    <row r="729" spans="4:10">
      <c r="D729" s="99" t="str">
        <f>IF($B$2=StoreConfig!C734,StoreConfig!O734,"")</f>
        <v/>
      </c>
      <c r="E729" s="99" t="str">
        <f>IF($B$2=StoreConfig!C734,StoreConfig!E734,"")</f>
        <v/>
      </c>
      <c r="F729" s="99" t="str">
        <f>IF($B$2=StoreConfig!C734,RIGHT(StoreConfig!#REF!,LEN(StoreConfig!#REF!)-FIND("|",StoreConfig!#REF!)),"")</f>
        <v/>
      </c>
      <c r="G729" s="99" t="str">
        <f>IFERROR(VLOOKUP(--IF($B$2=StoreConfig!C734,LEFT(StoreConfig!#REF!,FIND("|",StoreConfig!#REF!)-1),""),$Q$4:$R$20,2,FALSE),"")</f>
        <v/>
      </c>
      <c r="H729" s="91" t="str">
        <f>IF($B$2=StoreConfig!C734,LEFT(StoreConfig!G734,FIND("#",StoreConfig!G734)-1),"")</f>
        <v/>
      </c>
      <c r="I729" s="91" t="str">
        <f>IF($B$2=StoreConfig!C734,RIGHT(StoreConfig!G734,LEN(StoreConfig!G734)-FIND("#",StoreConfig!G734)),"")</f>
        <v/>
      </c>
      <c r="J729" s="91" t="str">
        <f>IF($B$2=StoreConfig!C734,IF(StoreConfig!L734=0,"不限购",StoreConfig!L734&amp;"次"),"")</f>
        <v/>
      </c>
    </row>
    <row r="730" spans="4:10">
      <c r="D730" s="99" t="str">
        <f>IF($B$2=StoreConfig!C735,StoreConfig!O735,"")</f>
        <v/>
      </c>
      <c r="E730" s="99" t="str">
        <f>IF($B$2=StoreConfig!C735,StoreConfig!E735,"")</f>
        <v/>
      </c>
      <c r="F730" s="99" t="str">
        <f>IF($B$2=StoreConfig!C735,RIGHT(StoreConfig!#REF!,LEN(StoreConfig!#REF!)-FIND("|",StoreConfig!#REF!)),"")</f>
        <v/>
      </c>
      <c r="G730" s="99" t="str">
        <f>IFERROR(VLOOKUP(--IF($B$2=StoreConfig!C735,LEFT(StoreConfig!#REF!,FIND("|",StoreConfig!#REF!)-1),""),$Q$4:$R$20,2,FALSE),"")</f>
        <v/>
      </c>
      <c r="H730" s="91" t="str">
        <f>IF($B$2=StoreConfig!C735,LEFT(StoreConfig!G735,FIND("#",StoreConfig!G735)-1),"")</f>
        <v/>
      </c>
      <c r="I730" s="91" t="str">
        <f>IF($B$2=StoreConfig!C735,RIGHT(StoreConfig!G735,LEN(StoreConfig!G735)-FIND("#",StoreConfig!G735)),"")</f>
        <v/>
      </c>
      <c r="J730" s="91" t="str">
        <f>IF($B$2=StoreConfig!C735,IF(StoreConfig!L735=0,"不限购",StoreConfig!L735&amp;"次"),"")</f>
        <v/>
      </c>
    </row>
    <row r="731" spans="4:10">
      <c r="D731" s="99" t="str">
        <f>IF($B$2=StoreConfig!C736,StoreConfig!O736,"")</f>
        <v/>
      </c>
      <c r="E731" s="99" t="str">
        <f>IF($B$2=StoreConfig!C736,StoreConfig!E736,"")</f>
        <v/>
      </c>
      <c r="F731" s="99" t="str">
        <f>IF($B$2=StoreConfig!C736,RIGHT(StoreConfig!J736,LEN(StoreConfig!J736)-FIND("|",StoreConfig!J736)),"")</f>
        <v/>
      </c>
      <c r="G731" s="99" t="str">
        <f>IFERROR(VLOOKUP(--IF($B$2=StoreConfig!C736,LEFT(StoreConfig!J736,FIND("|",StoreConfig!J736)-1),""),$Q$4:$R$20,2,FALSE),"")</f>
        <v/>
      </c>
      <c r="H731" s="91" t="str">
        <f>IF($B$2=StoreConfig!C736,LEFT(StoreConfig!G736,FIND("#",StoreConfig!G736)-1),"")</f>
        <v/>
      </c>
      <c r="I731" s="91" t="str">
        <f>IF($B$2=StoreConfig!C736,RIGHT(StoreConfig!G736,LEN(StoreConfig!G736)-FIND("#",StoreConfig!G736)),"")</f>
        <v/>
      </c>
      <c r="J731" s="91" t="str">
        <f>IF($B$2=StoreConfig!C736,IF(StoreConfig!L736=0,"不限购",StoreConfig!L736&amp;"次"),"")</f>
        <v/>
      </c>
    </row>
    <row r="732" spans="4:10">
      <c r="D732" s="99" t="str">
        <f>IF($B$2=StoreConfig!C737,StoreConfig!O737,"")</f>
        <v/>
      </c>
      <c r="E732" s="99" t="str">
        <f>IF($B$2=StoreConfig!C737,StoreConfig!E737,"")</f>
        <v/>
      </c>
      <c r="F732" s="99" t="str">
        <f>IF($B$2=StoreConfig!C737,RIGHT(StoreConfig!J737,LEN(StoreConfig!J737)-FIND("|",StoreConfig!J737)),"")</f>
        <v/>
      </c>
      <c r="G732" s="99" t="str">
        <f>IFERROR(VLOOKUP(--IF($B$2=StoreConfig!C737,LEFT(StoreConfig!J737,FIND("|",StoreConfig!J737)-1),""),$Q$4:$R$20,2,FALSE),"")</f>
        <v/>
      </c>
      <c r="H732" s="91" t="str">
        <f>IF($B$2=StoreConfig!C737,LEFT(StoreConfig!G737,FIND("#",StoreConfig!G737)-1),"")</f>
        <v/>
      </c>
      <c r="I732" s="91" t="str">
        <f>IF($B$2=StoreConfig!C737,RIGHT(StoreConfig!G737,LEN(StoreConfig!G737)-FIND("#",StoreConfig!G737)),"")</f>
        <v/>
      </c>
      <c r="J732" s="91" t="str">
        <f>IF($B$2=StoreConfig!C737,IF(StoreConfig!L737=0,"不限购",StoreConfig!L737&amp;"次"),"")</f>
        <v/>
      </c>
    </row>
    <row r="733" spans="4:10">
      <c r="D733" s="99" t="str">
        <f>IF($B$2=StoreConfig!C738,StoreConfig!O738,"")</f>
        <v/>
      </c>
      <c r="E733" s="99" t="str">
        <f>IF($B$2=StoreConfig!C738,StoreConfig!E738,"")</f>
        <v/>
      </c>
      <c r="F733" s="99" t="str">
        <f>IF($B$2=StoreConfig!C738,RIGHT(StoreConfig!J738,LEN(StoreConfig!J738)-FIND("|",StoreConfig!J738)),"")</f>
        <v/>
      </c>
      <c r="G733" s="99" t="str">
        <f>IFERROR(VLOOKUP(--IF($B$2=StoreConfig!C738,LEFT(StoreConfig!J738,FIND("|",StoreConfig!J738)-1),""),$Q$4:$R$20,2,FALSE),"")</f>
        <v/>
      </c>
      <c r="H733" s="91" t="str">
        <f>IF($B$2=StoreConfig!C738,LEFT(StoreConfig!G738,FIND("#",StoreConfig!G738)-1),"")</f>
        <v/>
      </c>
      <c r="I733" s="91" t="str">
        <f>IF($B$2=StoreConfig!C738,RIGHT(StoreConfig!G738,LEN(StoreConfig!G738)-FIND("#",StoreConfig!G738)),"")</f>
        <v/>
      </c>
      <c r="J733" s="91" t="str">
        <f>IF($B$2=StoreConfig!C738,IF(StoreConfig!L738=0,"不限购",StoreConfig!L738&amp;"次"),"")</f>
        <v/>
      </c>
    </row>
    <row r="734" spans="4:10">
      <c r="D734" s="99" t="str">
        <f>IF($B$2=StoreConfig!C739,StoreConfig!O739,"")</f>
        <v/>
      </c>
      <c r="E734" s="99" t="str">
        <f>IF($B$2=StoreConfig!C739,StoreConfig!E739,"")</f>
        <v/>
      </c>
      <c r="F734" s="99" t="str">
        <f>IF($B$2=StoreConfig!C739,RIGHT(StoreConfig!J739,LEN(StoreConfig!J739)-FIND("|",StoreConfig!J739)),"")</f>
        <v/>
      </c>
      <c r="G734" s="99" t="str">
        <f>IFERROR(VLOOKUP(--IF($B$2=StoreConfig!C739,LEFT(StoreConfig!J739,FIND("|",StoreConfig!J739)-1),""),$Q$4:$R$20,2,FALSE),"")</f>
        <v/>
      </c>
      <c r="H734" s="91" t="str">
        <f>IF($B$2=StoreConfig!C739,LEFT(StoreConfig!G739,FIND("#",StoreConfig!G739)-1),"")</f>
        <v/>
      </c>
      <c r="I734" s="91" t="str">
        <f>IF($B$2=StoreConfig!C739,RIGHT(StoreConfig!G739,LEN(StoreConfig!G739)-FIND("#",StoreConfig!G739)),"")</f>
        <v/>
      </c>
      <c r="J734" s="91" t="str">
        <f>IF($B$2=StoreConfig!C739,IF(StoreConfig!L739=0,"不限购",StoreConfig!L739&amp;"次"),"")</f>
        <v/>
      </c>
    </row>
    <row r="735" spans="4:10">
      <c r="D735" s="99" t="str">
        <f>IF($B$2=StoreConfig!C740,StoreConfig!O740,"")</f>
        <v/>
      </c>
      <c r="E735" s="99" t="str">
        <f>IF($B$2=StoreConfig!C740,StoreConfig!E740,"")</f>
        <v/>
      </c>
      <c r="F735" s="99" t="str">
        <f>IF($B$2=StoreConfig!C740,RIGHT(StoreConfig!#REF!,LEN(StoreConfig!#REF!)-FIND("|",StoreConfig!#REF!)),"")</f>
        <v/>
      </c>
      <c r="G735" s="99" t="str">
        <f>IFERROR(VLOOKUP(--IF($B$2=StoreConfig!C740,LEFT(StoreConfig!#REF!,FIND("|",StoreConfig!#REF!)-1),""),$Q$4:$R$20,2,FALSE),"")</f>
        <v/>
      </c>
      <c r="H735" s="91" t="str">
        <f>IF($B$2=StoreConfig!C740,LEFT(StoreConfig!G740,FIND("#",StoreConfig!G740)-1),"")</f>
        <v/>
      </c>
      <c r="I735" s="91" t="str">
        <f>IF($B$2=StoreConfig!C740,RIGHT(StoreConfig!G740,LEN(StoreConfig!G740)-FIND("#",StoreConfig!G740)),"")</f>
        <v/>
      </c>
      <c r="J735" s="91" t="str">
        <f>IF($B$2=StoreConfig!C740,IF(StoreConfig!L740=0,"不限购",StoreConfig!L740&amp;"次"),"")</f>
        <v/>
      </c>
    </row>
    <row r="736" spans="4:10">
      <c r="D736" s="99" t="str">
        <f>IF($B$2=StoreConfig!C741,StoreConfig!O741,"")</f>
        <v/>
      </c>
      <c r="E736" s="99" t="str">
        <f>IF($B$2=StoreConfig!C741,StoreConfig!E741,"")</f>
        <v/>
      </c>
      <c r="F736" s="99" t="str">
        <f>IF($B$2=StoreConfig!C741,RIGHT(StoreConfig!#REF!,LEN(StoreConfig!#REF!)-FIND("|",StoreConfig!#REF!)),"")</f>
        <v/>
      </c>
      <c r="G736" s="99" t="str">
        <f>IFERROR(VLOOKUP(--IF($B$2=StoreConfig!C741,LEFT(StoreConfig!#REF!,FIND("|",StoreConfig!#REF!)-1),""),$Q$4:$R$20,2,FALSE),"")</f>
        <v/>
      </c>
      <c r="H736" s="91" t="str">
        <f>IF($B$2=StoreConfig!C741,LEFT(StoreConfig!G741,FIND("#",StoreConfig!G741)-1),"")</f>
        <v/>
      </c>
      <c r="I736" s="91" t="str">
        <f>IF($B$2=StoreConfig!C741,RIGHT(StoreConfig!G741,LEN(StoreConfig!G741)-FIND("#",StoreConfig!G741)),"")</f>
        <v/>
      </c>
      <c r="J736" s="91" t="str">
        <f>IF($B$2=StoreConfig!C741,IF(StoreConfig!L741=0,"不限购",StoreConfig!L741&amp;"次"),"")</f>
        <v/>
      </c>
    </row>
    <row r="737" spans="4:10">
      <c r="D737" s="99" t="str">
        <f>IF($B$2=StoreConfig!C742,StoreConfig!O742,"")</f>
        <v/>
      </c>
      <c r="E737" s="99" t="str">
        <f>IF($B$2=StoreConfig!C742,StoreConfig!E742,"")</f>
        <v/>
      </c>
      <c r="F737" s="99" t="str">
        <f>IF($B$2=StoreConfig!C742,RIGHT(StoreConfig!#REF!,LEN(StoreConfig!#REF!)-FIND("|",StoreConfig!#REF!)),"")</f>
        <v/>
      </c>
      <c r="G737" s="99" t="str">
        <f>IFERROR(VLOOKUP(--IF($B$2=StoreConfig!C742,LEFT(StoreConfig!#REF!,FIND("|",StoreConfig!#REF!)-1),""),$Q$4:$R$20,2,FALSE),"")</f>
        <v/>
      </c>
      <c r="H737" s="91" t="str">
        <f>IF($B$2=StoreConfig!C742,LEFT(StoreConfig!G742,FIND("#",StoreConfig!G742)-1),"")</f>
        <v/>
      </c>
      <c r="I737" s="91" t="str">
        <f>IF($B$2=StoreConfig!C742,RIGHT(StoreConfig!G742,LEN(StoreConfig!G742)-FIND("#",StoreConfig!G742)),"")</f>
        <v/>
      </c>
      <c r="J737" s="91" t="str">
        <f>IF($B$2=StoreConfig!C742,IF(StoreConfig!L742=0,"不限购",StoreConfig!L742&amp;"次"),"")</f>
        <v/>
      </c>
    </row>
    <row r="738" spans="4:10">
      <c r="D738" s="99" t="str">
        <f>IF($B$2=StoreConfig!C743,StoreConfig!O743,"")</f>
        <v/>
      </c>
      <c r="E738" s="99" t="str">
        <f>IF($B$2=StoreConfig!C743,StoreConfig!E743,"")</f>
        <v/>
      </c>
      <c r="F738" s="99" t="str">
        <f>IF($B$2=StoreConfig!C743,RIGHT(StoreConfig!#REF!,LEN(StoreConfig!#REF!)-FIND("|",StoreConfig!#REF!)),"")</f>
        <v/>
      </c>
      <c r="G738" s="99" t="str">
        <f>IFERROR(VLOOKUP(--IF($B$2=StoreConfig!C743,LEFT(StoreConfig!#REF!,FIND("|",StoreConfig!#REF!)-1),""),$Q$4:$R$20,2,FALSE),"")</f>
        <v/>
      </c>
      <c r="H738" s="91" t="str">
        <f>IF($B$2=StoreConfig!C743,LEFT(StoreConfig!G743,FIND("#",StoreConfig!G743)-1),"")</f>
        <v/>
      </c>
      <c r="I738" s="91" t="str">
        <f>IF($B$2=StoreConfig!C743,RIGHT(StoreConfig!G743,LEN(StoreConfig!G743)-FIND("#",StoreConfig!G743)),"")</f>
        <v/>
      </c>
      <c r="J738" s="91" t="str">
        <f>IF($B$2=StoreConfig!C743,IF(StoreConfig!L743=0,"不限购",StoreConfig!L743&amp;"次"),"")</f>
        <v/>
      </c>
    </row>
    <row r="739" spans="4:10">
      <c r="D739" s="99" t="str">
        <f>IF($B$2=StoreConfig!C744,StoreConfig!O744,"")</f>
        <v/>
      </c>
      <c r="E739" s="99" t="str">
        <f>IF($B$2=StoreConfig!C744,StoreConfig!E744,"")</f>
        <v/>
      </c>
      <c r="F739" s="99" t="str">
        <f>IF($B$2=StoreConfig!C744,RIGHT(StoreConfig!#REF!,LEN(StoreConfig!#REF!)-FIND("|",StoreConfig!#REF!)),"")</f>
        <v/>
      </c>
      <c r="G739" s="99" t="str">
        <f>IFERROR(VLOOKUP(--IF($B$2=StoreConfig!C744,LEFT(StoreConfig!#REF!,FIND("|",StoreConfig!#REF!)-1),""),$Q$4:$R$20,2,FALSE),"")</f>
        <v/>
      </c>
      <c r="H739" s="91" t="str">
        <f>IF($B$2=StoreConfig!C744,LEFT(StoreConfig!G744,FIND("#",StoreConfig!G744)-1),"")</f>
        <v/>
      </c>
      <c r="I739" s="91" t="str">
        <f>IF($B$2=StoreConfig!C744,RIGHT(StoreConfig!G744,LEN(StoreConfig!G744)-FIND("#",StoreConfig!G744)),"")</f>
        <v/>
      </c>
      <c r="J739" s="91" t="str">
        <f>IF($B$2=StoreConfig!C744,IF(StoreConfig!L744=0,"不限购",StoreConfig!L744&amp;"次"),"")</f>
        <v/>
      </c>
    </row>
    <row r="740" spans="4:10">
      <c r="D740" s="99" t="str">
        <f>IF($B$2=StoreConfig!C745,StoreConfig!O745,"")</f>
        <v/>
      </c>
      <c r="E740" s="99" t="str">
        <f>IF($B$2=StoreConfig!C745,StoreConfig!E745,"")</f>
        <v/>
      </c>
      <c r="F740" s="99" t="str">
        <f>IF($B$2=StoreConfig!C745,RIGHT(StoreConfig!#REF!,LEN(StoreConfig!#REF!)-FIND("|",StoreConfig!#REF!)),"")</f>
        <v/>
      </c>
      <c r="G740" s="99" t="str">
        <f>IFERROR(VLOOKUP(--IF($B$2=StoreConfig!C745,LEFT(StoreConfig!#REF!,FIND("|",StoreConfig!#REF!)-1),""),$Q$4:$R$20,2,FALSE),"")</f>
        <v/>
      </c>
      <c r="H740" s="91" t="str">
        <f>IF($B$2=StoreConfig!C745,LEFT(StoreConfig!G745,FIND("#",StoreConfig!G745)-1),"")</f>
        <v/>
      </c>
      <c r="I740" s="91" t="str">
        <f>IF($B$2=StoreConfig!C745,RIGHT(StoreConfig!G745,LEN(StoreConfig!G745)-FIND("#",StoreConfig!G745)),"")</f>
        <v/>
      </c>
      <c r="J740" s="91" t="str">
        <f>IF($B$2=StoreConfig!C745,IF(StoreConfig!L745=0,"不限购",StoreConfig!L745&amp;"次"),"")</f>
        <v/>
      </c>
    </row>
    <row r="741" spans="4:10">
      <c r="D741" s="99" t="str">
        <f>IF($B$2=StoreConfig!C746,StoreConfig!O746,"")</f>
        <v/>
      </c>
      <c r="E741" s="99" t="str">
        <f>IF($B$2=StoreConfig!C746,StoreConfig!E746,"")</f>
        <v/>
      </c>
      <c r="F741" s="99" t="str">
        <f>IF($B$2=StoreConfig!C746,RIGHT(StoreConfig!#REF!,LEN(StoreConfig!#REF!)-FIND("|",StoreConfig!#REF!)),"")</f>
        <v/>
      </c>
      <c r="G741" s="99" t="str">
        <f>IFERROR(VLOOKUP(--IF($B$2=StoreConfig!C746,LEFT(StoreConfig!#REF!,FIND("|",StoreConfig!#REF!)-1),""),$Q$4:$R$20,2,FALSE),"")</f>
        <v/>
      </c>
      <c r="H741" s="91" t="str">
        <f>IF($B$2=StoreConfig!C746,LEFT(StoreConfig!G746,FIND("#",StoreConfig!G746)-1),"")</f>
        <v/>
      </c>
      <c r="I741" s="91" t="str">
        <f>IF($B$2=StoreConfig!C746,RIGHT(StoreConfig!G746,LEN(StoreConfig!G746)-FIND("#",StoreConfig!G746)),"")</f>
        <v/>
      </c>
      <c r="J741" s="91" t="str">
        <f>IF($B$2=StoreConfig!C746,IF(StoreConfig!L746=0,"不限购",StoreConfig!L746&amp;"次"),"")</f>
        <v/>
      </c>
    </row>
    <row r="742" spans="4:10">
      <c r="D742" s="99" t="str">
        <f>IF($B$2=StoreConfig!C747,StoreConfig!O747,"")</f>
        <v/>
      </c>
      <c r="E742" s="99" t="str">
        <f>IF($B$2=StoreConfig!C747,StoreConfig!E747,"")</f>
        <v/>
      </c>
      <c r="F742" s="99" t="str">
        <f>IF($B$2=StoreConfig!C747,RIGHT(StoreConfig!#REF!,LEN(StoreConfig!#REF!)-FIND("|",StoreConfig!#REF!)),"")</f>
        <v/>
      </c>
      <c r="G742" s="99" t="str">
        <f>IFERROR(VLOOKUP(--IF($B$2=StoreConfig!C747,LEFT(StoreConfig!#REF!,FIND("|",StoreConfig!#REF!)-1),""),$Q$4:$R$20,2,FALSE),"")</f>
        <v/>
      </c>
      <c r="H742" s="91" t="str">
        <f>IF($B$2=StoreConfig!C747,LEFT(StoreConfig!G747,FIND("#",StoreConfig!G747)-1),"")</f>
        <v/>
      </c>
      <c r="I742" s="91" t="str">
        <f>IF($B$2=StoreConfig!C747,RIGHT(StoreConfig!G747,LEN(StoreConfig!G747)-FIND("#",StoreConfig!G747)),"")</f>
        <v/>
      </c>
      <c r="J742" s="91" t="str">
        <f>IF($B$2=StoreConfig!C747,IF(StoreConfig!L747=0,"不限购",StoreConfig!L747&amp;"次"),"")</f>
        <v/>
      </c>
    </row>
    <row r="743" spans="4:10">
      <c r="D743" s="99" t="str">
        <f>IF($B$2=StoreConfig!C748,StoreConfig!O748,"")</f>
        <v/>
      </c>
      <c r="E743" s="99" t="str">
        <f>IF($B$2=StoreConfig!C748,StoreConfig!E748,"")</f>
        <v/>
      </c>
      <c r="F743" s="99" t="str">
        <f>IF($B$2=StoreConfig!C748,RIGHT(StoreConfig!J748,LEN(StoreConfig!J748)-FIND("|",StoreConfig!J748)),"")</f>
        <v/>
      </c>
      <c r="G743" s="99" t="str">
        <f>IFERROR(VLOOKUP(--IF($B$2=StoreConfig!C748,LEFT(StoreConfig!J748,FIND("|",StoreConfig!J748)-1),""),$Q$4:$R$20,2,FALSE),"")</f>
        <v/>
      </c>
      <c r="H743" s="91" t="str">
        <f>IF($B$2=StoreConfig!C748,LEFT(StoreConfig!G748,FIND("#",StoreConfig!G748)-1),"")</f>
        <v/>
      </c>
      <c r="I743" s="91" t="str">
        <f>IF($B$2=StoreConfig!C748,RIGHT(StoreConfig!G748,LEN(StoreConfig!G748)-FIND("#",StoreConfig!G748)),"")</f>
        <v/>
      </c>
      <c r="J743" s="91" t="str">
        <f>IF($B$2=StoreConfig!C748,IF(StoreConfig!L748=0,"不限购",StoreConfig!L748&amp;"次"),"")</f>
        <v/>
      </c>
    </row>
    <row r="744" spans="4:10">
      <c r="D744" s="99" t="str">
        <f>IF($B$2=StoreConfig!C749,StoreConfig!O749,"")</f>
        <v/>
      </c>
      <c r="E744" s="99" t="str">
        <f>IF($B$2=StoreConfig!C749,StoreConfig!E749,"")</f>
        <v/>
      </c>
      <c r="F744" s="99" t="str">
        <f>IF($B$2=StoreConfig!C749,RIGHT(StoreConfig!J749,LEN(StoreConfig!J749)-FIND("|",StoreConfig!J749)),"")</f>
        <v/>
      </c>
      <c r="G744" s="99" t="str">
        <f>IFERROR(VLOOKUP(--IF($B$2=StoreConfig!C749,LEFT(StoreConfig!J749,FIND("|",StoreConfig!J749)-1),""),$Q$4:$R$20,2,FALSE),"")</f>
        <v/>
      </c>
      <c r="H744" s="91" t="str">
        <f>IF($B$2=StoreConfig!C749,LEFT(StoreConfig!G749,FIND("#",StoreConfig!G749)-1),"")</f>
        <v/>
      </c>
      <c r="I744" s="91" t="str">
        <f>IF($B$2=StoreConfig!C749,RIGHT(StoreConfig!G749,LEN(StoreConfig!G749)-FIND("#",StoreConfig!G749)),"")</f>
        <v/>
      </c>
      <c r="J744" s="91" t="str">
        <f>IF($B$2=StoreConfig!C749,IF(StoreConfig!L749=0,"不限购",StoreConfig!L749&amp;"次"),"")</f>
        <v/>
      </c>
    </row>
    <row r="745" spans="4:10">
      <c r="D745" s="99" t="str">
        <f>IF($B$2=StoreConfig!C750,StoreConfig!O750,"")</f>
        <v/>
      </c>
      <c r="E745" s="99" t="str">
        <f>IF($B$2=StoreConfig!C750,StoreConfig!E750,"")</f>
        <v/>
      </c>
      <c r="F745" s="99" t="str">
        <f>IF($B$2=StoreConfig!C750,RIGHT(StoreConfig!J750,LEN(StoreConfig!J750)-FIND("|",StoreConfig!J750)),"")</f>
        <v/>
      </c>
      <c r="G745" s="99" t="str">
        <f>IFERROR(VLOOKUP(--IF($B$2=StoreConfig!C750,LEFT(StoreConfig!J750,FIND("|",StoreConfig!J750)-1),""),$Q$4:$R$20,2,FALSE),"")</f>
        <v/>
      </c>
      <c r="H745" s="91" t="str">
        <f>IF($B$2=StoreConfig!C750,LEFT(StoreConfig!G750,FIND("#",StoreConfig!G750)-1),"")</f>
        <v/>
      </c>
      <c r="I745" s="91" t="str">
        <f>IF($B$2=StoreConfig!C750,RIGHT(StoreConfig!G750,LEN(StoreConfig!G750)-FIND("#",StoreConfig!G750)),"")</f>
        <v/>
      </c>
      <c r="J745" s="91" t="str">
        <f>IF($B$2=StoreConfig!C750,IF(StoreConfig!L750=0,"不限购",StoreConfig!L750&amp;"次"),"")</f>
        <v/>
      </c>
    </row>
    <row r="746" spans="4:10">
      <c r="D746" s="99" t="str">
        <f>IF($B$2=StoreConfig!C751,StoreConfig!O751,"")</f>
        <v/>
      </c>
      <c r="E746" s="99" t="str">
        <f>IF($B$2=StoreConfig!C751,StoreConfig!E751,"")</f>
        <v/>
      </c>
      <c r="F746" s="99" t="str">
        <f>IF($B$2=StoreConfig!C751,RIGHT(StoreConfig!J751,LEN(StoreConfig!J751)-FIND("|",StoreConfig!J751)),"")</f>
        <v/>
      </c>
      <c r="G746" s="99" t="str">
        <f>IFERROR(VLOOKUP(--IF($B$2=StoreConfig!C751,LEFT(StoreConfig!J751,FIND("|",StoreConfig!J751)-1),""),$Q$4:$R$20,2,FALSE),"")</f>
        <v/>
      </c>
      <c r="H746" s="91" t="str">
        <f>IF($B$2=StoreConfig!C751,LEFT(StoreConfig!G751,FIND("#",StoreConfig!G751)-1),"")</f>
        <v/>
      </c>
      <c r="I746" s="91" t="str">
        <f>IF($B$2=StoreConfig!C751,RIGHT(StoreConfig!G751,LEN(StoreConfig!G751)-FIND("#",StoreConfig!G751)),"")</f>
        <v/>
      </c>
      <c r="J746" s="91" t="str">
        <f>IF($B$2=StoreConfig!C751,IF(StoreConfig!L751=0,"不限购",StoreConfig!L751&amp;"次"),"")</f>
        <v/>
      </c>
    </row>
    <row r="747" spans="4:10">
      <c r="D747" s="99" t="str">
        <f>IF($B$2=StoreConfig!C752,StoreConfig!O752,"")</f>
        <v/>
      </c>
      <c r="E747" s="99" t="str">
        <f>IF($B$2=StoreConfig!C752,StoreConfig!E752,"")</f>
        <v/>
      </c>
      <c r="F747" s="99" t="str">
        <f>IF($B$2=StoreConfig!C752,RIGHT(StoreConfig!J752,LEN(StoreConfig!J752)-FIND("|",StoreConfig!J752)),"")</f>
        <v/>
      </c>
      <c r="G747" s="99" t="str">
        <f>IFERROR(VLOOKUP(--IF($B$2=StoreConfig!C752,LEFT(StoreConfig!J752,FIND("|",StoreConfig!J752)-1),""),$Q$4:$R$20,2,FALSE),"")</f>
        <v/>
      </c>
      <c r="H747" s="91" t="str">
        <f>IF($B$2=StoreConfig!C752,LEFT(StoreConfig!G752,FIND("#",StoreConfig!G752)-1),"")</f>
        <v/>
      </c>
      <c r="I747" s="91" t="str">
        <f>IF($B$2=StoreConfig!C752,RIGHT(StoreConfig!G752,LEN(StoreConfig!G752)-FIND("#",StoreConfig!G752)),"")</f>
        <v/>
      </c>
      <c r="J747" s="91" t="str">
        <f>IF($B$2=StoreConfig!C752,IF(StoreConfig!L752=0,"不限购",StoreConfig!L752&amp;"次"),"")</f>
        <v/>
      </c>
    </row>
    <row r="748" spans="4:10">
      <c r="D748" s="99" t="str">
        <f>IF($B$2=StoreConfig!C753,StoreConfig!O753,"")</f>
        <v/>
      </c>
      <c r="E748" s="99" t="str">
        <f>IF($B$2=StoreConfig!C753,StoreConfig!E753,"")</f>
        <v/>
      </c>
      <c r="F748" s="99" t="str">
        <f>IF($B$2=StoreConfig!C753,RIGHT(StoreConfig!J753,LEN(StoreConfig!J753)-FIND("|",StoreConfig!J753)),"")</f>
        <v/>
      </c>
      <c r="G748" s="99" t="str">
        <f>IFERROR(VLOOKUP(--IF($B$2=StoreConfig!C753,LEFT(StoreConfig!J753,FIND("|",StoreConfig!J753)-1),""),$Q$4:$R$20,2,FALSE),"")</f>
        <v/>
      </c>
      <c r="H748" s="91" t="str">
        <f>IF($B$2=StoreConfig!C753,LEFT(StoreConfig!G753,FIND("#",StoreConfig!G753)-1),"")</f>
        <v/>
      </c>
      <c r="I748" s="91" t="str">
        <f>IF($B$2=StoreConfig!C753,RIGHT(StoreConfig!G753,LEN(StoreConfig!G753)-FIND("#",StoreConfig!G753)),"")</f>
        <v/>
      </c>
      <c r="J748" s="91" t="str">
        <f>IF($B$2=StoreConfig!C753,IF(StoreConfig!L753=0,"不限购",StoreConfig!L753&amp;"次"),"")</f>
        <v/>
      </c>
    </row>
    <row r="749" spans="4:10">
      <c r="D749" s="99" t="str">
        <f>IF($B$2=StoreConfig!C754,StoreConfig!O754,"")</f>
        <v/>
      </c>
      <c r="E749" s="99" t="str">
        <f>IF($B$2=StoreConfig!C754,StoreConfig!E754,"")</f>
        <v/>
      </c>
      <c r="F749" s="99" t="str">
        <f>IF($B$2=StoreConfig!C754,RIGHT(StoreConfig!J754,LEN(StoreConfig!J754)-FIND("|",StoreConfig!J754)),"")</f>
        <v/>
      </c>
      <c r="G749" s="99" t="str">
        <f>IFERROR(VLOOKUP(--IF($B$2=StoreConfig!C754,LEFT(StoreConfig!J754,FIND("|",StoreConfig!J754)-1),""),$Q$4:$R$20,2,FALSE),"")</f>
        <v/>
      </c>
      <c r="H749" s="91" t="str">
        <f>IF($B$2=StoreConfig!C754,LEFT(StoreConfig!G754,FIND("#",StoreConfig!G754)-1),"")</f>
        <v/>
      </c>
      <c r="I749" s="91" t="str">
        <f>IF($B$2=StoreConfig!C754,RIGHT(StoreConfig!G754,LEN(StoreConfig!G754)-FIND("#",StoreConfig!G754)),"")</f>
        <v/>
      </c>
      <c r="J749" s="91" t="str">
        <f>IF($B$2=StoreConfig!C754,IF(StoreConfig!L754=0,"不限购",StoreConfig!L754&amp;"次"),"")</f>
        <v/>
      </c>
    </row>
    <row r="750" spans="4:10">
      <c r="D750" s="99" t="str">
        <f>IF($B$2=StoreConfig!C755,StoreConfig!O755,"")</f>
        <v/>
      </c>
      <c r="E750" s="99" t="str">
        <f>IF($B$2=StoreConfig!C755,StoreConfig!E755,"")</f>
        <v/>
      </c>
      <c r="F750" s="99" t="str">
        <f>IF($B$2=StoreConfig!C755,RIGHT(StoreConfig!J755,LEN(StoreConfig!J755)-FIND("|",StoreConfig!J755)),"")</f>
        <v/>
      </c>
      <c r="G750" s="99" t="str">
        <f>IFERROR(VLOOKUP(--IF($B$2=StoreConfig!C755,LEFT(StoreConfig!J755,FIND("|",StoreConfig!J755)-1),""),$Q$4:$R$20,2,FALSE),"")</f>
        <v/>
      </c>
      <c r="H750" s="91" t="str">
        <f>IF($B$2=StoreConfig!C755,LEFT(StoreConfig!G755,FIND("#",StoreConfig!G755)-1),"")</f>
        <v/>
      </c>
      <c r="I750" s="91" t="str">
        <f>IF($B$2=StoreConfig!C755,RIGHT(StoreConfig!G755,LEN(StoreConfig!G755)-FIND("#",StoreConfig!G755)),"")</f>
        <v/>
      </c>
      <c r="J750" s="91" t="str">
        <f>IF($B$2=StoreConfig!C755,IF(StoreConfig!L755=0,"不限购",StoreConfig!L755&amp;"次"),"")</f>
        <v/>
      </c>
    </row>
    <row r="751" spans="4:10">
      <c r="D751" s="99" t="str">
        <f>IF($B$2=StoreConfig!C756,StoreConfig!O756,"")</f>
        <v/>
      </c>
      <c r="E751" s="99" t="str">
        <f>IF($B$2=StoreConfig!C756,StoreConfig!E756,"")</f>
        <v/>
      </c>
      <c r="F751" s="99" t="str">
        <f>IF($B$2=StoreConfig!C756,RIGHT(StoreConfig!J756,LEN(StoreConfig!J756)-FIND("|",StoreConfig!J756)),"")</f>
        <v/>
      </c>
      <c r="G751" s="99" t="str">
        <f>IFERROR(VLOOKUP(--IF($B$2=StoreConfig!C756,LEFT(StoreConfig!J756,FIND("|",StoreConfig!J756)-1),""),$Q$4:$R$20,2,FALSE),"")</f>
        <v/>
      </c>
      <c r="H751" s="91" t="str">
        <f>IF($B$2=StoreConfig!C756,LEFT(StoreConfig!G756,FIND("#",StoreConfig!G756)-1),"")</f>
        <v/>
      </c>
      <c r="I751" s="91" t="str">
        <f>IF($B$2=StoreConfig!C756,RIGHT(StoreConfig!G756,LEN(StoreConfig!G756)-FIND("#",StoreConfig!G756)),"")</f>
        <v/>
      </c>
      <c r="J751" s="91" t="str">
        <f>IF($B$2=StoreConfig!C756,IF(StoreConfig!L756=0,"不限购",StoreConfig!L756&amp;"次"),"")</f>
        <v/>
      </c>
    </row>
    <row r="752" spans="4:10">
      <c r="D752" s="99" t="str">
        <f>IF($B$2=StoreConfig!C757,StoreConfig!O757,"")</f>
        <v/>
      </c>
      <c r="E752" s="99" t="str">
        <f>IF($B$2=StoreConfig!C757,StoreConfig!E757,"")</f>
        <v/>
      </c>
      <c r="F752" s="99" t="str">
        <f>IF($B$2=StoreConfig!C757,RIGHT(StoreConfig!J757,LEN(StoreConfig!J757)-FIND("|",StoreConfig!J757)),"")</f>
        <v/>
      </c>
      <c r="G752" s="99" t="str">
        <f>IFERROR(VLOOKUP(--IF($B$2=StoreConfig!C757,LEFT(StoreConfig!J757,FIND("|",StoreConfig!J757)-1),""),$Q$4:$R$20,2,FALSE),"")</f>
        <v/>
      </c>
      <c r="H752" s="91" t="str">
        <f>IF($B$2=StoreConfig!C757,LEFT(StoreConfig!G757,FIND("#",StoreConfig!G757)-1),"")</f>
        <v/>
      </c>
      <c r="I752" s="91" t="str">
        <f>IF($B$2=StoreConfig!C757,RIGHT(StoreConfig!G757,LEN(StoreConfig!G757)-FIND("#",StoreConfig!G757)),"")</f>
        <v/>
      </c>
      <c r="J752" s="91" t="str">
        <f>IF($B$2=StoreConfig!C757,IF(StoreConfig!L757=0,"不限购",StoreConfig!L757&amp;"次"),"")</f>
        <v/>
      </c>
    </row>
    <row r="753" spans="4:10">
      <c r="D753" s="99" t="str">
        <f>IF($B$2=StoreConfig!C758,StoreConfig!O758,"")</f>
        <v/>
      </c>
      <c r="E753" s="99" t="str">
        <f>IF($B$2=StoreConfig!C758,StoreConfig!E758,"")</f>
        <v/>
      </c>
      <c r="F753" s="99" t="str">
        <f>IF($B$2=StoreConfig!C758,RIGHT(StoreConfig!J758,LEN(StoreConfig!J758)-FIND("|",StoreConfig!J758)),"")</f>
        <v/>
      </c>
      <c r="G753" s="99" t="str">
        <f>IFERROR(VLOOKUP(--IF($B$2=StoreConfig!C758,LEFT(StoreConfig!J758,FIND("|",StoreConfig!J758)-1),""),$Q$4:$R$20,2,FALSE),"")</f>
        <v/>
      </c>
      <c r="H753" s="91" t="str">
        <f>IF($B$2=StoreConfig!C758,LEFT(StoreConfig!G758,FIND("#",StoreConfig!G758)-1),"")</f>
        <v/>
      </c>
      <c r="I753" s="91" t="str">
        <f>IF($B$2=StoreConfig!C758,RIGHT(StoreConfig!G758,LEN(StoreConfig!G758)-FIND("#",StoreConfig!G758)),"")</f>
        <v/>
      </c>
      <c r="J753" s="91" t="str">
        <f>IF($B$2=StoreConfig!C758,IF(StoreConfig!L758=0,"不限购",StoreConfig!L758&amp;"次"),"")</f>
        <v/>
      </c>
    </row>
    <row r="754" spans="4:10">
      <c r="D754" s="99" t="str">
        <f>IF($B$2=StoreConfig!C759,StoreConfig!O759,"")</f>
        <v/>
      </c>
      <c r="E754" s="99" t="str">
        <f>IF($B$2=StoreConfig!C759,StoreConfig!E759,"")</f>
        <v/>
      </c>
      <c r="F754" s="99" t="str">
        <f>IF($B$2=StoreConfig!C759,RIGHT(StoreConfig!J759,LEN(StoreConfig!J759)-FIND("|",StoreConfig!J759)),"")</f>
        <v/>
      </c>
      <c r="G754" s="99" t="str">
        <f>IFERROR(VLOOKUP(--IF($B$2=StoreConfig!C759,LEFT(StoreConfig!J759,FIND("|",StoreConfig!J759)-1),""),$Q$4:$R$20,2,FALSE),"")</f>
        <v/>
      </c>
      <c r="H754" s="91" t="str">
        <f>IF($B$2=StoreConfig!C759,LEFT(StoreConfig!G759,FIND("#",StoreConfig!G759)-1),"")</f>
        <v/>
      </c>
      <c r="I754" s="91" t="str">
        <f>IF($B$2=StoreConfig!C759,RIGHT(StoreConfig!G759,LEN(StoreConfig!G759)-FIND("#",StoreConfig!G759)),"")</f>
        <v/>
      </c>
      <c r="J754" s="91" t="str">
        <f>IF($B$2=StoreConfig!C759,IF(StoreConfig!L759=0,"不限购",StoreConfig!L759&amp;"次"),"")</f>
        <v/>
      </c>
    </row>
    <row r="755" spans="4:10">
      <c r="D755" s="99" t="str">
        <f>IF($B$2=StoreConfig!C760,StoreConfig!O760,"")</f>
        <v/>
      </c>
      <c r="E755" s="99" t="str">
        <f>IF($B$2=StoreConfig!C760,StoreConfig!E760,"")</f>
        <v/>
      </c>
      <c r="F755" s="99" t="str">
        <f>IF($B$2=StoreConfig!C760,RIGHT(StoreConfig!J760,LEN(StoreConfig!J760)-FIND("|",StoreConfig!J760)),"")</f>
        <v/>
      </c>
      <c r="G755" s="99" t="str">
        <f>IFERROR(VLOOKUP(--IF($B$2=StoreConfig!C760,LEFT(StoreConfig!J760,FIND("|",StoreConfig!J760)-1),""),$Q$4:$R$20,2,FALSE),"")</f>
        <v/>
      </c>
      <c r="H755" s="91" t="str">
        <f>IF($B$2=StoreConfig!C760,LEFT(StoreConfig!G760,FIND("#",StoreConfig!G760)-1),"")</f>
        <v/>
      </c>
      <c r="I755" s="91" t="str">
        <f>IF($B$2=StoreConfig!C760,RIGHT(StoreConfig!G760,LEN(StoreConfig!G760)-FIND("#",StoreConfig!G760)),"")</f>
        <v/>
      </c>
      <c r="J755" s="91" t="str">
        <f>IF($B$2=StoreConfig!C760,IF(StoreConfig!L760=0,"不限购",StoreConfig!L760&amp;"次"),"")</f>
        <v/>
      </c>
    </row>
    <row r="756" spans="4:10">
      <c r="D756" s="99" t="str">
        <f>IF($B$2=StoreConfig!C761,StoreConfig!O761,"")</f>
        <v/>
      </c>
      <c r="E756" s="99" t="str">
        <f>IF($B$2=StoreConfig!C761,StoreConfig!E761,"")</f>
        <v/>
      </c>
      <c r="F756" s="99" t="str">
        <f>IF($B$2=StoreConfig!C761,RIGHT(StoreConfig!J761,LEN(StoreConfig!J761)-FIND("|",StoreConfig!J761)),"")</f>
        <v/>
      </c>
      <c r="G756" s="99" t="str">
        <f>IFERROR(VLOOKUP(--IF($B$2=StoreConfig!C761,LEFT(StoreConfig!J761,FIND("|",StoreConfig!J761)-1),""),$Q$4:$R$20,2,FALSE),"")</f>
        <v/>
      </c>
      <c r="H756" s="91" t="str">
        <f>IF($B$2=StoreConfig!C761,LEFT(StoreConfig!G761,FIND("#",StoreConfig!G761)-1),"")</f>
        <v/>
      </c>
      <c r="I756" s="91" t="str">
        <f>IF($B$2=StoreConfig!C761,RIGHT(StoreConfig!G761,LEN(StoreConfig!G761)-FIND("#",StoreConfig!G761)),"")</f>
        <v/>
      </c>
      <c r="J756" s="91" t="str">
        <f>IF($B$2=StoreConfig!C761,IF(StoreConfig!L761=0,"不限购",StoreConfig!L761&amp;"次"),"")</f>
        <v/>
      </c>
    </row>
    <row r="757" spans="4:10">
      <c r="D757" s="99" t="str">
        <f>IF($B$2=StoreConfig!C762,StoreConfig!O762,"")</f>
        <v/>
      </c>
      <c r="E757" s="99" t="str">
        <f>IF($B$2=StoreConfig!C762,StoreConfig!E762,"")</f>
        <v/>
      </c>
      <c r="F757" s="99" t="str">
        <f>IF($B$2=StoreConfig!C762,RIGHT(StoreConfig!J762,LEN(StoreConfig!J762)-FIND("|",StoreConfig!J762)),"")</f>
        <v/>
      </c>
      <c r="G757" s="99" t="str">
        <f>IFERROR(VLOOKUP(--IF($B$2=StoreConfig!C762,LEFT(StoreConfig!J762,FIND("|",StoreConfig!J762)-1),""),$Q$4:$R$20,2,FALSE),"")</f>
        <v/>
      </c>
      <c r="H757" s="91" t="str">
        <f>IF($B$2=StoreConfig!C762,LEFT(StoreConfig!G762,FIND("#",StoreConfig!G762)-1),"")</f>
        <v/>
      </c>
      <c r="I757" s="91" t="str">
        <f>IF($B$2=StoreConfig!C762,RIGHT(StoreConfig!G762,LEN(StoreConfig!G762)-FIND("#",StoreConfig!G762)),"")</f>
        <v/>
      </c>
      <c r="J757" s="91" t="str">
        <f>IF($B$2=StoreConfig!C762,IF(StoreConfig!L762=0,"不限购",StoreConfig!L762&amp;"次"),"")</f>
        <v/>
      </c>
    </row>
    <row r="758" spans="4:10">
      <c r="D758" s="99" t="str">
        <f>IF($B$2=StoreConfig!C763,StoreConfig!O763,"")</f>
        <v/>
      </c>
      <c r="E758" s="99" t="str">
        <f>IF($B$2=StoreConfig!C763,StoreConfig!E763,"")</f>
        <v/>
      </c>
      <c r="F758" s="99" t="str">
        <f>IF($B$2=StoreConfig!C763,RIGHT(StoreConfig!J763,LEN(StoreConfig!J763)-FIND("|",StoreConfig!J763)),"")</f>
        <v/>
      </c>
      <c r="G758" s="99" t="str">
        <f>IFERROR(VLOOKUP(--IF($B$2=StoreConfig!C763,LEFT(StoreConfig!J763,FIND("|",StoreConfig!J763)-1),""),$Q$4:$R$20,2,FALSE),"")</f>
        <v/>
      </c>
      <c r="H758" s="91" t="str">
        <f>IF($B$2=StoreConfig!C763,LEFT(StoreConfig!G763,FIND("#",StoreConfig!G763)-1),"")</f>
        <v/>
      </c>
      <c r="I758" s="91" t="str">
        <f>IF($B$2=StoreConfig!C763,RIGHT(StoreConfig!G763,LEN(StoreConfig!G763)-FIND("#",StoreConfig!G763)),"")</f>
        <v/>
      </c>
      <c r="J758" s="91" t="str">
        <f>IF($B$2=StoreConfig!C763,IF(StoreConfig!L763=0,"不限购",StoreConfig!L763&amp;"次"),"")</f>
        <v/>
      </c>
    </row>
    <row r="759" spans="4:10">
      <c r="D759" s="99" t="str">
        <f>IF($B$2=StoreConfig!C764,StoreConfig!O764,"")</f>
        <v/>
      </c>
      <c r="E759" s="99" t="str">
        <f>IF($B$2=StoreConfig!C764,StoreConfig!E764,"")</f>
        <v/>
      </c>
      <c r="F759" s="99" t="str">
        <f>IF($B$2=StoreConfig!C764,RIGHT(StoreConfig!J764,LEN(StoreConfig!J764)-FIND("|",StoreConfig!J764)),"")</f>
        <v/>
      </c>
      <c r="G759" s="99" t="str">
        <f>IFERROR(VLOOKUP(--IF($B$2=StoreConfig!C764,LEFT(StoreConfig!J764,FIND("|",StoreConfig!J764)-1),""),$Q$4:$R$20,2,FALSE),"")</f>
        <v/>
      </c>
      <c r="H759" s="91" t="str">
        <f>IF($B$2=StoreConfig!C764,LEFT(StoreConfig!G764,FIND("#",StoreConfig!G764)-1),"")</f>
        <v/>
      </c>
      <c r="I759" s="91" t="str">
        <f>IF($B$2=StoreConfig!C764,RIGHT(StoreConfig!G764,LEN(StoreConfig!G764)-FIND("#",StoreConfig!G764)),"")</f>
        <v/>
      </c>
      <c r="J759" s="91" t="str">
        <f>IF($B$2=StoreConfig!C764,IF(StoreConfig!L764=0,"不限购",StoreConfig!L764&amp;"次"),"")</f>
        <v/>
      </c>
    </row>
    <row r="760" spans="4:10">
      <c r="D760" s="99" t="str">
        <f>IF($B$2=StoreConfig!C765,StoreConfig!O765,"")</f>
        <v/>
      </c>
      <c r="E760" s="99" t="str">
        <f>IF($B$2=StoreConfig!C765,StoreConfig!E765,"")</f>
        <v/>
      </c>
      <c r="F760" s="99" t="str">
        <f>IF($B$2=StoreConfig!C765,RIGHT(StoreConfig!J765,LEN(StoreConfig!J765)-FIND("|",StoreConfig!J765)),"")</f>
        <v/>
      </c>
      <c r="G760" s="99" t="str">
        <f>IFERROR(VLOOKUP(--IF($B$2=StoreConfig!C765,LEFT(StoreConfig!J765,FIND("|",StoreConfig!J765)-1),""),$Q$4:$R$20,2,FALSE),"")</f>
        <v/>
      </c>
      <c r="H760" s="91" t="str">
        <f>IF($B$2=StoreConfig!C765,LEFT(StoreConfig!G765,FIND("#",StoreConfig!G765)-1),"")</f>
        <v/>
      </c>
      <c r="I760" s="91" t="str">
        <f>IF($B$2=StoreConfig!C765,RIGHT(StoreConfig!G765,LEN(StoreConfig!G765)-FIND("#",StoreConfig!G765)),"")</f>
        <v/>
      </c>
      <c r="J760" s="91" t="str">
        <f>IF($B$2=StoreConfig!C765,IF(StoreConfig!L765=0,"不限购",StoreConfig!L765&amp;"次"),"")</f>
        <v/>
      </c>
    </row>
    <row r="761" spans="4:10">
      <c r="D761" s="99" t="str">
        <f>IF($B$2=StoreConfig!C766,StoreConfig!O766,"")</f>
        <v/>
      </c>
      <c r="E761" s="99" t="str">
        <f>IF($B$2=StoreConfig!C766,StoreConfig!E766,"")</f>
        <v/>
      </c>
      <c r="F761" s="99" t="str">
        <f>IF($B$2=StoreConfig!C766,RIGHT(StoreConfig!J766,LEN(StoreConfig!J766)-FIND("|",StoreConfig!J766)),"")</f>
        <v/>
      </c>
      <c r="G761" s="99" t="str">
        <f>IFERROR(VLOOKUP(--IF($B$2=StoreConfig!C766,LEFT(StoreConfig!J766,FIND("|",StoreConfig!J766)-1),""),$Q$4:$R$20,2,FALSE),"")</f>
        <v/>
      </c>
      <c r="H761" s="91" t="str">
        <f>IF($B$2=StoreConfig!C766,LEFT(StoreConfig!G766,FIND("#",StoreConfig!G766)-1),"")</f>
        <v/>
      </c>
      <c r="I761" s="91" t="str">
        <f>IF($B$2=StoreConfig!C766,RIGHT(StoreConfig!G766,LEN(StoreConfig!G766)-FIND("#",StoreConfig!G766)),"")</f>
        <v/>
      </c>
      <c r="J761" s="91" t="str">
        <f>IF($B$2=StoreConfig!C766,IF(StoreConfig!L766=0,"不限购",StoreConfig!L766&amp;"次"),"")</f>
        <v/>
      </c>
    </row>
    <row r="762" spans="4:10">
      <c r="D762" s="99" t="str">
        <f>IF($B$2=StoreConfig!C767,StoreConfig!O767,"")</f>
        <v/>
      </c>
      <c r="E762" s="99" t="str">
        <f>IF($B$2=StoreConfig!C767,StoreConfig!E767,"")</f>
        <v/>
      </c>
      <c r="F762" s="99" t="str">
        <f>IF($B$2=StoreConfig!C767,RIGHT(StoreConfig!J767,LEN(StoreConfig!J767)-FIND("|",StoreConfig!J767)),"")</f>
        <v/>
      </c>
      <c r="G762" s="99" t="str">
        <f>IFERROR(VLOOKUP(--IF($B$2=StoreConfig!C767,LEFT(StoreConfig!J767,FIND("|",StoreConfig!J767)-1),""),$Q$4:$R$20,2,FALSE),"")</f>
        <v/>
      </c>
      <c r="H762" s="91" t="str">
        <f>IF($B$2=StoreConfig!C767,LEFT(StoreConfig!G767,FIND("#",StoreConfig!G767)-1),"")</f>
        <v/>
      </c>
      <c r="I762" s="91" t="str">
        <f>IF($B$2=StoreConfig!C767,RIGHT(StoreConfig!G767,LEN(StoreConfig!G767)-FIND("#",StoreConfig!G767)),"")</f>
        <v/>
      </c>
      <c r="J762" s="91" t="str">
        <f>IF($B$2=StoreConfig!C767,IF(StoreConfig!L767=0,"不限购",StoreConfig!L767&amp;"次"),"")</f>
        <v/>
      </c>
    </row>
    <row r="763" spans="4:10">
      <c r="D763" s="99" t="str">
        <f>IF($B$2=StoreConfig!C768,StoreConfig!O768,"")</f>
        <v/>
      </c>
      <c r="E763" s="99" t="str">
        <f>IF($B$2=StoreConfig!C768,StoreConfig!E768,"")</f>
        <v/>
      </c>
      <c r="F763" s="99" t="str">
        <f>IF($B$2=StoreConfig!C768,RIGHT(StoreConfig!J768,LEN(StoreConfig!J768)-FIND("|",StoreConfig!J768)),"")</f>
        <v/>
      </c>
      <c r="G763" s="99" t="str">
        <f>IFERROR(VLOOKUP(--IF($B$2=StoreConfig!C768,LEFT(StoreConfig!J768,FIND("|",StoreConfig!J768)-1),""),$Q$4:$R$20,2,FALSE),"")</f>
        <v/>
      </c>
      <c r="H763" s="91" t="str">
        <f>IF($B$2=StoreConfig!C768,LEFT(StoreConfig!G768,FIND("#",StoreConfig!G768)-1),"")</f>
        <v/>
      </c>
      <c r="I763" s="91" t="str">
        <f>IF($B$2=StoreConfig!C768,RIGHT(StoreConfig!G768,LEN(StoreConfig!G768)-FIND("#",StoreConfig!G768)),"")</f>
        <v/>
      </c>
      <c r="J763" s="91" t="str">
        <f>IF($B$2=StoreConfig!C768,IF(StoreConfig!L768=0,"不限购",StoreConfig!L768&amp;"次"),"")</f>
        <v/>
      </c>
    </row>
    <row r="764" spans="4:10">
      <c r="D764" s="99" t="str">
        <f>IF($B$2=StoreConfig!C769,StoreConfig!O769,"")</f>
        <v/>
      </c>
      <c r="E764" s="99" t="str">
        <f>IF($B$2=StoreConfig!C769,StoreConfig!E769,"")</f>
        <v/>
      </c>
      <c r="F764" s="99" t="str">
        <f>IF($B$2=StoreConfig!C769,RIGHT(StoreConfig!J769,LEN(StoreConfig!J769)-FIND("|",StoreConfig!J769)),"")</f>
        <v/>
      </c>
      <c r="G764" s="99" t="str">
        <f>IFERROR(VLOOKUP(--IF($B$2=StoreConfig!C769,LEFT(StoreConfig!J769,FIND("|",StoreConfig!J769)-1),""),$Q$4:$R$20,2,FALSE),"")</f>
        <v/>
      </c>
      <c r="H764" s="91" t="str">
        <f>IF($B$2=StoreConfig!C769,LEFT(StoreConfig!G769,FIND("#",StoreConfig!G769)-1),"")</f>
        <v/>
      </c>
      <c r="I764" s="91" t="str">
        <f>IF($B$2=StoreConfig!C769,RIGHT(StoreConfig!G769,LEN(StoreConfig!G769)-FIND("#",StoreConfig!G769)),"")</f>
        <v/>
      </c>
      <c r="J764" s="91" t="str">
        <f>IF($B$2=StoreConfig!C769,IF(StoreConfig!L769=0,"不限购",StoreConfig!L769&amp;"次"),"")</f>
        <v/>
      </c>
    </row>
    <row r="765" spans="4:10">
      <c r="D765" s="99" t="str">
        <f>IF($B$2=StoreConfig!C770,StoreConfig!O770,"")</f>
        <v/>
      </c>
      <c r="E765" s="99" t="str">
        <f>IF($B$2=StoreConfig!C770,StoreConfig!E770,"")</f>
        <v/>
      </c>
      <c r="F765" s="99" t="str">
        <f>IF($B$2=StoreConfig!C770,RIGHT(StoreConfig!J770,LEN(StoreConfig!J770)-FIND("|",StoreConfig!J770)),"")</f>
        <v/>
      </c>
      <c r="G765" s="99" t="str">
        <f>IFERROR(VLOOKUP(--IF($B$2=StoreConfig!C770,LEFT(StoreConfig!J770,FIND("|",StoreConfig!J770)-1),""),$Q$4:$R$20,2,FALSE),"")</f>
        <v/>
      </c>
      <c r="H765" s="91" t="str">
        <f>IF($B$2=StoreConfig!C770,LEFT(StoreConfig!G770,FIND("#",StoreConfig!G770)-1),"")</f>
        <v/>
      </c>
      <c r="I765" s="91" t="str">
        <f>IF($B$2=StoreConfig!C770,RIGHT(StoreConfig!G770,LEN(StoreConfig!G770)-FIND("#",StoreConfig!G770)),"")</f>
        <v/>
      </c>
      <c r="J765" s="91" t="str">
        <f>IF($B$2=StoreConfig!C770,IF(StoreConfig!L770=0,"不限购",StoreConfig!L770&amp;"次"),"")</f>
        <v/>
      </c>
    </row>
    <row r="766" spans="4:10">
      <c r="D766" s="99" t="str">
        <f>IF($B$2=StoreConfig!C771,StoreConfig!O771,"")</f>
        <v/>
      </c>
      <c r="E766" s="99" t="str">
        <f>IF($B$2=StoreConfig!C771,StoreConfig!E771,"")</f>
        <v/>
      </c>
      <c r="F766" s="99" t="str">
        <f>IF($B$2=StoreConfig!C771,RIGHT(StoreConfig!J771,LEN(StoreConfig!J771)-FIND("|",StoreConfig!J771)),"")</f>
        <v/>
      </c>
      <c r="G766" s="99" t="str">
        <f>IFERROR(VLOOKUP(--IF($B$2=StoreConfig!C771,LEFT(StoreConfig!J771,FIND("|",StoreConfig!J771)-1),""),$Q$4:$R$20,2,FALSE),"")</f>
        <v/>
      </c>
      <c r="H766" s="91" t="str">
        <f>IF($B$2=StoreConfig!C771,LEFT(StoreConfig!G771,FIND("#",StoreConfig!G771)-1),"")</f>
        <v/>
      </c>
      <c r="I766" s="91" t="str">
        <f>IF($B$2=StoreConfig!C771,RIGHT(StoreConfig!G771,LEN(StoreConfig!G771)-FIND("#",StoreConfig!G771)),"")</f>
        <v/>
      </c>
      <c r="J766" s="91" t="str">
        <f>IF($B$2=StoreConfig!C771,IF(StoreConfig!L771=0,"不限购",StoreConfig!L771&amp;"次"),"")</f>
        <v/>
      </c>
    </row>
    <row r="767" spans="4:10">
      <c r="D767" s="99" t="str">
        <f>IF($B$2=StoreConfig!C772,StoreConfig!O772,"")</f>
        <v/>
      </c>
      <c r="E767" s="99" t="str">
        <f>IF($B$2=StoreConfig!C772,StoreConfig!E772,"")</f>
        <v/>
      </c>
      <c r="F767" s="99" t="str">
        <f>IF($B$2=StoreConfig!C772,RIGHT(StoreConfig!J772,LEN(StoreConfig!J772)-FIND("|",StoreConfig!J772)),"")</f>
        <v/>
      </c>
      <c r="G767" s="99" t="str">
        <f>IFERROR(VLOOKUP(--IF($B$2=StoreConfig!C772,LEFT(StoreConfig!J772,FIND("|",StoreConfig!J772)-1),""),$Q$4:$R$20,2,FALSE),"")</f>
        <v/>
      </c>
      <c r="H767" s="91" t="str">
        <f>IF($B$2=StoreConfig!C772,LEFT(StoreConfig!G772,FIND("#",StoreConfig!G772)-1),"")</f>
        <v/>
      </c>
      <c r="I767" s="91" t="str">
        <f>IF($B$2=StoreConfig!C772,RIGHT(StoreConfig!G772,LEN(StoreConfig!G772)-FIND("#",StoreConfig!G772)),"")</f>
        <v/>
      </c>
      <c r="J767" s="91" t="str">
        <f>IF($B$2=StoreConfig!C772,IF(StoreConfig!L772=0,"不限购",StoreConfig!L772&amp;"次"),"")</f>
        <v/>
      </c>
    </row>
    <row r="768" spans="4:10">
      <c r="D768" s="99" t="str">
        <f>IF($B$2=StoreConfig!C773,StoreConfig!O773,"")</f>
        <v/>
      </c>
      <c r="E768" s="99" t="str">
        <f>IF($B$2=StoreConfig!C773,StoreConfig!E773,"")</f>
        <v/>
      </c>
      <c r="F768" s="99" t="str">
        <f>IF($B$2=StoreConfig!C773,RIGHT(StoreConfig!J773,LEN(StoreConfig!J773)-FIND("|",StoreConfig!J773)),"")</f>
        <v/>
      </c>
      <c r="G768" s="99" t="str">
        <f>IFERROR(VLOOKUP(--IF($B$2=StoreConfig!C773,LEFT(StoreConfig!J773,FIND("|",StoreConfig!J773)-1),""),$Q$4:$R$20,2,FALSE),"")</f>
        <v/>
      </c>
      <c r="H768" s="91" t="str">
        <f>IF($B$2=StoreConfig!C773,LEFT(StoreConfig!G773,FIND("#",StoreConfig!G773)-1),"")</f>
        <v/>
      </c>
      <c r="I768" s="91" t="str">
        <f>IF($B$2=StoreConfig!C773,RIGHT(StoreConfig!G773,LEN(StoreConfig!G773)-FIND("#",StoreConfig!G773)),"")</f>
        <v/>
      </c>
      <c r="J768" s="91" t="str">
        <f>IF($B$2=StoreConfig!C773,IF(StoreConfig!L773=0,"不限购",StoreConfig!L773&amp;"次"),"")</f>
        <v/>
      </c>
    </row>
    <row r="769" spans="4:10">
      <c r="D769" s="99" t="str">
        <f>IF($B$2=StoreConfig!C774,StoreConfig!O774,"")</f>
        <v/>
      </c>
      <c r="E769" s="99" t="str">
        <f>IF($B$2=StoreConfig!C774,StoreConfig!E774,"")</f>
        <v/>
      </c>
      <c r="F769" s="99" t="str">
        <f>IF($B$2=StoreConfig!C774,RIGHT(StoreConfig!J774,LEN(StoreConfig!J774)-FIND("|",StoreConfig!J774)),"")</f>
        <v/>
      </c>
      <c r="G769" s="99" t="str">
        <f>IFERROR(VLOOKUP(--IF($B$2=StoreConfig!C774,LEFT(StoreConfig!J774,FIND("|",StoreConfig!J774)-1),""),$Q$4:$R$20,2,FALSE),"")</f>
        <v/>
      </c>
      <c r="H769" s="91" t="str">
        <f>IF($B$2=StoreConfig!C774,LEFT(StoreConfig!G774,FIND("#",StoreConfig!G774)-1),"")</f>
        <v/>
      </c>
      <c r="I769" s="91" t="str">
        <f>IF($B$2=StoreConfig!C774,RIGHT(StoreConfig!G774,LEN(StoreConfig!G774)-FIND("#",StoreConfig!G774)),"")</f>
        <v/>
      </c>
      <c r="J769" s="91" t="str">
        <f>IF($B$2=StoreConfig!C774,IF(StoreConfig!L774=0,"不限购",StoreConfig!L774&amp;"次"),"")</f>
        <v/>
      </c>
    </row>
    <row r="770" spans="4:10">
      <c r="D770" s="99" t="str">
        <f>IF($B$2=StoreConfig!C775,StoreConfig!O775,"")</f>
        <v/>
      </c>
      <c r="E770" s="99" t="str">
        <f>IF($B$2=StoreConfig!C775,StoreConfig!E775,"")</f>
        <v/>
      </c>
      <c r="F770" s="99" t="str">
        <f>IF($B$2=StoreConfig!C775,RIGHT(StoreConfig!J775,LEN(StoreConfig!J775)-FIND("|",StoreConfig!J775)),"")</f>
        <v/>
      </c>
      <c r="G770" s="99" t="str">
        <f>IFERROR(VLOOKUP(--IF($B$2=StoreConfig!C775,LEFT(StoreConfig!J775,FIND("|",StoreConfig!J775)-1),""),$Q$4:$R$20,2,FALSE),"")</f>
        <v/>
      </c>
      <c r="H770" s="91" t="str">
        <f>IF($B$2=StoreConfig!C775,LEFT(StoreConfig!G775,FIND("#",StoreConfig!G775)-1),"")</f>
        <v/>
      </c>
      <c r="I770" s="91" t="str">
        <f>IF($B$2=StoreConfig!C775,RIGHT(StoreConfig!G775,LEN(StoreConfig!G775)-FIND("#",StoreConfig!G775)),"")</f>
        <v/>
      </c>
      <c r="J770" s="91" t="str">
        <f>IF($B$2=StoreConfig!C775,IF(StoreConfig!L775=0,"不限购",StoreConfig!L775&amp;"次"),"")</f>
        <v/>
      </c>
    </row>
    <row r="771" spans="4:10">
      <c r="D771" s="99" t="str">
        <f>IF($B$2=StoreConfig!C776,StoreConfig!O776,"")</f>
        <v/>
      </c>
      <c r="E771" s="99" t="str">
        <f>IF($B$2=StoreConfig!C776,StoreConfig!E776,"")</f>
        <v/>
      </c>
      <c r="F771" s="99" t="str">
        <f>IF($B$2=StoreConfig!C776,RIGHT(StoreConfig!J776,LEN(StoreConfig!J776)-FIND("|",StoreConfig!J776)),"")</f>
        <v/>
      </c>
      <c r="G771" s="99" t="str">
        <f>IFERROR(VLOOKUP(--IF($B$2=StoreConfig!C776,LEFT(StoreConfig!J776,FIND("|",StoreConfig!J776)-1),""),$Q$4:$R$20,2,FALSE),"")</f>
        <v/>
      </c>
      <c r="H771" s="91" t="str">
        <f>IF($B$2=StoreConfig!C776,LEFT(StoreConfig!G776,FIND("#",StoreConfig!G776)-1),"")</f>
        <v/>
      </c>
      <c r="I771" s="91" t="str">
        <f>IF($B$2=StoreConfig!C776,RIGHT(StoreConfig!G776,LEN(StoreConfig!G776)-FIND("#",StoreConfig!G776)),"")</f>
        <v/>
      </c>
      <c r="J771" s="91" t="str">
        <f>IF($B$2=StoreConfig!C776,IF(StoreConfig!L776=0,"不限购",StoreConfig!L776&amp;"次"),"")</f>
        <v/>
      </c>
    </row>
    <row r="772" spans="4:10">
      <c r="D772" s="99" t="str">
        <f>IF($B$2=StoreConfig!C777,StoreConfig!O777,"")</f>
        <v/>
      </c>
      <c r="E772" s="99" t="str">
        <f>IF($B$2=StoreConfig!C777,StoreConfig!E777,"")</f>
        <v/>
      </c>
      <c r="F772" s="99" t="str">
        <f>IF($B$2=StoreConfig!C777,RIGHT(StoreConfig!J777,LEN(StoreConfig!J777)-FIND("|",StoreConfig!J777)),"")</f>
        <v/>
      </c>
      <c r="G772" s="99" t="str">
        <f>IFERROR(VLOOKUP(--IF($B$2=StoreConfig!C777,LEFT(StoreConfig!J777,FIND("|",StoreConfig!J777)-1),""),$Q$4:$R$20,2,FALSE),"")</f>
        <v/>
      </c>
      <c r="H772" s="91" t="str">
        <f>IF($B$2=StoreConfig!C777,LEFT(StoreConfig!G777,FIND("#",StoreConfig!G777)-1),"")</f>
        <v/>
      </c>
      <c r="I772" s="91" t="str">
        <f>IF($B$2=StoreConfig!C777,RIGHT(StoreConfig!G777,LEN(StoreConfig!G777)-FIND("#",StoreConfig!G777)),"")</f>
        <v/>
      </c>
      <c r="J772" s="91" t="str">
        <f>IF($B$2=StoreConfig!C777,IF(StoreConfig!L777=0,"不限购",StoreConfig!L777&amp;"次"),"")</f>
        <v/>
      </c>
    </row>
    <row r="773" spans="4:10">
      <c r="D773" s="99" t="str">
        <f>IF($B$2=StoreConfig!C778,StoreConfig!O778,"")</f>
        <v/>
      </c>
      <c r="E773" s="99" t="str">
        <f>IF($B$2=StoreConfig!C778,StoreConfig!E778,"")</f>
        <v/>
      </c>
      <c r="F773" s="99" t="str">
        <f>IF($B$2=StoreConfig!C778,RIGHT(StoreConfig!J778,LEN(StoreConfig!J778)-FIND("|",StoreConfig!J778)),"")</f>
        <v/>
      </c>
      <c r="G773" s="99" t="str">
        <f>IFERROR(VLOOKUP(--IF($B$2=StoreConfig!C778,LEFT(StoreConfig!J778,FIND("|",StoreConfig!J778)-1),""),$Q$4:$R$20,2,FALSE),"")</f>
        <v/>
      </c>
      <c r="H773" s="91" t="str">
        <f>IF($B$2=StoreConfig!C778,LEFT(StoreConfig!G778,FIND("#",StoreConfig!G778)-1),"")</f>
        <v/>
      </c>
      <c r="I773" s="91" t="str">
        <f>IF($B$2=StoreConfig!C778,RIGHT(StoreConfig!G778,LEN(StoreConfig!G778)-FIND("#",StoreConfig!G778)),"")</f>
        <v/>
      </c>
      <c r="J773" s="91" t="str">
        <f>IF($B$2=StoreConfig!C778,IF(StoreConfig!L778=0,"不限购",StoreConfig!L778&amp;"次"),"")</f>
        <v/>
      </c>
    </row>
    <row r="774" spans="4:10">
      <c r="D774" s="99" t="str">
        <f>IF($B$2=StoreConfig!C779,StoreConfig!O779,"")</f>
        <v/>
      </c>
      <c r="E774" s="99" t="str">
        <f>IF($B$2=StoreConfig!C779,StoreConfig!E779,"")</f>
        <v/>
      </c>
      <c r="F774" s="99" t="str">
        <f>IF($B$2=StoreConfig!C779,RIGHT(StoreConfig!J779,LEN(StoreConfig!J779)-FIND("|",StoreConfig!J779)),"")</f>
        <v/>
      </c>
      <c r="G774" s="99" t="str">
        <f>IFERROR(VLOOKUP(--IF($B$2=StoreConfig!C779,LEFT(StoreConfig!J779,FIND("|",StoreConfig!J779)-1),""),$Q$4:$R$20,2,FALSE),"")</f>
        <v/>
      </c>
      <c r="H774" s="91" t="str">
        <f>IF($B$2=StoreConfig!C779,LEFT(StoreConfig!G779,FIND("#",StoreConfig!G779)-1),"")</f>
        <v/>
      </c>
      <c r="I774" s="91" t="str">
        <f>IF($B$2=StoreConfig!C779,RIGHT(StoreConfig!G779,LEN(StoreConfig!G779)-FIND("#",StoreConfig!G779)),"")</f>
        <v/>
      </c>
      <c r="J774" s="91" t="str">
        <f>IF($B$2=StoreConfig!C779,IF(StoreConfig!L779=0,"不限购",StoreConfig!L779&amp;"次"),"")</f>
        <v/>
      </c>
    </row>
    <row r="775" spans="4:10">
      <c r="D775" s="99" t="str">
        <f>IF($B$2=StoreConfig!C780,StoreConfig!O780,"")</f>
        <v/>
      </c>
      <c r="E775" s="99" t="str">
        <f>IF($B$2=StoreConfig!C780,StoreConfig!E780,"")</f>
        <v/>
      </c>
      <c r="F775" s="99" t="str">
        <f>IF($B$2=StoreConfig!C780,RIGHT(StoreConfig!J780,LEN(StoreConfig!J780)-FIND("|",StoreConfig!J780)),"")</f>
        <v/>
      </c>
      <c r="G775" s="99" t="str">
        <f>IFERROR(VLOOKUP(--IF($B$2=StoreConfig!C780,LEFT(StoreConfig!J780,FIND("|",StoreConfig!J780)-1),""),$Q$4:$R$20,2,FALSE),"")</f>
        <v/>
      </c>
      <c r="H775" s="91" t="str">
        <f>IF($B$2=StoreConfig!C780,LEFT(StoreConfig!G780,FIND("#",StoreConfig!G780)-1),"")</f>
        <v/>
      </c>
      <c r="I775" s="91" t="str">
        <f>IF($B$2=StoreConfig!C780,RIGHT(StoreConfig!G780,LEN(StoreConfig!G780)-FIND("#",StoreConfig!G780)),"")</f>
        <v/>
      </c>
      <c r="J775" s="91" t="str">
        <f>IF($B$2=StoreConfig!C780,IF(StoreConfig!L780=0,"不限购",StoreConfig!L780&amp;"次"),"")</f>
        <v/>
      </c>
    </row>
    <row r="776" spans="4:10">
      <c r="D776" s="99" t="str">
        <f>IF($B$2=StoreConfig!C781,StoreConfig!O781,"")</f>
        <v/>
      </c>
      <c r="E776" s="99" t="str">
        <f>IF($B$2=StoreConfig!C781,StoreConfig!E781,"")</f>
        <v/>
      </c>
      <c r="F776" s="99" t="str">
        <f>IF($B$2=StoreConfig!C781,RIGHT(StoreConfig!J781,LEN(StoreConfig!J781)-FIND("|",StoreConfig!J781)),"")</f>
        <v/>
      </c>
      <c r="G776" s="99" t="str">
        <f>IFERROR(VLOOKUP(--IF($B$2=StoreConfig!C781,LEFT(StoreConfig!J781,FIND("|",StoreConfig!J781)-1),""),$Q$4:$R$20,2,FALSE),"")</f>
        <v/>
      </c>
      <c r="H776" s="91" t="str">
        <f>IF($B$2=StoreConfig!C781,LEFT(StoreConfig!G781,FIND("#",StoreConfig!G781)-1),"")</f>
        <v/>
      </c>
      <c r="I776" s="91" t="str">
        <f>IF($B$2=StoreConfig!C781,RIGHT(StoreConfig!G781,LEN(StoreConfig!G781)-FIND("#",StoreConfig!G781)),"")</f>
        <v/>
      </c>
      <c r="J776" s="91" t="str">
        <f>IF($B$2=StoreConfig!C781,IF(StoreConfig!L781=0,"不限购",StoreConfig!L781&amp;"次"),"")</f>
        <v/>
      </c>
    </row>
    <row r="777" spans="4:10">
      <c r="D777" s="99" t="str">
        <f>IF($B$2=StoreConfig!C782,StoreConfig!O782,"")</f>
        <v/>
      </c>
      <c r="E777" s="99" t="str">
        <f>IF($B$2=StoreConfig!C782,StoreConfig!E782,"")</f>
        <v/>
      </c>
      <c r="F777" s="99" t="str">
        <f>IF($B$2=StoreConfig!C782,RIGHT(StoreConfig!J782,LEN(StoreConfig!J782)-FIND("|",StoreConfig!J782)),"")</f>
        <v/>
      </c>
      <c r="G777" s="99" t="str">
        <f>IFERROR(VLOOKUP(--IF($B$2=StoreConfig!C782,LEFT(StoreConfig!J782,FIND("|",StoreConfig!J782)-1),""),$Q$4:$R$20,2,FALSE),"")</f>
        <v/>
      </c>
      <c r="H777" s="91" t="str">
        <f>IF($B$2=StoreConfig!C782,LEFT(StoreConfig!G782,FIND("#",StoreConfig!G782)-1),"")</f>
        <v/>
      </c>
      <c r="I777" s="91" t="str">
        <f>IF($B$2=StoreConfig!C782,RIGHT(StoreConfig!G782,LEN(StoreConfig!G782)-FIND("#",StoreConfig!G782)),"")</f>
        <v/>
      </c>
      <c r="J777" s="91" t="str">
        <f>IF($B$2=StoreConfig!C782,IF(StoreConfig!L782=0,"不限购",StoreConfig!L782&amp;"次"),"")</f>
        <v/>
      </c>
    </row>
    <row r="778" spans="4:10">
      <c r="D778" s="99" t="str">
        <f>IF($B$2=StoreConfig!C783,StoreConfig!O783,"")</f>
        <v/>
      </c>
      <c r="E778" s="99" t="str">
        <f>IF($B$2=StoreConfig!C783,StoreConfig!E783,"")</f>
        <v/>
      </c>
      <c r="F778" s="99" t="str">
        <f>IF($B$2=StoreConfig!C783,RIGHT(StoreConfig!J783,LEN(StoreConfig!J783)-FIND("|",StoreConfig!J783)),"")</f>
        <v/>
      </c>
      <c r="G778" s="99" t="str">
        <f>IFERROR(VLOOKUP(--IF($B$2=StoreConfig!C783,LEFT(StoreConfig!J783,FIND("|",StoreConfig!J783)-1),""),$Q$4:$R$20,2,FALSE),"")</f>
        <v/>
      </c>
      <c r="H778" s="91" t="str">
        <f>IF($B$2=StoreConfig!C783,LEFT(StoreConfig!G783,FIND("#",StoreConfig!G783)-1),"")</f>
        <v/>
      </c>
      <c r="I778" s="91" t="str">
        <f>IF($B$2=StoreConfig!C783,RIGHT(StoreConfig!G783,LEN(StoreConfig!G783)-FIND("#",StoreConfig!G783)),"")</f>
        <v/>
      </c>
      <c r="J778" s="91" t="str">
        <f>IF($B$2=StoreConfig!C783,IF(StoreConfig!L783=0,"不限购",StoreConfig!L783&amp;"次"),"")</f>
        <v/>
      </c>
    </row>
    <row r="779" spans="4:10">
      <c r="D779" s="99" t="str">
        <f>IF($B$2=StoreConfig!C784,StoreConfig!O784,"")</f>
        <v/>
      </c>
      <c r="E779" s="99" t="str">
        <f>IF($B$2=StoreConfig!C784,StoreConfig!E784,"")</f>
        <v/>
      </c>
      <c r="F779" s="99" t="str">
        <f>IF($B$2=StoreConfig!C784,RIGHT(StoreConfig!J784,LEN(StoreConfig!J784)-FIND("|",StoreConfig!J784)),"")</f>
        <v/>
      </c>
      <c r="G779" s="99" t="str">
        <f>IFERROR(VLOOKUP(--IF($B$2=StoreConfig!C784,LEFT(StoreConfig!J784,FIND("|",StoreConfig!J784)-1),""),$Q$4:$R$20,2,FALSE),"")</f>
        <v/>
      </c>
      <c r="H779" s="91" t="str">
        <f>IF($B$2=StoreConfig!C784,LEFT(StoreConfig!G784,FIND("#",StoreConfig!G784)-1),"")</f>
        <v/>
      </c>
      <c r="I779" s="91" t="str">
        <f>IF($B$2=StoreConfig!C784,RIGHT(StoreConfig!G784,LEN(StoreConfig!G784)-FIND("#",StoreConfig!G784)),"")</f>
        <v/>
      </c>
      <c r="J779" s="91" t="str">
        <f>IF($B$2=StoreConfig!C784,IF(StoreConfig!L784=0,"不限购",StoreConfig!L784&amp;"次"),"")</f>
        <v/>
      </c>
    </row>
    <row r="780" spans="4:10">
      <c r="D780" s="99" t="str">
        <f>IF($B$2=StoreConfig!C785,StoreConfig!O785,"")</f>
        <v/>
      </c>
      <c r="E780" s="99" t="str">
        <f>IF($B$2=StoreConfig!C785,StoreConfig!E785,"")</f>
        <v/>
      </c>
      <c r="F780" s="99" t="str">
        <f>IF($B$2=StoreConfig!C785,RIGHT(StoreConfig!J785,LEN(StoreConfig!J785)-FIND("|",StoreConfig!J785)),"")</f>
        <v/>
      </c>
      <c r="G780" s="99" t="str">
        <f>IFERROR(VLOOKUP(--IF($B$2=StoreConfig!C785,LEFT(StoreConfig!J785,FIND("|",StoreConfig!J785)-1),""),$Q$4:$R$20,2,FALSE),"")</f>
        <v/>
      </c>
      <c r="H780" s="91" t="str">
        <f>IF($B$2=StoreConfig!C785,LEFT(StoreConfig!G785,FIND("#",StoreConfig!G785)-1),"")</f>
        <v/>
      </c>
      <c r="I780" s="91" t="str">
        <f>IF($B$2=StoreConfig!C785,RIGHT(StoreConfig!G785,LEN(StoreConfig!G785)-FIND("#",StoreConfig!G785)),"")</f>
        <v/>
      </c>
      <c r="J780" s="91" t="str">
        <f>IF($B$2=StoreConfig!C785,IF(StoreConfig!L785=0,"不限购",StoreConfig!L785&amp;"次"),"")</f>
        <v/>
      </c>
    </row>
    <row r="781" spans="4:10">
      <c r="D781" s="99" t="str">
        <f>IF($B$2=StoreConfig!C786,StoreConfig!O786,"")</f>
        <v/>
      </c>
      <c r="E781" s="99" t="str">
        <f>IF($B$2=StoreConfig!C786,StoreConfig!E786,"")</f>
        <v/>
      </c>
      <c r="F781" s="99" t="str">
        <f>IF($B$2=StoreConfig!C786,RIGHT(StoreConfig!J786,LEN(StoreConfig!J786)-FIND("|",StoreConfig!J786)),"")</f>
        <v/>
      </c>
      <c r="G781" s="99" t="str">
        <f>IFERROR(VLOOKUP(--IF($B$2=StoreConfig!C786,LEFT(StoreConfig!J786,FIND("|",StoreConfig!J786)-1),""),$Q$4:$R$20,2,FALSE),"")</f>
        <v/>
      </c>
      <c r="H781" s="91" t="str">
        <f>IF($B$2=StoreConfig!C786,LEFT(StoreConfig!G786,FIND("#",StoreConfig!G786)-1),"")</f>
        <v/>
      </c>
      <c r="I781" s="91" t="str">
        <f>IF($B$2=StoreConfig!C786,RIGHT(StoreConfig!G786,LEN(StoreConfig!G786)-FIND("#",StoreConfig!G786)),"")</f>
        <v/>
      </c>
      <c r="J781" s="91" t="str">
        <f>IF($B$2=StoreConfig!C786,IF(StoreConfig!L786=0,"不限购",StoreConfig!L786&amp;"次"),"")</f>
        <v/>
      </c>
    </row>
    <row r="782" spans="4:10">
      <c r="D782" s="99" t="str">
        <f>IF($B$2=StoreConfig!C787,StoreConfig!O787,"")</f>
        <v/>
      </c>
      <c r="E782" s="99" t="str">
        <f>IF($B$2=StoreConfig!C787,StoreConfig!E787,"")</f>
        <v/>
      </c>
      <c r="F782" s="99" t="str">
        <f>IF($B$2=StoreConfig!C787,RIGHT(StoreConfig!J787,LEN(StoreConfig!J787)-FIND("|",StoreConfig!J787)),"")</f>
        <v/>
      </c>
      <c r="G782" s="99" t="str">
        <f>IFERROR(VLOOKUP(--IF($B$2=StoreConfig!C787,LEFT(StoreConfig!J787,FIND("|",StoreConfig!J787)-1),""),$Q$4:$R$20,2,FALSE),"")</f>
        <v/>
      </c>
      <c r="H782" s="91" t="str">
        <f>IF($B$2=StoreConfig!C787,LEFT(StoreConfig!G787,FIND("#",StoreConfig!G787)-1),"")</f>
        <v/>
      </c>
      <c r="I782" s="91" t="str">
        <f>IF($B$2=StoreConfig!C787,RIGHT(StoreConfig!G787,LEN(StoreConfig!G787)-FIND("#",StoreConfig!G787)),"")</f>
        <v/>
      </c>
      <c r="J782" s="91" t="str">
        <f>IF($B$2=StoreConfig!C787,IF(StoreConfig!L787=0,"不限购",StoreConfig!L787&amp;"次"),"")</f>
        <v/>
      </c>
    </row>
    <row r="783" spans="4:10">
      <c r="D783" s="99" t="str">
        <f>IF($B$2=StoreConfig!C788,StoreConfig!O788,"")</f>
        <v/>
      </c>
      <c r="E783" s="99" t="str">
        <f>IF($B$2=StoreConfig!C788,StoreConfig!E788,"")</f>
        <v/>
      </c>
      <c r="F783" s="99" t="str">
        <f>IF($B$2=StoreConfig!C788,RIGHT(StoreConfig!J788,LEN(StoreConfig!J788)-FIND("|",StoreConfig!J788)),"")</f>
        <v/>
      </c>
      <c r="G783" s="99" t="str">
        <f>IFERROR(VLOOKUP(--IF($B$2=StoreConfig!C788,LEFT(StoreConfig!J788,FIND("|",StoreConfig!J788)-1),""),$Q$4:$R$20,2,FALSE),"")</f>
        <v/>
      </c>
      <c r="H783" s="91" t="str">
        <f>IF($B$2=StoreConfig!C788,LEFT(StoreConfig!G788,FIND("#",StoreConfig!G788)-1),"")</f>
        <v/>
      </c>
      <c r="I783" s="91" t="str">
        <f>IF($B$2=StoreConfig!C788,RIGHT(StoreConfig!G788,LEN(StoreConfig!G788)-FIND("#",StoreConfig!G788)),"")</f>
        <v/>
      </c>
      <c r="J783" s="91" t="str">
        <f>IF($B$2=StoreConfig!C788,IF(StoreConfig!L788=0,"不限购",StoreConfig!L788&amp;"次"),"")</f>
        <v/>
      </c>
    </row>
    <row r="784" spans="4:10">
      <c r="D784" s="99" t="str">
        <f>IF($B$2=StoreConfig!C789,StoreConfig!O789,"")</f>
        <v/>
      </c>
      <c r="E784" s="99" t="str">
        <f>IF($B$2=StoreConfig!C789,StoreConfig!E789,"")</f>
        <v/>
      </c>
      <c r="F784" s="99" t="str">
        <f>IF($B$2=StoreConfig!C789,RIGHT(StoreConfig!J789,LEN(StoreConfig!J789)-FIND("|",StoreConfig!J789)),"")</f>
        <v/>
      </c>
      <c r="G784" s="99" t="str">
        <f>IFERROR(VLOOKUP(--IF($B$2=StoreConfig!C789,LEFT(StoreConfig!J789,FIND("|",StoreConfig!J789)-1),""),$Q$4:$R$20,2,FALSE),"")</f>
        <v/>
      </c>
      <c r="H784" s="91" t="str">
        <f>IF($B$2=StoreConfig!C789,LEFT(StoreConfig!G789,FIND("#",StoreConfig!G789)-1),"")</f>
        <v/>
      </c>
      <c r="I784" s="91" t="str">
        <f>IF($B$2=StoreConfig!C789,RIGHT(StoreConfig!G789,LEN(StoreConfig!G789)-FIND("#",StoreConfig!G789)),"")</f>
        <v/>
      </c>
      <c r="J784" s="91" t="str">
        <f>IF($B$2=StoreConfig!C789,IF(StoreConfig!L789=0,"不限购",StoreConfig!L789&amp;"次"),"")</f>
        <v/>
      </c>
    </row>
    <row r="785" spans="4:10">
      <c r="D785" s="99" t="str">
        <f>IF($B$2=StoreConfig!C790,StoreConfig!O790,"")</f>
        <v/>
      </c>
      <c r="E785" s="99" t="str">
        <f>IF($B$2=StoreConfig!C790,StoreConfig!E790,"")</f>
        <v/>
      </c>
      <c r="F785" s="99" t="str">
        <f>IF($B$2=StoreConfig!C790,RIGHT(StoreConfig!J790,LEN(StoreConfig!J790)-FIND("|",StoreConfig!J790)),"")</f>
        <v/>
      </c>
      <c r="G785" s="99" t="str">
        <f>IFERROR(VLOOKUP(--IF($B$2=StoreConfig!C790,LEFT(StoreConfig!J790,FIND("|",StoreConfig!J790)-1),""),$Q$4:$R$20,2,FALSE),"")</f>
        <v/>
      </c>
      <c r="H785" s="91" t="str">
        <f>IF($B$2=StoreConfig!C790,LEFT(StoreConfig!G790,FIND("#",StoreConfig!G790)-1),"")</f>
        <v/>
      </c>
      <c r="I785" s="91" t="str">
        <f>IF($B$2=StoreConfig!C790,RIGHT(StoreConfig!G790,LEN(StoreConfig!G790)-FIND("#",StoreConfig!G790)),"")</f>
        <v/>
      </c>
      <c r="J785" s="91" t="str">
        <f>IF($B$2=StoreConfig!C790,IF(StoreConfig!L790=0,"不限购",StoreConfig!L790&amp;"次"),"")</f>
        <v/>
      </c>
    </row>
    <row r="786" spans="4:10">
      <c r="D786" s="99" t="str">
        <f>IF($B$2=StoreConfig!C791,StoreConfig!O791,"")</f>
        <v/>
      </c>
      <c r="E786" s="99" t="str">
        <f>IF($B$2=StoreConfig!C791,StoreConfig!E791,"")</f>
        <v/>
      </c>
      <c r="F786" s="99" t="str">
        <f>IF($B$2=StoreConfig!C791,RIGHT(StoreConfig!J791,LEN(StoreConfig!J791)-FIND("|",StoreConfig!J791)),"")</f>
        <v/>
      </c>
      <c r="G786" s="99" t="str">
        <f>IFERROR(VLOOKUP(--IF($B$2=StoreConfig!C791,LEFT(StoreConfig!J791,FIND("|",StoreConfig!J791)-1),""),$Q$4:$R$20,2,FALSE),"")</f>
        <v/>
      </c>
      <c r="H786" s="91" t="str">
        <f>IF($B$2=StoreConfig!C791,LEFT(StoreConfig!G791,FIND("#",StoreConfig!G791)-1),"")</f>
        <v/>
      </c>
      <c r="I786" s="91" t="str">
        <f>IF($B$2=StoreConfig!C791,RIGHT(StoreConfig!G791,LEN(StoreConfig!G791)-FIND("#",StoreConfig!G791)),"")</f>
        <v/>
      </c>
      <c r="J786" s="91" t="str">
        <f>IF($B$2=StoreConfig!C791,IF(StoreConfig!L791=0,"不限购",StoreConfig!L791&amp;"次"),"")</f>
        <v/>
      </c>
    </row>
    <row r="787" spans="4:10">
      <c r="D787" s="99" t="str">
        <f>IF($B$2=StoreConfig!C792,StoreConfig!O792,"")</f>
        <v/>
      </c>
      <c r="E787" s="99" t="str">
        <f>IF($B$2=StoreConfig!C792,StoreConfig!E792,"")</f>
        <v/>
      </c>
      <c r="F787" s="99" t="str">
        <f>IF($B$2=StoreConfig!C792,RIGHT(StoreConfig!J792,LEN(StoreConfig!J792)-FIND("|",StoreConfig!J792)),"")</f>
        <v/>
      </c>
      <c r="G787" s="99" t="str">
        <f>IFERROR(VLOOKUP(--IF($B$2=StoreConfig!C792,LEFT(StoreConfig!J792,FIND("|",StoreConfig!J792)-1),""),$Q$4:$R$20,2,FALSE),"")</f>
        <v/>
      </c>
      <c r="H787" s="91" t="str">
        <f>IF($B$2=StoreConfig!C792,LEFT(StoreConfig!G792,FIND("#",StoreConfig!G792)-1),"")</f>
        <v/>
      </c>
      <c r="I787" s="91" t="str">
        <f>IF($B$2=StoreConfig!C792,RIGHT(StoreConfig!G792,LEN(StoreConfig!G792)-FIND("#",StoreConfig!G792)),"")</f>
        <v/>
      </c>
      <c r="J787" s="91" t="str">
        <f>IF($B$2=StoreConfig!C792,IF(StoreConfig!L792=0,"不限购",StoreConfig!L792&amp;"次"),"")</f>
        <v/>
      </c>
    </row>
    <row r="788" spans="4:10">
      <c r="D788" s="99" t="str">
        <f>IF($B$2=StoreConfig!C793,StoreConfig!O793,"")</f>
        <v/>
      </c>
      <c r="E788" s="99" t="str">
        <f>IF($B$2=StoreConfig!C793,StoreConfig!E793,"")</f>
        <v/>
      </c>
      <c r="F788" s="99" t="str">
        <f>IF($B$2=StoreConfig!C793,RIGHT(StoreConfig!J793,LEN(StoreConfig!J793)-FIND("|",StoreConfig!J793)),"")</f>
        <v/>
      </c>
      <c r="G788" s="99" t="str">
        <f>IFERROR(VLOOKUP(--IF($B$2=StoreConfig!C793,LEFT(StoreConfig!J793,FIND("|",StoreConfig!J793)-1),""),$Q$4:$R$20,2,FALSE),"")</f>
        <v/>
      </c>
      <c r="H788" s="91" t="str">
        <f>IF($B$2=StoreConfig!C793,LEFT(StoreConfig!G793,FIND("#",StoreConfig!G793)-1),"")</f>
        <v/>
      </c>
      <c r="I788" s="91" t="str">
        <f>IF($B$2=StoreConfig!C793,RIGHT(StoreConfig!G793,LEN(StoreConfig!G793)-FIND("#",StoreConfig!G793)),"")</f>
        <v/>
      </c>
      <c r="J788" s="91" t="str">
        <f>IF($B$2=StoreConfig!C793,IF(StoreConfig!L793=0,"不限购",StoreConfig!L793&amp;"次"),"")</f>
        <v/>
      </c>
    </row>
    <row r="789" spans="4:10">
      <c r="D789" s="99" t="str">
        <f>IF($B$2=StoreConfig!C794,StoreConfig!O794,"")</f>
        <v/>
      </c>
      <c r="E789" s="99" t="str">
        <f>IF($B$2=StoreConfig!C794,StoreConfig!E794,"")</f>
        <v/>
      </c>
      <c r="F789" s="99" t="str">
        <f>IF($B$2=StoreConfig!C794,RIGHT(StoreConfig!J794,LEN(StoreConfig!J794)-FIND("|",StoreConfig!J794)),"")</f>
        <v/>
      </c>
      <c r="G789" s="99" t="str">
        <f>IFERROR(VLOOKUP(--IF($B$2=StoreConfig!C794,LEFT(StoreConfig!J794,FIND("|",StoreConfig!J794)-1),""),$Q$4:$R$20,2,FALSE),"")</f>
        <v/>
      </c>
      <c r="H789" s="91" t="str">
        <f>IF($B$2=StoreConfig!C794,LEFT(StoreConfig!G794,FIND("#",StoreConfig!G794)-1),"")</f>
        <v/>
      </c>
      <c r="I789" s="91" t="str">
        <f>IF($B$2=StoreConfig!C794,RIGHT(StoreConfig!G794,LEN(StoreConfig!G794)-FIND("#",StoreConfig!G794)),"")</f>
        <v/>
      </c>
      <c r="J789" s="91" t="str">
        <f>IF($B$2=StoreConfig!C794,IF(StoreConfig!L794=0,"不限购",StoreConfig!L794&amp;"次"),"")</f>
        <v/>
      </c>
    </row>
    <row r="790" spans="4:10">
      <c r="D790" s="99" t="str">
        <f>IF($B$2=StoreConfig!C795,StoreConfig!O795,"")</f>
        <v/>
      </c>
      <c r="E790" s="99" t="str">
        <f>IF($B$2=StoreConfig!C795,StoreConfig!E795,"")</f>
        <v/>
      </c>
      <c r="F790" s="99" t="str">
        <f>IF($B$2=StoreConfig!C795,RIGHT(StoreConfig!J795,LEN(StoreConfig!J795)-FIND("|",StoreConfig!J795)),"")</f>
        <v/>
      </c>
      <c r="G790" s="99" t="str">
        <f>IFERROR(VLOOKUP(--IF($B$2=StoreConfig!C795,LEFT(StoreConfig!J795,FIND("|",StoreConfig!J795)-1),""),$Q$4:$R$20,2,FALSE),"")</f>
        <v/>
      </c>
      <c r="H790" s="91" t="str">
        <f>IF($B$2=StoreConfig!C795,LEFT(StoreConfig!G795,FIND("#",StoreConfig!G795)-1),"")</f>
        <v/>
      </c>
      <c r="I790" s="91" t="str">
        <f>IF($B$2=StoreConfig!C795,RIGHT(StoreConfig!G795,LEN(StoreConfig!G795)-FIND("#",StoreConfig!G795)),"")</f>
        <v/>
      </c>
      <c r="J790" s="91" t="str">
        <f>IF($B$2=StoreConfig!C795,IF(StoreConfig!L795=0,"不限购",StoreConfig!L795&amp;"次"),"")</f>
        <v/>
      </c>
    </row>
    <row r="791" spans="4:10">
      <c r="D791" s="99" t="str">
        <f>IF($B$2=StoreConfig!C796,StoreConfig!O796,"")</f>
        <v/>
      </c>
      <c r="E791" s="99" t="str">
        <f>IF($B$2=StoreConfig!C796,StoreConfig!E796,"")</f>
        <v/>
      </c>
      <c r="F791" s="99" t="str">
        <f>IF($B$2=StoreConfig!C796,RIGHT(StoreConfig!J796,LEN(StoreConfig!J796)-FIND("|",StoreConfig!J796)),"")</f>
        <v/>
      </c>
      <c r="G791" s="99" t="str">
        <f>IFERROR(VLOOKUP(--IF($B$2=StoreConfig!C796,LEFT(StoreConfig!J796,FIND("|",StoreConfig!J796)-1),""),$Q$4:$R$20,2,FALSE),"")</f>
        <v/>
      </c>
      <c r="H791" s="91" t="str">
        <f>IF($B$2=StoreConfig!C796,LEFT(StoreConfig!G796,FIND("#",StoreConfig!G796)-1),"")</f>
        <v/>
      </c>
      <c r="I791" s="91" t="str">
        <f>IF($B$2=StoreConfig!C796,RIGHT(StoreConfig!G796,LEN(StoreConfig!G796)-FIND("#",StoreConfig!G796)),"")</f>
        <v/>
      </c>
      <c r="J791" s="91" t="str">
        <f>IF($B$2=StoreConfig!C796,IF(StoreConfig!L796=0,"不限购",StoreConfig!L796&amp;"次"),"")</f>
        <v/>
      </c>
    </row>
    <row r="792" spans="4:10">
      <c r="D792" s="99" t="str">
        <f>IF($B$2=StoreConfig!C797,StoreConfig!O797,"")</f>
        <v/>
      </c>
      <c r="E792" s="99" t="str">
        <f>IF($B$2=StoreConfig!C797,StoreConfig!E797,"")</f>
        <v/>
      </c>
      <c r="F792" s="99" t="str">
        <f>IF($B$2=StoreConfig!C797,RIGHT(StoreConfig!J797,LEN(StoreConfig!J797)-FIND("|",StoreConfig!J797)),"")</f>
        <v/>
      </c>
      <c r="G792" s="99" t="str">
        <f>IFERROR(VLOOKUP(--IF($B$2=StoreConfig!C797,LEFT(StoreConfig!J797,FIND("|",StoreConfig!J797)-1),""),$Q$4:$R$20,2,FALSE),"")</f>
        <v/>
      </c>
      <c r="H792" s="91" t="str">
        <f>IF($B$2=StoreConfig!C797,LEFT(StoreConfig!G797,FIND("#",StoreConfig!G797)-1),"")</f>
        <v/>
      </c>
      <c r="I792" s="91" t="str">
        <f>IF($B$2=StoreConfig!C797,RIGHT(StoreConfig!G797,LEN(StoreConfig!G797)-FIND("#",StoreConfig!G797)),"")</f>
        <v/>
      </c>
      <c r="J792" s="91" t="str">
        <f>IF($B$2=StoreConfig!C797,IF(StoreConfig!L797=0,"不限购",StoreConfig!L797&amp;"次"),"")</f>
        <v/>
      </c>
    </row>
    <row r="793" spans="4:10">
      <c r="D793" s="99" t="str">
        <f>IF($B$2=StoreConfig!C798,StoreConfig!O798,"")</f>
        <v/>
      </c>
      <c r="E793" s="99" t="str">
        <f>IF($B$2=StoreConfig!C798,StoreConfig!E798,"")</f>
        <v/>
      </c>
      <c r="F793" s="99" t="str">
        <f>IF($B$2=StoreConfig!C798,RIGHT(StoreConfig!J798,LEN(StoreConfig!J798)-FIND("|",StoreConfig!J798)),"")</f>
        <v/>
      </c>
      <c r="G793" s="99" t="str">
        <f>IFERROR(VLOOKUP(--IF($B$2=StoreConfig!C798,LEFT(StoreConfig!J798,FIND("|",StoreConfig!J798)-1),""),$Q$4:$R$20,2,FALSE),"")</f>
        <v/>
      </c>
      <c r="H793" s="91" t="str">
        <f>IF($B$2=StoreConfig!C798,LEFT(StoreConfig!G798,FIND("#",StoreConfig!G798)-1),"")</f>
        <v/>
      </c>
      <c r="I793" s="91" t="str">
        <f>IF($B$2=StoreConfig!C798,RIGHT(StoreConfig!G798,LEN(StoreConfig!G798)-FIND("#",StoreConfig!G798)),"")</f>
        <v/>
      </c>
      <c r="J793" s="91" t="str">
        <f>IF($B$2=StoreConfig!C798,IF(StoreConfig!L798=0,"不限购",StoreConfig!L798&amp;"次"),"")</f>
        <v/>
      </c>
    </row>
    <row r="794" spans="4:10">
      <c r="D794" s="99" t="str">
        <f>IF($B$2=StoreConfig!C799,StoreConfig!O799,"")</f>
        <v/>
      </c>
      <c r="E794" s="99" t="str">
        <f>IF($B$2=StoreConfig!C799,StoreConfig!E799,"")</f>
        <v/>
      </c>
      <c r="F794" s="99" t="str">
        <f>IF($B$2=StoreConfig!C799,RIGHT(StoreConfig!J799,LEN(StoreConfig!J799)-FIND("|",StoreConfig!J799)),"")</f>
        <v/>
      </c>
      <c r="G794" s="99" t="str">
        <f>IFERROR(VLOOKUP(--IF($B$2=StoreConfig!C799,LEFT(StoreConfig!J799,FIND("|",StoreConfig!J799)-1),""),$Q$4:$R$20,2,FALSE),"")</f>
        <v/>
      </c>
      <c r="H794" s="91" t="str">
        <f>IF($B$2=StoreConfig!C799,LEFT(StoreConfig!G799,FIND("#",StoreConfig!G799)-1),"")</f>
        <v/>
      </c>
      <c r="I794" s="91" t="str">
        <f>IF($B$2=StoreConfig!C799,RIGHT(StoreConfig!G799,LEN(StoreConfig!G799)-FIND("#",StoreConfig!G799)),"")</f>
        <v/>
      </c>
      <c r="J794" s="91" t="str">
        <f>IF($B$2=StoreConfig!C799,IF(StoreConfig!L799=0,"不限购",StoreConfig!L799&amp;"次"),"")</f>
        <v/>
      </c>
    </row>
    <row r="795" spans="4:10">
      <c r="D795" s="99" t="str">
        <f>IF($B$2=StoreConfig!C800,StoreConfig!O800,"")</f>
        <v/>
      </c>
      <c r="E795" s="99" t="str">
        <f>IF($B$2=StoreConfig!C800,StoreConfig!E800,"")</f>
        <v/>
      </c>
      <c r="F795" s="99" t="str">
        <f>IF($B$2=StoreConfig!C800,RIGHT(StoreConfig!J800,LEN(StoreConfig!J800)-FIND("|",StoreConfig!J800)),"")</f>
        <v/>
      </c>
      <c r="G795" s="99" t="str">
        <f>IFERROR(VLOOKUP(--IF($B$2=StoreConfig!C800,LEFT(StoreConfig!J800,FIND("|",StoreConfig!J800)-1),""),$Q$4:$R$20,2,FALSE),"")</f>
        <v/>
      </c>
      <c r="H795" s="91" t="str">
        <f>IF($B$2=StoreConfig!C800,LEFT(StoreConfig!G800,FIND("#",StoreConfig!G800)-1),"")</f>
        <v/>
      </c>
      <c r="I795" s="91" t="str">
        <f>IF($B$2=StoreConfig!C800,RIGHT(StoreConfig!G800,LEN(StoreConfig!G800)-FIND("#",StoreConfig!G800)),"")</f>
        <v/>
      </c>
      <c r="J795" s="91" t="str">
        <f>IF($B$2=StoreConfig!C800,IF(StoreConfig!L800=0,"不限购",StoreConfig!L800&amp;"次"),"")</f>
        <v/>
      </c>
    </row>
    <row r="796" spans="4:10">
      <c r="D796" s="99" t="str">
        <f>IF($B$2=StoreConfig!C801,StoreConfig!O801,"")</f>
        <v/>
      </c>
      <c r="E796" s="99" t="str">
        <f>IF($B$2=StoreConfig!C801,StoreConfig!E801,"")</f>
        <v/>
      </c>
      <c r="F796" s="99" t="str">
        <f>IF($B$2=StoreConfig!C801,RIGHT(StoreConfig!J801,LEN(StoreConfig!J801)-FIND("|",StoreConfig!J801)),"")</f>
        <v/>
      </c>
      <c r="G796" s="99" t="str">
        <f>IFERROR(VLOOKUP(--IF($B$2=StoreConfig!C801,LEFT(StoreConfig!J801,FIND("|",StoreConfig!J801)-1),""),$Q$4:$R$20,2,FALSE),"")</f>
        <v/>
      </c>
      <c r="H796" s="91" t="str">
        <f>IF($B$2=StoreConfig!C801,LEFT(StoreConfig!G801,FIND("#",StoreConfig!G801)-1),"")</f>
        <v/>
      </c>
      <c r="I796" s="91" t="str">
        <f>IF($B$2=StoreConfig!C801,RIGHT(StoreConfig!G801,LEN(StoreConfig!G801)-FIND("#",StoreConfig!G801)),"")</f>
        <v/>
      </c>
      <c r="J796" s="91" t="str">
        <f>IF($B$2=StoreConfig!C801,IF(StoreConfig!L801=0,"不限购",StoreConfig!L801&amp;"次"),"")</f>
        <v/>
      </c>
    </row>
    <row r="797" spans="4:10">
      <c r="D797" s="99" t="str">
        <f>IF($B$2=StoreConfig!C802,StoreConfig!O802,"")</f>
        <v/>
      </c>
      <c r="E797" s="99" t="str">
        <f>IF($B$2=StoreConfig!C802,StoreConfig!E802,"")</f>
        <v/>
      </c>
      <c r="F797" s="99" t="str">
        <f>IF($B$2=StoreConfig!C802,RIGHT(StoreConfig!J802,LEN(StoreConfig!J802)-FIND("|",StoreConfig!J802)),"")</f>
        <v/>
      </c>
      <c r="G797" s="99" t="str">
        <f>IFERROR(VLOOKUP(--IF($B$2=StoreConfig!C802,LEFT(StoreConfig!J802,FIND("|",StoreConfig!J802)-1),""),$Q$4:$R$20,2,FALSE),"")</f>
        <v/>
      </c>
      <c r="H797" s="91" t="str">
        <f>IF($B$2=StoreConfig!C802,LEFT(StoreConfig!G802,FIND("#",StoreConfig!G802)-1),"")</f>
        <v/>
      </c>
      <c r="I797" s="91" t="str">
        <f>IF($B$2=StoreConfig!C802,RIGHT(StoreConfig!G802,LEN(StoreConfig!G802)-FIND("#",StoreConfig!G802)),"")</f>
        <v/>
      </c>
      <c r="J797" s="91" t="str">
        <f>IF($B$2=StoreConfig!C802,IF(StoreConfig!L802=0,"不限购",StoreConfig!L802&amp;"次"),"")</f>
        <v/>
      </c>
    </row>
    <row r="798" spans="4:10">
      <c r="D798" s="99" t="str">
        <f>IF($B$2=StoreConfig!C803,StoreConfig!O803,"")</f>
        <v/>
      </c>
      <c r="E798" s="99" t="str">
        <f>IF($B$2=StoreConfig!C803,StoreConfig!E803,"")</f>
        <v/>
      </c>
      <c r="F798" s="99" t="str">
        <f>IF($B$2=StoreConfig!C803,RIGHT(StoreConfig!J803,LEN(StoreConfig!J803)-FIND("|",StoreConfig!J803)),"")</f>
        <v/>
      </c>
      <c r="G798" s="99" t="str">
        <f>IFERROR(VLOOKUP(--IF($B$2=StoreConfig!C803,LEFT(StoreConfig!J803,FIND("|",StoreConfig!J803)-1),""),$Q$4:$R$20,2,FALSE),"")</f>
        <v/>
      </c>
      <c r="H798" s="91" t="str">
        <f>IF($B$2=StoreConfig!C803,LEFT(StoreConfig!G803,FIND("#",StoreConfig!G803)-1),"")</f>
        <v/>
      </c>
      <c r="I798" s="91" t="str">
        <f>IF($B$2=StoreConfig!C803,RIGHT(StoreConfig!G803,LEN(StoreConfig!G803)-FIND("#",StoreConfig!G803)),"")</f>
        <v/>
      </c>
      <c r="J798" s="91" t="str">
        <f>IF($B$2=StoreConfig!C803,IF(StoreConfig!L803=0,"不限购",StoreConfig!L803&amp;"次"),"")</f>
        <v/>
      </c>
    </row>
    <row r="799" spans="4:10">
      <c r="D799" s="99" t="str">
        <f>IF($B$2=StoreConfig!C804,StoreConfig!O804,"")</f>
        <v/>
      </c>
      <c r="E799" s="99" t="str">
        <f>IF($B$2=StoreConfig!C804,StoreConfig!E804,"")</f>
        <v/>
      </c>
      <c r="F799" s="99" t="str">
        <f>IF($B$2=StoreConfig!C804,RIGHT(StoreConfig!J804,LEN(StoreConfig!J804)-FIND("|",StoreConfig!J804)),"")</f>
        <v/>
      </c>
      <c r="G799" s="99" t="str">
        <f>IFERROR(VLOOKUP(--IF($B$2=StoreConfig!C804,LEFT(StoreConfig!J804,FIND("|",StoreConfig!J804)-1),""),$Q$4:$R$20,2,FALSE),"")</f>
        <v/>
      </c>
      <c r="H799" s="91" t="str">
        <f>IF($B$2=StoreConfig!C804,LEFT(StoreConfig!G804,FIND("#",StoreConfig!G804)-1),"")</f>
        <v/>
      </c>
      <c r="I799" s="91" t="str">
        <f>IF($B$2=StoreConfig!C804,RIGHT(StoreConfig!G804,LEN(StoreConfig!G804)-FIND("#",StoreConfig!G804)),"")</f>
        <v/>
      </c>
      <c r="J799" s="91" t="str">
        <f>IF($B$2=StoreConfig!C804,IF(StoreConfig!L804=0,"不限购",StoreConfig!L804&amp;"次"),"")</f>
        <v/>
      </c>
    </row>
    <row r="800" spans="4:10">
      <c r="D800" s="99" t="str">
        <f>IF($B$2=StoreConfig!C805,StoreConfig!O805,"")</f>
        <v/>
      </c>
      <c r="E800" s="99" t="str">
        <f>IF($B$2=StoreConfig!C805,StoreConfig!E805,"")</f>
        <v/>
      </c>
      <c r="F800" s="99" t="str">
        <f>IF($B$2=StoreConfig!C805,RIGHT(StoreConfig!J805,LEN(StoreConfig!J805)-FIND("|",StoreConfig!J805)),"")</f>
        <v/>
      </c>
      <c r="G800" s="99" t="str">
        <f>IFERROR(VLOOKUP(--IF($B$2=StoreConfig!C805,LEFT(StoreConfig!J805,FIND("|",StoreConfig!J805)-1),""),$Q$4:$R$20,2,FALSE),"")</f>
        <v/>
      </c>
      <c r="H800" s="91" t="str">
        <f>IF($B$2=StoreConfig!C805,LEFT(StoreConfig!G805,FIND("#",StoreConfig!G805)-1),"")</f>
        <v/>
      </c>
      <c r="I800" s="91" t="str">
        <f>IF($B$2=StoreConfig!C805,RIGHT(StoreConfig!G805,LEN(StoreConfig!G805)-FIND("#",StoreConfig!G805)),"")</f>
        <v/>
      </c>
      <c r="J800" s="91" t="str">
        <f>IF($B$2=StoreConfig!C805,IF(StoreConfig!L805=0,"不限购",StoreConfig!L805&amp;"次"),"")</f>
        <v/>
      </c>
    </row>
    <row r="801" spans="4:10">
      <c r="D801" s="99" t="str">
        <f>IF($B$2=StoreConfig!C806,StoreConfig!O806,"")</f>
        <v/>
      </c>
      <c r="E801" s="99" t="str">
        <f>IF($B$2=StoreConfig!C806,StoreConfig!E806,"")</f>
        <v/>
      </c>
      <c r="F801" s="99" t="str">
        <f>IF($B$2=StoreConfig!C806,RIGHT(StoreConfig!J806,LEN(StoreConfig!J806)-FIND("|",StoreConfig!J806)),"")</f>
        <v/>
      </c>
      <c r="G801" s="99" t="str">
        <f>IFERROR(VLOOKUP(--IF($B$2=StoreConfig!C806,LEFT(StoreConfig!J806,FIND("|",StoreConfig!J806)-1),""),$Q$4:$R$20,2,FALSE),"")</f>
        <v/>
      </c>
      <c r="H801" s="91" t="str">
        <f>IF($B$2=StoreConfig!C806,LEFT(StoreConfig!G806,FIND("#",StoreConfig!G806)-1),"")</f>
        <v/>
      </c>
      <c r="I801" s="91" t="str">
        <f>IF($B$2=StoreConfig!C806,RIGHT(StoreConfig!G806,LEN(StoreConfig!G806)-FIND("#",StoreConfig!G806)),"")</f>
        <v/>
      </c>
      <c r="J801" s="91" t="str">
        <f>IF($B$2=StoreConfig!C806,IF(StoreConfig!L806=0,"不限购",StoreConfig!L806&amp;"次"),"")</f>
        <v/>
      </c>
    </row>
    <row r="802" spans="4:10">
      <c r="D802" s="99" t="str">
        <f>IF($B$2=StoreConfig!C807,StoreConfig!O807,"")</f>
        <v/>
      </c>
      <c r="E802" s="99" t="str">
        <f>IF($B$2=StoreConfig!C807,StoreConfig!E807,"")</f>
        <v/>
      </c>
      <c r="F802" s="99" t="str">
        <f>IF($B$2=StoreConfig!C807,RIGHT(StoreConfig!J807,LEN(StoreConfig!J807)-FIND("|",StoreConfig!J807)),"")</f>
        <v/>
      </c>
      <c r="G802" s="99" t="str">
        <f>IFERROR(VLOOKUP(--IF($B$2=StoreConfig!C807,LEFT(StoreConfig!J807,FIND("|",StoreConfig!J807)-1),""),$Q$4:$R$20,2,FALSE),"")</f>
        <v/>
      </c>
      <c r="H802" s="91" t="str">
        <f>IF($B$2=StoreConfig!C807,LEFT(StoreConfig!G807,FIND("#",StoreConfig!G807)-1),"")</f>
        <v/>
      </c>
      <c r="I802" s="91" t="str">
        <f>IF($B$2=StoreConfig!C807,RIGHT(StoreConfig!G807,LEN(StoreConfig!G807)-FIND("#",StoreConfig!G807)),"")</f>
        <v/>
      </c>
      <c r="J802" s="91" t="str">
        <f>IF($B$2=StoreConfig!C807,IF(StoreConfig!L807=0,"不限购",StoreConfig!L807&amp;"次"),"")</f>
        <v/>
      </c>
    </row>
    <row r="803" spans="4:10">
      <c r="D803" s="99" t="str">
        <f>IF($B$2=StoreConfig!C808,StoreConfig!O808,"")</f>
        <v/>
      </c>
      <c r="E803" s="99" t="str">
        <f>IF($B$2=StoreConfig!C808,StoreConfig!E808,"")</f>
        <v/>
      </c>
      <c r="F803" s="99" t="str">
        <f>IF($B$2=StoreConfig!C808,RIGHT(StoreConfig!J808,LEN(StoreConfig!J808)-FIND("|",StoreConfig!J808)),"")</f>
        <v/>
      </c>
      <c r="G803" s="99" t="str">
        <f>IFERROR(VLOOKUP(--IF($B$2=StoreConfig!C808,LEFT(StoreConfig!J808,FIND("|",StoreConfig!J808)-1),""),$Q$4:$R$20,2,FALSE),"")</f>
        <v/>
      </c>
      <c r="H803" s="91" t="str">
        <f>IF($B$2=StoreConfig!C808,LEFT(StoreConfig!G808,FIND("#",StoreConfig!G808)-1),"")</f>
        <v/>
      </c>
      <c r="I803" s="91" t="str">
        <f>IF($B$2=StoreConfig!C808,RIGHT(StoreConfig!G808,LEN(StoreConfig!G808)-FIND("#",StoreConfig!G808)),"")</f>
        <v/>
      </c>
      <c r="J803" s="91" t="str">
        <f>IF($B$2=StoreConfig!C808,IF(StoreConfig!L808=0,"不限购",StoreConfig!L808&amp;"次"),"")</f>
        <v/>
      </c>
    </row>
    <row r="804" spans="4:10">
      <c r="D804" s="99" t="str">
        <f>IF($B$2=StoreConfig!C809,StoreConfig!O809,"")</f>
        <v/>
      </c>
      <c r="E804" s="99" t="str">
        <f>IF($B$2=StoreConfig!C809,StoreConfig!E809,"")</f>
        <v/>
      </c>
      <c r="F804" s="99" t="str">
        <f>IF($B$2=StoreConfig!C809,RIGHT(StoreConfig!J809,LEN(StoreConfig!J809)-FIND("|",StoreConfig!J809)),"")</f>
        <v/>
      </c>
      <c r="G804" s="99" t="str">
        <f>IFERROR(VLOOKUP(--IF($B$2=StoreConfig!C809,LEFT(StoreConfig!J809,FIND("|",StoreConfig!J809)-1),""),$Q$4:$R$20,2,FALSE),"")</f>
        <v/>
      </c>
      <c r="H804" s="91" t="str">
        <f>IF($B$2=StoreConfig!C809,LEFT(StoreConfig!G809,FIND("#",StoreConfig!G809)-1),"")</f>
        <v/>
      </c>
      <c r="I804" s="91" t="str">
        <f>IF($B$2=StoreConfig!C809,RIGHT(StoreConfig!G809,LEN(StoreConfig!G809)-FIND("#",StoreConfig!G809)),"")</f>
        <v/>
      </c>
      <c r="J804" s="91" t="str">
        <f>IF($B$2=StoreConfig!C809,IF(StoreConfig!L809=0,"不限购",StoreConfig!L809&amp;"次"),"")</f>
        <v/>
      </c>
    </row>
    <row r="805" spans="4:10">
      <c r="D805" s="99" t="str">
        <f>IF($B$2=StoreConfig!C810,StoreConfig!O810,"")</f>
        <v/>
      </c>
      <c r="E805" s="99" t="str">
        <f>IF($B$2=StoreConfig!C810,StoreConfig!E810,"")</f>
        <v/>
      </c>
      <c r="F805" s="99" t="str">
        <f>IF($B$2=StoreConfig!C810,RIGHT(StoreConfig!J810,LEN(StoreConfig!J810)-FIND("|",StoreConfig!J810)),"")</f>
        <v/>
      </c>
      <c r="G805" s="99" t="str">
        <f>IFERROR(VLOOKUP(--IF($B$2=StoreConfig!C810,LEFT(StoreConfig!J810,FIND("|",StoreConfig!J810)-1),""),$Q$4:$R$20,2,FALSE),"")</f>
        <v/>
      </c>
      <c r="H805" s="91" t="str">
        <f>IF($B$2=StoreConfig!C810,LEFT(StoreConfig!G810,FIND("#",StoreConfig!G810)-1),"")</f>
        <v/>
      </c>
      <c r="I805" s="91" t="str">
        <f>IF($B$2=StoreConfig!C810,RIGHT(StoreConfig!G810,LEN(StoreConfig!G810)-FIND("#",StoreConfig!G810)),"")</f>
        <v/>
      </c>
      <c r="J805" s="91" t="str">
        <f>IF($B$2=StoreConfig!C810,IF(StoreConfig!L810=0,"不限购",StoreConfig!L810&amp;"次"),"")</f>
        <v/>
      </c>
    </row>
    <row r="806" spans="4:10">
      <c r="D806" s="99" t="str">
        <f>IF($B$2=StoreConfig!C811,StoreConfig!O811,"")</f>
        <v/>
      </c>
      <c r="E806" s="99" t="str">
        <f>IF($B$2=StoreConfig!C811,StoreConfig!E811,"")</f>
        <v/>
      </c>
      <c r="F806" s="99" t="str">
        <f>IF($B$2=StoreConfig!C811,RIGHT(StoreConfig!J811,LEN(StoreConfig!J811)-FIND("|",StoreConfig!J811)),"")</f>
        <v/>
      </c>
      <c r="G806" s="99" t="str">
        <f>IFERROR(VLOOKUP(--IF($B$2=StoreConfig!C811,LEFT(StoreConfig!J811,FIND("|",StoreConfig!J811)-1),""),$Q$4:$R$20,2,FALSE),"")</f>
        <v/>
      </c>
      <c r="H806" s="91" t="str">
        <f>IF($B$2=StoreConfig!C811,LEFT(StoreConfig!G811,FIND("#",StoreConfig!G811)-1),"")</f>
        <v/>
      </c>
      <c r="I806" s="91" t="str">
        <f>IF($B$2=StoreConfig!C811,RIGHT(StoreConfig!G811,LEN(StoreConfig!G811)-FIND("#",StoreConfig!G811)),"")</f>
        <v/>
      </c>
      <c r="J806" s="91" t="str">
        <f>IF($B$2=StoreConfig!C811,IF(StoreConfig!L811=0,"不限购",StoreConfig!L811&amp;"次"),"")</f>
        <v/>
      </c>
    </row>
    <row r="807" spans="4:10">
      <c r="D807" s="99" t="str">
        <f>IF($B$2=StoreConfig!C812,StoreConfig!O812,"")</f>
        <v/>
      </c>
      <c r="E807" s="99" t="str">
        <f>IF($B$2=StoreConfig!C812,StoreConfig!E812,"")</f>
        <v/>
      </c>
      <c r="F807" s="99" t="str">
        <f>IF($B$2=StoreConfig!C812,RIGHT(StoreConfig!J812,LEN(StoreConfig!J812)-FIND("|",StoreConfig!J812)),"")</f>
        <v/>
      </c>
      <c r="G807" s="99" t="str">
        <f>IFERROR(VLOOKUP(--IF($B$2=StoreConfig!C812,LEFT(StoreConfig!J812,FIND("|",StoreConfig!J812)-1),""),$Q$4:$R$20,2,FALSE),"")</f>
        <v/>
      </c>
      <c r="H807" s="91" t="str">
        <f>IF($B$2=StoreConfig!C812,LEFT(StoreConfig!G812,FIND("#",StoreConfig!G812)-1),"")</f>
        <v/>
      </c>
      <c r="I807" s="91" t="str">
        <f>IF($B$2=StoreConfig!C812,RIGHT(StoreConfig!G812,LEN(StoreConfig!G812)-FIND("#",StoreConfig!G812)),"")</f>
        <v/>
      </c>
      <c r="J807" s="91" t="str">
        <f>IF($B$2=StoreConfig!C812,IF(StoreConfig!L812=0,"不限购",StoreConfig!L812&amp;"次"),"")</f>
        <v/>
      </c>
    </row>
    <row r="808" spans="4:10">
      <c r="D808" s="99" t="str">
        <f>IF($B$2=StoreConfig!C813,StoreConfig!O813,"")</f>
        <v/>
      </c>
      <c r="E808" s="99" t="str">
        <f>IF($B$2=StoreConfig!C813,StoreConfig!E813,"")</f>
        <v/>
      </c>
      <c r="F808" s="99" t="str">
        <f>IF($B$2=StoreConfig!C813,RIGHT(StoreConfig!J813,LEN(StoreConfig!J813)-FIND("|",StoreConfig!J813)),"")</f>
        <v/>
      </c>
      <c r="G808" s="99" t="str">
        <f>IFERROR(VLOOKUP(--IF($B$2=StoreConfig!C813,LEFT(StoreConfig!J813,FIND("|",StoreConfig!J813)-1),""),$Q$4:$R$20,2,FALSE),"")</f>
        <v/>
      </c>
      <c r="H808" s="91" t="str">
        <f>IF($B$2=StoreConfig!C813,LEFT(StoreConfig!G813,FIND("#",StoreConfig!G813)-1),"")</f>
        <v/>
      </c>
      <c r="I808" s="91" t="str">
        <f>IF($B$2=StoreConfig!C813,RIGHT(StoreConfig!G813,LEN(StoreConfig!G813)-FIND("#",StoreConfig!G813)),"")</f>
        <v/>
      </c>
      <c r="J808" s="91" t="str">
        <f>IF($B$2=StoreConfig!C813,IF(StoreConfig!L813=0,"不限购",StoreConfig!L813&amp;"次"),"")</f>
        <v/>
      </c>
    </row>
    <row r="809" spans="4:10">
      <c r="D809" s="99" t="str">
        <f>IF($B$2=StoreConfig!C814,StoreConfig!O814,"")</f>
        <v/>
      </c>
      <c r="E809" s="99" t="str">
        <f>IF($B$2=StoreConfig!C814,StoreConfig!E814,"")</f>
        <v/>
      </c>
      <c r="F809" s="99" t="str">
        <f>IF($B$2=StoreConfig!C814,RIGHT(StoreConfig!J814,LEN(StoreConfig!J814)-FIND("|",StoreConfig!J814)),"")</f>
        <v/>
      </c>
      <c r="G809" s="99" t="str">
        <f>IFERROR(VLOOKUP(--IF($B$2=StoreConfig!C814,LEFT(StoreConfig!J814,FIND("|",StoreConfig!J814)-1),""),$Q$4:$R$20,2,FALSE),"")</f>
        <v/>
      </c>
      <c r="H809" s="91" t="str">
        <f>IF($B$2=StoreConfig!C814,LEFT(StoreConfig!G814,FIND("#",StoreConfig!G814)-1),"")</f>
        <v/>
      </c>
      <c r="I809" s="91" t="str">
        <f>IF($B$2=StoreConfig!C814,RIGHT(StoreConfig!G814,LEN(StoreConfig!G814)-FIND("#",StoreConfig!G814)),"")</f>
        <v/>
      </c>
      <c r="J809" s="91" t="str">
        <f>IF($B$2=StoreConfig!C814,IF(StoreConfig!L814=0,"不限购",StoreConfig!L814&amp;"次"),"")</f>
        <v/>
      </c>
    </row>
    <row r="810" spans="4:10">
      <c r="D810" s="99" t="str">
        <f>IF($B$2=StoreConfig!C815,StoreConfig!O815,"")</f>
        <v/>
      </c>
      <c r="E810" s="99" t="str">
        <f>IF($B$2=StoreConfig!C815,StoreConfig!E815,"")</f>
        <v/>
      </c>
      <c r="F810" s="99" t="str">
        <f>IF($B$2=StoreConfig!C815,RIGHT(StoreConfig!J815,LEN(StoreConfig!J815)-FIND("|",StoreConfig!J815)),"")</f>
        <v/>
      </c>
      <c r="G810" s="99" t="str">
        <f>IFERROR(VLOOKUP(--IF($B$2=StoreConfig!C815,LEFT(StoreConfig!J815,FIND("|",StoreConfig!J815)-1),""),$Q$4:$R$20,2,FALSE),"")</f>
        <v/>
      </c>
      <c r="H810" s="91" t="str">
        <f>IF($B$2=StoreConfig!C815,LEFT(StoreConfig!G815,FIND("#",StoreConfig!G815)-1),"")</f>
        <v/>
      </c>
      <c r="I810" s="91" t="str">
        <f>IF($B$2=StoreConfig!C815,RIGHT(StoreConfig!G815,LEN(StoreConfig!G815)-FIND("#",StoreConfig!G815)),"")</f>
        <v/>
      </c>
      <c r="J810" s="91" t="str">
        <f>IF($B$2=StoreConfig!C815,IF(StoreConfig!L815=0,"不限购",StoreConfig!L815&amp;"次"),"")</f>
        <v/>
      </c>
    </row>
    <row r="811" spans="4:10">
      <c r="D811" s="99" t="str">
        <f>IF($B$2=StoreConfig!C816,StoreConfig!O816,"")</f>
        <v/>
      </c>
      <c r="E811" s="99" t="str">
        <f>IF($B$2=StoreConfig!C816,StoreConfig!E816,"")</f>
        <v/>
      </c>
      <c r="F811" s="99" t="str">
        <f>IF($B$2=StoreConfig!C816,RIGHT(StoreConfig!J816,LEN(StoreConfig!J816)-FIND("|",StoreConfig!J816)),"")</f>
        <v/>
      </c>
      <c r="G811" s="99" t="str">
        <f>IFERROR(VLOOKUP(--IF($B$2=StoreConfig!C816,LEFT(StoreConfig!J816,FIND("|",StoreConfig!J816)-1),""),$Q$4:$R$20,2,FALSE),"")</f>
        <v/>
      </c>
      <c r="H811" s="91" t="str">
        <f>IF($B$2=StoreConfig!C816,LEFT(StoreConfig!G816,FIND("#",StoreConfig!G816)-1),"")</f>
        <v/>
      </c>
      <c r="I811" s="91" t="str">
        <f>IF($B$2=StoreConfig!C816,RIGHT(StoreConfig!G816,LEN(StoreConfig!G816)-FIND("#",StoreConfig!G816)),"")</f>
        <v/>
      </c>
      <c r="J811" s="91" t="str">
        <f>IF($B$2=StoreConfig!C816,IF(StoreConfig!L816=0,"不限购",StoreConfig!L816&amp;"次"),"")</f>
        <v/>
      </c>
    </row>
    <row r="812" spans="4:10">
      <c r="D812" s="99" t="str">
        <f>IF($B$2=StoreConfig!C817,StoreConfig!O817,"")</f>
        <v/>
      </c>
      <c r="E812" s="99" t="str">
        <f>IF($B$2=StoreConfig!C817,StoreConfig!E817,"")</f>
        <v/>
      </c>
      <c r="F812" s="99" t="str">
        <f>IF($B$2=StoreConfig!C817,RIGHT(StoreConfig!J817,LEN(StoreConfig!J817)-FIND("|",StoreConfig!J817)),"")</f>
        <v/>
      </c>
      <c r="G812" s="99" t="str">
        <f>IFERROR(VLOOKUP(--IF($B$2=StoreConfig!C817,LEFT(StoreConfig!J817,FIND("|",StoreConfig!J817)-1),""),$Q$4:$R$20,2,FALSE),"")</f>
        <v/>
      </c>
      <c r="H812" s="91" t="str">
        <f>IF($B$2=StoreConfig!C817,LEFT(StoreConfig!G817,FIND("#",StoreConfig!G817)-1),"")</f>
        <v/>
      </c>
      <c r="I812" s="91" t="str">
        <f>IF($B$2=StoreConfig!C817,RIGHT(StoreConfig!G817,LEN(StoreConfig!G817)-FIND("#",StoreConfig!G817)),"")</f>
        <v/>
      </c>
      <c r="J812" s="91" t="str">
        <f>IF($B$2=StoreConfig!C817,IF(StoreConfig!L817=0,"不限购",StoreConfig!L817&amp;"次"),"")</f>
        <v/>
      </c>
    </row>
    <row r="813" spans="4:10">
      <c r="D813" s="99" t="str">
        <f>IF($B$2=StoreConfig!C818,StoreConfig!O818,"")</f>
        <v/>
      </c>
      <c r="E813" s="99" t="str">
        <f>IF($B$2=StoreConfig!C818,StoreConfig!E818,"")</f>
        <v/>
      </c>
      <c r="F813" s="99" t="str">
        <f>IF($B$2=StoreConfig!C818,RIGHT(StoreConfig!J818,LEN(StoreConfig!J818)-FIND("|",StoreConfig!J818)),"")</f>
        <v/>
      </c>
      <c r="G813" s="99" t="str">
        <f>IFERROR(VLOOKUP(--IF($B$2=StoreConfig!C818,LEFT(StoreConfig!J818,FIND("|",StoreConfig!J818)-1),""),$Q$4:$R$20,2,FALSE),"")</f>
        <v/>
      </c>
      <c r="H813" s="91" t="str">
        <f>IF($B$2=StoreConfig!C818,LEFT(StoreConfig!G818,FIND("#",StoreConfig!G818)-1),"")</f>
        <v/>
      </c>
      <c r="I813" s="91" t="str">
        <f>IF($B$2=StoreConfig!C818,RIGHT(StoreConfig!G818,LEN(StoreConfig!G818)-FIND("#",StoreConfig!G818)),"")</f>
        <v/>
      </c>
      <c r="J813" s="91" t="str">
        <f>IF($B$2=StoreConfig!C818,IF(StoreConfig!L818=0,"不限购",StoreConfig!L818&amp;"次"),"")</f>
        <v/>
      </c>
    </row>
    <row r="814" spans="4:10">
      <c r="D814" s="99" t="str">
        <f>IF($B$2=StoreConfig!C819,StoreConfig!O819,"")</f>
        <v/>
      </c>
      <c r="E814" s="99" t="str">
        <f>IF($B$2=StoreConfig!C819,StoreConfig!E819,"")</f>
        <v/>
      </c>
      <c r="F814" s="99" t="str">
        <f>IF($B$2=StoreConfig!C819,RIGHT(StoreConfig!J819,LEN(StoreConfig!J819)-FIND("|",StoreConfig!J819)),"")</f>
        <v/>
      </c>
      <c r="G814" s="99" t="str">
        <f>IFERROR(VLOOKUP(--IF($B$2=StoreConfig!C819,LEFT(StoreConfig!J819,FIND("|",StoreConfig!J819)-1),""),$Q$4:$R$20,2,FALSE),"")</f>
        <v/>
      </c>
      <c r="H814" s="91" t="str">
        <f>IF($B$2=StoreConfig!C819,LEFT(StoreConfig!G819,FIND("#",StoreConfig!G819)-1),"")</f>
        <v/>
      </c>
      <c r="I814" s="91" t="str">
        <f>IF($B$2=StoreConfig!C819,RIGHT(StoreConfig!G819,LEN(StoreConfig!G819)-FIND("#",StoreConfig!G819)),"")</f>
        <v/>
      </c>
      <c r="J814" s="91" t="str">
        <f>IF($B$2=StoreConfig!C819,IF(StoreConfig!L819=0,"不限购",StoreConfig!L819&amp;"次"),"")</f>
        <v/>
      </c>
    </row>
    <row r="815" spans="4:10">
      <c r="D815" s="99" t="str">
        <f>IF($B$2=StoreConfig!C820,StoreConfig!O820,"")</f>
        <v/>
      </c>
      <c r="E815" s="99" t="str">
        <f>IF($B$2=StoreConfig!C820,StoreConfig!E820,"")</f>
        <v/>
      </c>
      <c r="F815" s="99" t="str">
        <f>IF($B$2=StoreConfig!C820,RIGHT(StoreConfig!J820,LEN(StoreConfig!J820)-FIND("|",StoreConfig!J820)),"")</f>
        <v/>
      </c>
      <c r="G815" s="99" t="str">
        <f>IFERROR(VLOOKUP(--IF($B$2=StoreConfig!C820,LEFT(StoreConfig!J820,FIND("|",StoreConfig!J820)-1),""),$Q$4:$R$20,2,FALSE),"")</f>
        <v/>
      </c>
      <c r="H815" s="91" t="str">
        <f>IF($B$2=StoreConfig!C820,LEFT(StoreConfig!G820,FIND("#",StoreConfig!G820)-1),"")</f>
        <v/>
      </c>
      <c r="I815" s="91" t="str">
        <f>IF($B$2=StoreConfig!C820,RIGHT(StoreConfig!G820,LEN(StoreConfig!G820)-FIND("#",StoreConfig!G820)),"")</f>
        <v/>
      </c>
      <c r="J815" s="91" t="str">
        <f>IF($B$2=StoreConfig!C820,IF(StoreConfig!L820=0,"不限购",StoreConfig!L820&amp;"次"),"")</f>
        <v/>
      </c>
    </row>
    <row r="816" spans="4:10">
      <c r="D816" s="99" t="str">
        <f>IF($B$2=StoreConfig!C821,StoreConfig!O821,"")</f>
        <v/>
      </c>
      <c r="E816" s="99" t="str">
        <f>IF($B$2=StoreConfig!C821,StoreConfig!E821,"")</f>
        <v/>
      </c>
      <c r="F816" s="99" t="str">
        <f>IF($B$2=StoreConfig!C821,RIGHT(StoreConfig!J821,LEN(StoreConfig!J821)-FIND("|",StoreConfig!J821)),"")</f>
        <v/>
      </c>
      <c r="G816" s="99" t="str">
        <f>IFERROR(VLOOKUP(--IF($B$2=StoreConfig!C821,LEFT(StoreConfig!J821,FIND("|",StoreConfig!J821)-1),""),$Q$4:$R$20,2,FALSE),"")</f>
        <v/>
      </c>
      <c r="H816" s="91" t="str">
        <f>IF($B$2=StoreConfig!C821,LEFT(StoreConfig!G821,FIND("#",StoreConfig!G821)-1),"")</f>
        <v/>
      </c>
      <c r="I816" s="91" t="str">
        <f>IF($B$2=StoreConfig!C821,RIGHT(StoreConfig!G821,LEN(StoreConfig!G821)-FIND("#",StoreConfig!G821)),"")</f>
        <v/>
      </c>
      <c r="J816" s="91" t="str">
        <f>IF($B$2=StoreConfig!C821,IF(StoreConfig!L821=0,"不限购",StoreConfig!L821&amp;"次"),"")</f>
        <v/>
      </c>
    </row>
    <row r="817" spans="4:10">
      <c r="D817" s="99" t="str">
        <f>IF($B$2=StoreConfig!C822,StoreConfig!O822,"")</f>
        <v/>
      </c>
      <c r="E817" s="99" t="str">
        <f>IF($B$2=StoreConfig!C822,StoreConfig!E822,"")</f>
        <v/>
      </c>
      <c r="F817" s="99" t="str">
        <f>IF($B$2=StoreConfig!C822,RIGHT(StoreConfig!J822,LEN(StoreConfig!J822)-FIND("|",StoreConfig!J822)),"")</f>
        <v/>
      </c>
      <c r="G817" s="99" t="str">
        <f>IFERROR(VLOOKUP(--IF($B$2=StoreConfig!C822,LEFT(StoreConfig!J822,FIND("|",StoreConfig!J822)-1),""),$Q$4:$R$20,2,FALSE),"")</f>
        <v/>
      </c>
      <c r="H817" s="91" t="str">
        <f>IF($B$2=StoreConfig!C822,LEFT(StoreConfig!G822,FIND("#",StoreConfig!G822)-1),"")</f>
        <v/>
      </c>
      <c r="I817" s="91" t="str">
        <f>IF($B$2=StoreConfig!C822,RIGHT(StoreConfig!G822,LEN(StoreConfig!G822)-FIND("#",StoreConfig!G822)),"")</f>
        <v/>
      </c>
      <c r="J817" s="91" t="str">
        <f>IF($B$2=StoreConfig!C822,IF(StoreConfig!L822=0,"不限购",StoreConfig!L822&amp;"次"),"")</f>
        <v/>
      </c>
    </row>
    <row r="818" spans="4:10">
      <c r="D818" s="99" t="str">
        <f>IF($B$2=StoreConfig!C823,StoreConfig!O823,"")</f>
        <v/>
      </c>
      <c r="E818" s="99" t="str">
        <f>IF($B$2=StoreConfig!C823,StoreConfig!E823,"")</f>
        <v/>
      </c>
      <c r="F818" s="99" t="str">
        <f>IF($B$2=StoreConfig!C823,RIGHT(StoreConfig!J823,LEN(StoreConfig!J823)-FIND("|",StoreConfig!J823)),"")</f>
        <v/>
      </c>
      <c r="G818" s="99" t="str">
        <f>IFERROR(VLOOKUP(--IF($B$2=StoreConfig!C823,LEFT(StoreConfig!J823,FIND("|",StoreConfig!J823)-1),""),$Q$4:$R$20,2,FALSE),"")</f>
        <v/>
      </c>
      <c r="H818" s="91" t="str">
        <f>IF($B$2=StoreConfig!C823,LEFT(StoreConfig!G823,FIND("#",StoreConfig!G823)-1),"")</f>
        <v/>
      </c>
      <c r="I818" s="91" t="str">
        <f>IF($B$2=StoreConfig!C823,RIGHT(StoreConfig!G823,LEN(StoreConfig!G823)-FIND("#",StoreConfig!G823)),"")</f>
        <v/>
      </c>
      <c r="J818" s="91" t="str">
        <f>IF($B$2=StoreConfig!C823,IF(StoreConfig!L823=0,"不限购",StoreConfig!L823&amp;"次"),"")</f>
        <v/>
      </c>
    </row>
    <row r="819" spans="4:10">
      <c r="D819" s="99" t="str">
        <f>IF($B$2=StoreConfig!C824,StoreConfig!O824,"")</f>
        <v/>
      </c>
      <c r="E819" s="99" t="str">
        <f>IF($B$2=StoreConfig!C824,StoreConfig!E824,"")</f>
        <v/>
      </c>
      <c r="F819" s="99" t="str">
        <f>IF($B$2=StoreConfig!C824,RIGHT(StoreConfig!#REF!,LEN(StoreConfig!#REF!)-FIND("|",StoreConfig!#REF!)),"")</f>
        <v/>
      </c>
      <c r="G819" s="99" t="str">
        <f>IFERROR(VLOOKUP(--IF($B$2=StoreConfig!C824,LEFT(StoreConfig!#REF!,FIND("|",StoreConfig!#REF!)-1),""),$Q$4:$R$20,2,FALSE),"")</f>
        <v/>
      </c>
      <c r="H819" s="91" t="str">
        <f>IF($B$2=StoreConfig!C824,LEFT(StoreConfig!G824,FIND("#",StoreConfig!G824)-1),"")</f>
        <v/>
      </c>
      <c r="I819" s="91" t="str">
        <f>IF($B$2=StoreConfig!C824,RIGHT(StoreConfig!G824,LEN(StoreConfig!G824)-FIND("#",StoreConfig!G824)),"")</f>
        <v/>
      </c>
      <c r="J819" s="91" t="str">
        <f>IF($B$2=StoreConfig!C824,IF(StoreConfig!L824=0,"不限购",StoreConfig!L824&amp;"次"),"")</f>
        <v/>
      </c>
    </row>
    <row r="820" spans="4:10">
      <c r="D820" s="99" t="str">
        <f>IF($B$2=StoreConfig!C825,StoreConfig!O825,"")</f>
        <v/>
      </c>
      <c r="E820" s="99" t="str">
        <f>IF($B$2=StoreConfig!C825,StoreConfig!E825,"")</f>
        <v/>
      </c>
      <c r="F820" s="99" t="str">
        <f>IF($B$2=StoreConfig!C825,RIGHT(StoreConfig!#REF!,LEN(StoreConfig!#REF!)-FIND("|",StoreConfig!#REF!)),"")</f>
        <v/>
      </c>
      <c r="G820" s="99" t="str">
        <f>IFERROR(VLOOKUP(--IF($B$2=StoreConfig!C825,LEFT(StoreConfig!#REF!,FIND("|",StoreConfig!#REF!)-1),""),$Q$4:$R$20,2,FALSE),"")</f>
        <v/>
      </c>
      <c r="H820" s="91" t="str">
        <f>IF($B$2=StoreConfig!C825,LEFT(StoreConfig!G825,FIND("#",StoreConfig!G825)-1),"")</f>
        <v/>
      </c>
      <c r="I820" s="91" t="str">
        <f>IF($B$2=StoreConfig!C825,RIGHT(StoreConfig!G825,LEN(StoreConfig!G825)-FIND("#",StoreConfig!G825)),"")</f>
        <v/>
      </c>
      <c r="J820" s="91" t="str">
        <f>IF($B$2=StoreConfig!C825,IF(StoreConfig!L825=0,"不限购",StoreConfig!L825&amp;"次"),"")</f>
        <v/>
      </c>
    </row>
    <row r="821" spans="4:10">
      <c r="D821" s="99" t="str">
        <f>IF($B$2=StoreConfig!C826,StoreConfig!O826,"")</f>
        <v/>
      </c>
      <c r="E821" s="99" t="str">
        <f>IF($B$2=StoreConfig!C826,StoreConfig!E826,"")</f>
        <v/>
      </c>
      <c r="F821" s="99" t="str">
        <f>IF($B$2=StoreConfig!C826,RIGHT(StoreConfig!J826,LEN(StoreConfig!J826)-FIND("|",StoreConfig!J826)),"")</f>
        <v/>
      </c>
      <c r="G821" s="99" t="str">
        <f>IFERROR(VLOOKUP(--IF($B$2=StoreConfig!C826,LEFT(StoreConfig!J826,FIND("|",StoreConfig!J826)-1),""),$Q$4:$R$20,2,FALSE),"")</f>
        <v/>
      </c>
      <c r="H821" s="91" t="str">
        <f>IF($B$2=StoreConfig!C826,LEFT(StoreConfig!G826,FIND("#",StoreConfig!G826)-1),"")</f>
        <v/>
      </c>
      <c r="I821" s="91" t="str">
        <f>IF($B$2=StoreConfig!C826,RIGHT(StoreConfig!G826,LEN(StoreConfig!G826)-FIND("#",StoreConfig!G826)),"")</f>
        <v/>
      </c>
      <c r="J821" s="91" t="str">
        <f>IF($B$2=StoreConfig!C826,IF(StoreConfig!L826=0,"不限购",StoreConfig!L826&amp;"次"),"")</f>
        <v/>
      </c>
    </row>
    <row r="822" spans="4:10">
      <c r="D822" s="99" t="str">
        <f>IF($B$2=StoreConfig!C827,StoreConfig!O827,"")</f>
        <v/>
      </c>
      <c r="E822" s="99" t="str">
        <f>IF($B$2=StoreConfig!C827,StoreConfig!E827,"")</f>
        <v/>
      </c>
      <c r="F822" s="99" t="str">
        <f>IF($B$2=StoreConfig!C827,RIGHT(StoreConfig!J827,LEN(StoreConfig!J827)-FIND("|",StoreConfig!J827)),"")</f>
        <v/>
      </c>
      <c r="G822" s="99" t="str">
        <f>IFERROR(VLOOKUP(--IF($B$2=StoreConfig!C827,LEFT(StoreConfig!J827,FIND("|",StoreConfig!J827)-1),""),$Q$4:$R$20,2,FALSE),"")</f>
        <v/>
      </c>
      <c r="H822" s="91" t="str">
        <f>IF($B$2=StoreConfig!C827,LEFT(StoreConfig!G827,FIND("#",StoreConfig!G827)-1),"")</f>
        <v/>
      </c>
      <c r="I822" s="91" t="str">
        <f>IF($B$2=StoreConfig!C827,RIGHT(StoreConfig!G827,LEN(StoreConfig!G827)-FIND("#",StoreConfig!G827)),"")</f>
        <v/>
      </c>
      <c r="J822" s="91" t="str">
        <f>IF($B$2=StoreConfig!C827,IF(StoreConfig!L827=0,"不限购",StoreConfig!L827&amp;"次"),"")</f>
        <v/>
      </c>
    </row>
    <row r="823" spans="4:10">
      <c r="D823" s="99" t="str">
        <f>IF($B$2=StoreConfig!C828,StoreConfig!O828,"")</f>
        <v/>
      </c>
      <c r="E823" s="99" t="str">
        <f>IF($B$2=StoreConfig!C828,StoreConfig!E828,"")</f>
        <v/>
      </c>
      <c r="F823" s="99" t="str">
        <f>IF($B$2=StoreConfig!C828,RIGHT(StoreConfig!#REF!,LEN(StoreConfig!#REF!)-FIND("|",StoreConfig!#REF!)),"")</f>
        <v/>
      </c>
      <c r="G823" s="99" t="str">
        <f>IFERROR(VLOOKUP(--IF($B$2=StoreConfig!C828,LEFT(StoreConfig!#REF!,FIND("|",StoreConfig!#REF!)-1),""),$Q$4:$R$20,2,FALSE),"")</f>
        <v/>
      </c>
      <c r="H823" s="91" t="str">
        <f>IF($B$2=StoreConfig!C828,LEFT(StoreConfig!G828,FIND("#",StoreConfig!G828)-1),"")</f>
        <v/>
      </c>
      <c r="I823" s="91" t="str">
        <f>IF($B$2=StoreConfig!C828,RIGHT(StoreConfig!G828,LEN(StoreConfig!G828)-FIND("#",StoreConfig!G828)),"")</f>
        <v/>
      </c>
      <c r="J823" s="91" t="str">
        <f>IF($B$2=StoreConfig!C828,IF(StoreConfig!L828=0,"不限购",StoreConfig!L828&amp;"次"),"")</f>
        <v/>
      </c>
    </row>
    <row r="824" spans="4:10">
      <c r="D824" s="99" t="str">
        <f>IF($B$2=StoreConfig!C829,StoreConfig!O829,"")</f>
        <v/>
      </c>
      <c r="E824" s="99" t="str">
        <f>IF($B$2=StoreConfig!C829,StoreConfig!E829,"")</f>
        <v/>
      </c>
      <c r="F824" s="99" t="str">
        <f>IF($B$2=StoreConfig!C829,RIGHT(StoreConfig!#REF!,LEN(StoreConfig!#REF!)-FIND("|",StoreConfig!#REF!)),"")</f>
        <v/>
      </c>
      <c r="G824" s="99" t="str">
        <f>IFERROR(VLOOKUP(--IF($B$2=StoreConfig!C829,LEFT(StoreConfig!#REF!,FIND("|",StoreConfig!#REF!)-1),""),$Q$4:$R$20,2,FALSE),"")</f>
        <v/>
      </c>
      <c r="H824" s="91" t="str">
        <f>IF($B$2=StoreConfig!C829,LEFT(StoreConfig!G829,FIND("#",StoreConfig!G829)-1),"")</f>
        <v/>
      </c>
      <c r="I824" s="91" t="str">
        <f>IF($B$2=StoreConfig!C829,RIGHT(StoreConfig!G829,LEN(StoreConfig!G829)-FIND("#",StoreConfig!G829)),"")</f>
        <v/>
      </c>
      <c r="J824" s="91" t="str">
        <f>IF($B$2=StoreConfig!C829,IF(StoreConfig!L829=0,"不限购",StoreConfig!L829&amp;"次"),"")</f>
        <v/>
      </c>
    </row>
    <row r="825" spans="4:10">
      <c r="D825" s="99" t="str">
        <f>IF($B$2=StoreConfig!C830,StoreConfig!O830,"")</f>
        <v/>
      </c>
      <c r="E825" s="99" t="str">
        <f>IF($B$2=StoreConfig!C830,StoreConfig!E830,"")</f>
        <v/>
      </c>
      <c r="F825" s="99" t="str">
        <f>IF($B$2=StoreConfig!C830,RIGHT(StoreConfig!J830,LEN(StoreConfig!J830)-FIND("|",StoreConfig!J830)),"")</f>
        <v/>
      </c>
      <c r="G825" s="99" t="str">
        <f>IFERROR(VLOOKUP(--IF($B$2=StoreConfig!C830,LEFT(StoreConfig!J830,FIND("|",StoreConfig!J830)-1),""),$Q$4:$R$20,2,FALSE),"")</f>
        <v/>
      </c>
      <c r="H825" s="91" t="str">
        <f>IF($B$2=StoreConfig!C830,LEFT(StoreConfig!G830,FIND("#",StoreConfig!G830)-1),"")</f>
        <v/>
      </c>
      <c r="I825" s="91" t="str">
        <f>IF($B$2=StoreConfig!C830,RIGHT(StoreConfig!G830,LEN(StoreConfig!G830)-FIND("#",StoreConfig!G830)),"")</f>
        <v/>
      </c>
      <c r="J825" s="91" t="str">
        <f>IF($B$2=StoreConfig!C830,IF(StoreConfig!L830=0,"不限购",StoreConfig!L830&amp;"次"),"")</f>
        <v/>
      </c>
    </row>
    <row r="826" spans="4:10">
      <c r="D826" s="99" t="str">
        <f>IF($B$2=StoreConfig!C831,StoreConfig!O831,"")</f>
        <v/>
      </c>
      <c r="E826" s="99" t="str">
        <f>IF($B$2=StoreConfig!C831,StoreConfig!E831,"")</f>
        <v/>
      </c>
      <c r="F826" s="99" t="str">
        <f>IF($B$2=StoreConfig!C831,RIGHT(StoreConfig!J831,LEN(StoreConfig!J831)-FIND("|",StoreConfig!J831)),"")</f>
        <v/>
      </c>
      <c r="G826" s="99" t="str">
        <f>IFERROR(VLOOKUP(--IF($B$2=StoreConfig!C831,LEFT(StoreConfig!J831,FIND("|",StoreConfig!J831)-1),""),$Q$4:$R$20,2,FALSE),"")</f>
        <v/>
      </c>
      <c r="H826" s="91" t="str">
        <f>IF($B$2=StoreConfig!C831,LEFT(StoreConfig!G831,FIND("#",StoreConfig!G831)-1),"")</f>
        <v/>
      </c>
      <c r="I826" s="91" t="str">
        <f>IF($B$2=StoreConfig!C831,RIGHT(StoreConfig!G831,LEN(StoreConfig!G831)-FIND("#",StoreConfig!G831)),"")</f>
        <v/>
      </c>
      <c r="J826" s="91" t="str">
        <f>IF($B$2=StoreConfig!C831,IF(StoreConfig!L831=0,"不限购",StoreConfig!L831&amp;"次"),"")</f>
        <v/>
      </c>
    </row>
    <row r="827" spans="4:10">
      <c r="D827" s="99" t="str">
        <f>IF($B$2=StoreConfig!C832,StoreConfig!O832,"")</f>
        <v/>
      </c>
      <c r="E827" s="99" t="str">
        <f>IF($B$2=StoreConfig!C832,StoreConfig!E832,"")</f>
        <v/>
      </c>
      <c r="F827" s="99" t="str">
        <f>IF($B$2=StoreConfig!C832,RIGHT(StoreConfig!J832,LEN(StoreConfig!J832)-FIND("|",StoreConfig!J832)),"")</f>
        <v/>
      </c>
      <c r="G827" s="99" t="str">
        <f>IFERROR(VLOOKUP(--IF($B$2=StoreConfig!C832,LEFT(StoreConfig!J832,FIND("|",StoreConfig!J832)-1),""),$Q$4:$R$20,2,FALSE),"")</f>
        <v/>
      </c>
      <c r="H827" s="91" t="str">
        <f>IF($B$2=StoreConfig!C832,LEFT(StoreConfig!G832,FIND("#",StoreConfig!G832)-1),"")</f>
        <v/>
      </c>
      <c r="I827" s="91" t="str">
        <f>IF($B$2=StoreConfig!C832,RIGHT(StoreConfig!G832,LEN(StoreConfig!G832)-FIND("#",StoreConfig!G832)),"")</f>
        <v/>
      </c>
      <c r="J827" s="91" t="str">
        <f>IF($B$2=StoreConfig!C832,IF(StoreConfig!L832=0,"不限购",StoreConfig!L832&amp;"次"),"")</f>
        <v/>
      </c>
    </row>
    <row r="828" spans="4:10">
      <c r="D828" s="99" t="str">
        <f>IF($B$2=StoreConfig!C833,StoreConfig!O833,"")</f>
        <v/>
      </c>
      <c r="E828" s="99" t="str">
        <f>IF($B$2=StoreConfig!C833,StoreConfig!E833,"")</f>
        <v/>
      </c>
      <c r="F828" s="99" t="str">
        <f>IF($B$2=StoreConfig!C833,RIGHT(StoreConfig!J833,LEN(StoreConfig!J833)-FIND("|",StoreConfig!J833)),"")</f>
        <v/>
      </c>
      <c r="G828" s="99" t="str">
        <f>IFERROR(VLOOKUP(--IF($B$2=StoreConfig!C833,LEFT(StoreConfig!J833,FIND("|",StoreConfig!J833)-1),""),$Q$4:$R$20,2,FALSE),"")</f>
        <v/>
      </c>
      <c r="H828" s="91" t="str">
        <f>IF($B$2=StoreConfig!C833,LEFT(StoreConfig!G833,FIND("#",StoreConfig!G833)-1),"")</f>
        <v/>
      </c>
      <c r="I828" s="91" t="str">
        <f>IF($B$2=StoreConfig!C833,RIGHT(StoreConfig!G833,LEN(StoreConfig!G833)-FIND("#",StoreConfig!G833)),"")</f>
        <v/>
      </c>
      <c r="J828" s="91" t="str">
        <f>IF($B$2=StoreConfig!C833,IF(StoreConfig!L833=0,"不限购",StoreConfig!L833&amp;"次"),"")</f>
        <v/>
      </c>
    </row>
    <row r="829" spans="4:10">
      <c r="D829" s="99" t="str">
        <f>IF($B$2=StoreConfig!C834,StoreConfig!O834,"")</f>
        <v/>
      </c>
      <c r="E829" s="99" t="str">
        <f>IF($B$2=StoreConfig!C834,StoreConfig!E834,"")</f>
        <v/>
      </c>
      <c r="F829" s="99" t="str">
        <f>IF($B$2=StoreConfig!C834,RIGHT(StoreConfig!J834,LEN(StoreConfig!J834)-FIND("|",StoreConfig!J834)),"")</f>
        <v/>
      </c>
      <c r="G829" s="99" t="str">
        <f>IFERROR(VLOOKUP(--IF($B$2=StoreConfig!C834,LEFT(StoreConfig!J834,FIND("|",StoreConfig!J834)-1),""),$Q$4:$R$20,2,FALSE),"")</f>
        <v/>
      </c>
      <c r="H829" s="91" t="str">
        <f>IF($B$2=StoreConfig!C834,LEFT(StoreConfig!G834,FIND("#",StoreConfig!G834)-1),"")</f>
        <v/>
      </c>
      <c r="I829" s="91" t="str">
        <f>IF($B$2=StoreConfig!C834,RIGHT(StoreConfig!G834,LEN(StoreConfig!G834)-FIND("#",StoreConfig!G834)),"")</f>
        <v/>
      </c>
      <c r="J829" s="91" t="str">
        <f>IF($B$2=StoreConfig!C834,IF(StoreConfig!L834=0,"不限购",StoreConfig!L834&amp;"次"),"")</f>
        <v/>
      </c>
    </row>
    <row r="830" spans="4:10">
      <c r="D830" s="99" t="str">
        <f>IF($B$2=StoreConfig!C835,StoreConfig!O835,"")</f>
        <v/>
      </c>
      <c r="E830" s="99" t="str">
        <f>IF($B$2=StoreConfig!C835,StoreConfig!E835,"")</f>
        <v/>
      </c>
      <c r="F830" s="99" t="str">
        <f>IF($B$2=StoreConfig!C835,RIGHT(StoreConfig!J835,LEN(StoreConfig!J835)-FIND("|",StoreConfig!J835)),"")</f>
        <v/>
      </c>
      <c r="G830" s="99" t="str">
        <f>IFERROR(VLOOKUP(--IF($B$2=StoreConfig!C835,LEFT(StoreConfig!J835,FIND("|",StoreConfig!J835)-1),""),$Q$4:$R$20,2,FALSE),"")</f>
        <v/>
      </c>
      <c r="H830" s="91" t="str">
        <f>IF($B$2=StoreConfig!C835,LEFT(StoreConfig!G835,FIND("#",StoreConfig!G835)-1),"")</f>
        <v/>
      </c>
      <c r="I830" s="91" t="str">
        <f>IF($B$2=StoreConfig!C835,RIGHT(StoreConfig!G835,LEN(StoreConfig!G835)-FIND("#",StoreConfig!G835)),"")</f>
        <v/>
      </c>
      <c r="J830" s="91" t="str">
        <f>IF($B$2=StoreConfig!C835,IF(StoreConfig!L835=0,"不限购",StoreConfig!L835&amp;"次"),"")</f>
        <v/>
      </c>
    </row>
    <row r="831" spans="4:10">
      <c r="D831" s="99" t="str">
        <f>IF($B$2=StoreConfig!C836,StoreConfig!O836,"")</f>
        <v/>
      </c>
      <c r="E831" s="99" t="str">
        <f>IF($B$2=StoreConfig!C836,StoreConfig!E836,"")</f>
        <v/>
      </c>
      <c r="F831" s="99" t="str">
        <f>IF($B$2=StoreConfig!C836,RIGHT(StoreConfig!J836,LEN(StoreConfig!J836)-FIND("|",StoreConfig!J836)),"")</f>
        <v/>
      </c>
      <c r="G831" s="99" t="str">
        <f>IFERROR(VLOOKUP(--IF($B$2=StoreConfig!C836,LEFT(StoreConfig!J836,FIND("|",StoreConfig!J836)-1),""),$Q$4:$R$20,2,FALSE),"")</f>
        <v/>
      </c>
      <c r="H831" s="91" t="str">
        <f>IF($B$2=StoreConfig!C836,LEFT(StoreConfig!G836,FIND("#",StoreConfig!G836)-1),"")</f>
        <v/>
      </c>
      <c r="I831" s="91" t="str">
        <f>IF($B$2=StoreConfig!C836,RIGHT(StoreConfig!G836,LEN(StoreConfig!G836)-FIND("#",StoreConfig!G836)),"")</f>
        <v/>
      </c>
      <c r="J831" s="91" t="str">
        <f>IF($B$2=StoreConfig!C836,IF(StoreConfig!L836=0,"不限购",StoreConfig!L836&amp;"次"),"")</f>
        <v/>
      </c>
    </row>
    <row r="832" spans="4:10">
      <c r="D832" s="99" t="str">
        <f>IF($B$2=StoreConfig!C837,StoreConfig!O837,"")</f>
        <v/>
      </c>
      <c r="E832" s="99" t="str">
        <f>IF($B$2=StoreConfig!C837,StoreConfig!E837,"")</f>
        <v/>
      </c>
      <c r="F832" s="99" t="str">
        <f>IF($B$2=StoreConfig!C837,RIGHT(StoreConfig!J837,LEN(StoreConfig!J837)-FIND("|",StoreConfig!J837)),"")</f>
        <v/>
      </c>
      <c r="G832" s="99" t="str">
        <f>IFERROR(VLOOKUP(--IF($B$2=StoreConfig!C837,LEFT(StoreConfig!J837,FIND("|",StoreConfig!J837)-1),""),$Q$4:$R$20,2,FALSE),"")</f>
        <v/>
      </c>
      <c r="H832" s="91" t="str">
        <f>IF($B$2=StoreConfig!C837,LEFT(StoreConfig!G837,FIND("#",StoreConfig!G837)-1),"")</f>
        <v/>
      </c>
      <c r="I832" s="91" t="str">
        <f>IF($B$2=StoreConfig!C837,RIGHT(StoreConfig!G837,LEN(StoreConfig!G837)-FIND("#",StoreConfig!G837)),"")</f>
        <v/>
      </c>
      <c r="J832" s="91" t="str">
        <f>IF($B$2=StoreConfig!C837,IF(StoreConfig!L837=0,"不限购",StoreConfig!L837&amp;"次"),"")</f>
        <v/>
      </c>
    </row>
    <row r="833" spans="4:10">
      <c r="D833" s="99" t="str">
        <f>IF($B$2=StoreConfig!C838,StoreConfig!O838,"")</f>
        <v/>
      </c>
      <c r="E833" s="99" t="str">
        <f>IF($B$2=StoreConfig!C838,StoreConfig!E838,"")</f>
        <v/>
      </c>
      <c r="F833" s="99" t="str">
        <f>IF($B$2=StoreConfig!C838,RIGHT(StoreConfig!J838,LEN(StoreConfig!J838)-FIND("|",StoreConfig!J838)),"")</f>
        <v/>
      </c>
      <c r="G833" s="99" t="str">
        <f>IFERROR(VLOOKUP(--IF($B$2=StoreConfig!C838,LEFT(StoreConfig!J838,FIND("|",StoreConfig!J838)-1),""),$Q$4:$R$20,2,FALSE),"")</f>
        <v/>
      </c>
      <c r="H833" s="91" t="str">
        <f>IF($B$2=StoreConfig!C838,LEFT(StoreConfig!G838,FIND("#",StoreConfig!G838)-1),"")</f>
        <v/>
      </c>
      <c r="I833" s="91" t="str">
        <f>IF($B$2=StoreConfig!C838,RIGHT(StoreConfig!G838,LEN(StoreConfig!G838)-FIND("#",StoreConfig!G838)),"")</f>
        <v/>
      </c>
      <c r="J833" s="91" t="str">
        <f>IF($B$2=StoreConfig!C838,IF(StoreConfig!L838=0,"不限购",StoreConfig!L838&amp;"次"),"")</f>
        <v/>
      </c>
    </row>
    <row r="834" spans="4:10">
      <c r="D834" s="99" t="str">
        <f>IF($B$2=StoreConfig!C839,StoreConfig!O839,"")</f>
        <v/>
      </c>
      <c r="E834" s="99" t="str">
        <f>IF($B$2=StoreConfig!C839,StoreConfig!E839,"")</f>
        <v/>
      </c>
      <c r="F834" s="99" t="str">
        <f>IF($B$2=StoreConfig!C839,RIGHT(StoreConfig!J839,LEN(StoreConfig!J839)-FIND("|",StoreConfig!J839)),"")</f>
        <v/>
      </c>
      <c r="G834" s="99" t="str">
        <f>IFERROR(VLOOKUP(--IF($B$2=StoreConfig!C839,LEFT(StoreConfig!J839,FIND("|",StoreConfig!J839)-1),""),$Q$4:$R$20,2,FALSE),"")</f>
        <v/>
      </c>
      <c r="H834" s="91" t="str">
        <f>IF($B$2=StoreConfig!C839,LEFT(StoreConfig!G839,FIND("#",StoreConfig!G839)-1),"")</f>
        <v/>
      </c>
      <c r="I834" s="91" t="str">
        <f>IF($B$2=StoreConfig!C839,RIGHT(StoreConfig!G839,LEN(StoreConfig!G839)-FIND("#",StoreConfig!G839)),"")</f>
        <v/>
      </c>
      <c r="J834" s="91" t="str">
        <f>IF($B$2=StoreConfig!C839,IF(StoreConfig!L839=0,"不限购",StoreConfig!L839&amp;"次"),"")</f>
        <v/>
      </c>
    </row>
    <row r="835" spans="4:10">
      <c r="D835" s="99" t="str">
        <f>IF($B$2=StoreConfig!C840,StoreConfig!O840,"")</f>
        <v/>
      </c>
      <c r="E835" s="99" t="str">
        <f>IF($B$2=StoreConfig!C840,StoreConfig!E840,"")</f>
        <v/>
      </c>
      <c r="F835" s="99" t="str">
        <f>IF($B$2=StoreConfig!C840,RIGHT(StoreConfig!J840,LEN(StoreConfig!J840)-FIND("|",StoreConfig!J840)),"")</f>
        <v/>
      </c>
      <c r="G835" s="99" t="str">
        <f>IFERROR(VLOOKUP(--IF($B$2=StoreConfig!C840,LEFT(StoreConfig!J840,FIND("|",StoreConfig!J840)-1),""),$Q$4:$R$20,2,FALSE),"")</f>
        <v/>
      </c>
      <c r="H835" s="91" t="str">
        <f>IF($B$2=StoreConfig!C840,LEFT(StoreConfig!G840,FIND("#",StoreConfig!G840)-1),"")</f>
        <v/>
      </c>
      <c r="I835" s="91" t="str">
        <f>IF($B$2=StoreConfig!C840,RIGHT(StoreConfig!G840,LEN(StoreConfig!G840)-FIND("#",StoreConfig!G840)),"")</f>
        <v/>
      </c>
      <c r="J835" s="91" t="str">
        <f>IF($B$2=StoreConfig!C840,IF(StoreConfig!L840=0,"不限购",StoreConfig!L840&amp;"次"),"")</f>
        <v/>
      </c>
    </row>
    <row r="836" spans="4:10">
      <c r="D836" s="99" t="str">
        <f>IF($B$2=StoreConfig!C841,StoreConfig!O841,"")</f>
        <v/>
      </c>
      <c r="E836" s="99" t="str">
        <f>IF($B$2=StoreConfig!C841,StoreConfig!E841,"")</f>
        <v/>
      </c>
      <c r="F836" s="99" t="str">
        <f>IF($B$2=StoreConfig!C841,RIGHT(StoreConfig!J841,LEN(StoreConfig!J841)-FIND("|",StoreConfig!J841)),"")</f>
        <v/>
      </c>
      <c r="G836" s="99" t="str">
        <f>IFERROR(VLOOKUP(--IF($B$2=StoreConfig!C841,LEFT(StoreConfig!J841,FIND("|",StoreConfig!J841)-1),""),$Q$4:$R$20,2,FALSE),"")</f>
        <v/>
      </c>
      <c r="H836" s="91" t="str">
        <f>IF($B$2=StoreConfig!C841,LEFT(StoreConfig!G841,FIND("#",StoreConfig!G841)-1),"")</f>
        <v/>
      </c>
      <c r="I836" s="91" t="str">
        <f>IF($B$2=StoreConfig!C841,RIGHT(StoreConfig!G841,LEN(StoreConfig!G841)-FIND("#",StoreConfig!G841)),"")</f>
        <v/>
      </c>
      <c r="J836" s="91" t="str">
        <f>IF($B$2=StoreConfig!C841,IF(StoreConfig!L841=0,"不限购",StoreConfig!L841&amp;"次"),"")</f>
        <v/>
      </c>
    </row>
    <row r="837" spans="4:10">
      <c r="D837" s="99" t="str">
        <f>IF($B$2=StoreConfig!C842,StoreConfig!O842,"")</f>
        <v/>
      </c>
      <c r="E837" s="99" t="str">
        <f>IF($B$2=StoreConfig!C842,StoreConfig!E842,"")</f>
        <v/>
      </c>
      <c r="F837" s="99" t="str">
        <f>IF($B$2=StoreConfig!C842,RIGHT(StoreConfig!J842,LEN(StoreConfig!J842)-FIND("|",StoreConfig!J842)),"")</f>
        <v/>
      </c>
      <c r="G837" s="99" t="str">
        <f>IFERROR(VLOOKUP(--IF($B$2=StoreConfig!C842,LEFT(StoreConfig!J842,FIND("|",StoreConfig!J842)-1),""),$Q$4:$R$20,2,FALSE),"")</f>
        <v/>
      </c>
      <c r="H837" s="91" t="str">
        <f>IF($B$2=StoreConfig!C842,LEFT(StoreConfig!G842,FIND("#",StoreConfig!G842)-1),"")</f>
        <v/>
      </c>
      <c r="I837" s="91" t="str">
        <f>IF($B$2=StoreConfig!C842,RIGHT(StoreConfig!G842,LEN(StoreConfig!G842)-FIND("#",StoreConfig!G842)),"")</f>
        <v/>
      </c>
      <c r="J837" s="91" t="str">
        <f>IF($B$2=StoreConfig!C842,IF(StoreConfig!L842=0,"不限购",StoreConfig!L842&amp;"次"),"")</f>
        <v/>
      </c>
    </row>
    <row r="838" spans="4:10">
      <c r="D838" s="99" t="str">
        <f>IF($B$2=StoreConfig!C843,StoreConfig!O843,"")</f>
        <v/>
      </c>
      <c r="E838" s="99" t="str">
        <f>IF($B$2=StoreConfig!C843,StoreConfig!E843,"")</f>
        <v/>
      </c>
      <c r="F838" s="99" t="str">
        <f>IF($B$2=StoreConfig!C843,RIGHT(StoreConfig!J843,LEN(StoreConfig!J843)-FIND("|",StoreConfig!J843)),"")</f>
        <v/>
      </c>
      <c r="G838" s="99" t="str">
        <f>IFERROR(VLOOKUP(--IF($B$2=StoreConfig!C843,LEFT(StoreConfig!J843,FIND("|",StoreConfig!J843)-1),""),$Q$4:$R$20,2,FALSE),"")</f>
        <v/>
      </c>
      <c r="H838" s="91" t="str">
        <f>IF($B$2=StoreConfig!C843,LEFT(StoreConfig!G843,FIND("#",StoreConfig!G843)-1),"")</f>
        <v/>
      </c>
      <c r="I838" s="91" t="str">
        <f>IF($B$2=StoreConfig!C843,RIGHT(StoreConfig!G843,LEN(StoreConfig!G843)-FIND("#",StoreConfig!G843)),"")</f>
        <v/>
      </c>
      <c r="J838" s="91" t="str">
        <f>IF($B$2=StoreConfig!C843,IF(StoreConfig!L843=0,"不限购",StoreConfig!L843&amp;"次"),"")</f>
        <v/>
      </c>
    </row>
    <row r="839" spans="4:10">
      <c r="D839" s="99" t="str">
        <f>IF($B$2=StoreConfig!C844,StoreConfig!O844,"")</f>
        <v/>
      </c>
      <c r="E839" s="99" t="str">
        <f>IF($B$2=StoreConfig!C844,StoreConfig!E844,"")</f>
        <v/>
      </c>
      <c r="F839" s="99" t="str">
        <f>IF($B$2=StoreConfig!C844,RIGHT(StoreConfig!J844,LEN(StoreConfig!J844)-FIND("|",StoreConfig!J844)),"")</f>
        <v/>
      </c>
      <c r="G839" s="99" t="str">
        <f>IFERROR(VLOOKUP(--IF($B$2=StoreConfig!C844,LEFT(StoreConfig!J844,FIND("|",StoreConfig!J844)-1),""),$Q$4:$R$20,2,FALSE),"")</f>
        <v/>
      </c>
      <c r="H839" s="91" t="str">
        <f>IF($B$2=StoreConfig!C844,LEFT(StoreConfig!G844,FIND("#",StoreConfig!G844)-1),"")</f>
        <v/>
      </c>
      <c r="I839" s="91" t="str">
        <f>IF($B$2=StoreConfig!C844,RIGHT(StoreConfig!G844,LEN(StoreConfig!G844)-FIND("#",StoreConfig!G844)),"")</f>
        <v/>
      </c>
      <c r="J839" s="91" t="str">
        <f>IF($B$2=StoreConfig!C844,IF(StoreConfig!L844=0,"不限购",StoreConfig!L844&amp;"次"),"")</f>
        <v/>
      </c>
    </row>
    <row r="840" spans="4:10">
      <c r="D840" s="99" t="str">
        <f>IF($B$2=StoreConfig!C845,StoreConfig!O845,"")</f>
        <v/>
      </c>
      <c r="E840" s="99" t="str">
        <f>IF($B$2=StoreConfig!C845,StoreConfig!E845,"")</f>
        <v/>
      </c>
      <c r="F840" s="99" t="str">
        <f>IF($B$2=StoreConfig!C845,RIGHT(StoreConfig!J845,LEN(StoreConfig!J845)-FIND("|",StoreConfig!J845)),"")</f>
        <v/>
      </c>
      <c r="G840" s="99" t="str">
        <f>IFERROR(VLOOKUP(--IF($B$2=StoreConfig!C845,LEFT(StoreConfig!J845,FIND("|",StoreConfig!J845)-1),""),$Q$4:$R$20,2,FALSE),"")</f>
        <v/>
      </c>
      <c r="H840" s="91" t="str">
        <f>IF($B$2=StoreConfig!C845,LEFT(StoreConfig!G845,FIND("#",StoreConfig!G845)-1),"")</f>
        <v/>
      </c>
      <c r="I840" s="91" t="str">
        <f>IF($B$2=StoreConfig!C845,RIGHT(StoreConfig!G845,LEN(StoreConfig!G845)-FIND("#",StoreConfig!G845)),"")</f>
        <v/>
      </c>
      <c r="J840" s="91" t="str">
        <f>IF($B$2=StoreConfig!C845,IF(StoreConfig!L845=0,"不限购",StoreConfig!L845&amp;"次"),"")</f>
        <v/>
      </c>
    </row>
    <row r="841" spans="4:10">
      <c r="D841" s="99" t="str">
        <f>IF($B$2=StoreConfig!C846,StoreConfig!O846,"")</f>
        <v/>
      </c>
      <c r="E841" s="99" t="str">
        <f>IF($B$2=StoreConfig!C846,StoreConfig!E846,"")</f>
        <v/>
      </c>
      <c r="F841" s="99" t="str">
        <f>IF($B$2=StoreConfig!C846,RIGHT(StoreConfig!J846,LEN(StoreConfig!J846)-FIND("|",StoreConfig!J846)),"")</f>
        <v/>
      </c>
      <c r="G841" s="99" t="str">
        <f>IFERROR(VLOOKUP(--IF($B$2=StoreConfig!C846,LEFT(StoreConfig!J846,FIND("|",StoreConfig!J846)-1),""),$Q$4:$R$20,2,FALSE),"")</f>
        <v/>
      </c>
      <c r="H841" s="91" t="str">
        <f>IF($B$2=StoreConfig!C846,LEFT(StoreConfig!G846,FIND("#",StoreConfig!G846)-1),"")</f>
        <v/>
      </c>
      <c r="I841" s="91" t="str">
        <f>IF($B$2=StoreConfig!C846,RIGHT(StoreConfig!G846,LEN(StoreConfig!G846)-FIND("#",StoreConfig!G846)),"")</f>
        <v/>
      </c>
      <c r="J841" s="91" t="str">
        <f>IF($B$2=StoreConfig!C846,IF(StoreConfig!L846=0,"不限购",StoreConfig!L846&amp;"次"),"")</f>
        <v/>
      </c>
    </row>
    <row r="842" spans="4:10">
      <c r="D842" s="99" t="str">
        <f>IF($B$2=StoreConfig!C847,StoreConfig!O847,"")</f>
        <v/>
      </c>
      <c r="E842" s="99" t="str">
        <f>IF($B$2=StoreConfig!C847,StoreConfig!E847,"")</f>
        <v/>
      </c>
      <c r="F842" s="99" t="str">
        <f>IF($B$2=StoreConfig!C847,RIGHT(StoreConfig!J847,LEN(StoreConfig!J847)-FIND("|",StoreConfig!J847)),"")</f>
        <v/>
      </c>
      <c r="G842" s="99" t="str">
        <f>IFERROR(VLOOKUP(--IF($B$2=StoreConfig!C847,LEFT(StoreConfig!J847,FIND("|",StoreConfig!J847)-1),""),$Q$4:$R$20,2,FALSE),"")</f>
        <v/>
      </c>
      <c r="H842" s="91" t="str">
        <f>IF($B$2=StoreConfig!C847,LEFT(StoreConfig!G847,FIND("#",StoreConfig!G847)-1),"")</f>
        <v/>
      </c>
      <c r="I842" s="91" t="str">
        <f>IF($B$2=StoreConfig!C847,RIGHT(StoreConfig!G847,LEN(StoreConfig!G847)-FIND("#",StoreConfig!G847)),"")</f>
        <v/>
      </c>
      <c r="J842" s="91" t="str">
        <f>IF($B$2=StoreConfig!C847,IF(StoreConfig!L847=0,"不限购",StoreConfig!L847&amp;"次"),"")</f>
        <v/>
      </c>
    </row>
    <row r="843" spans="4:10">
      <c r="D843" s="99" t="str">
        <f>IF($B$2=StoreConfig!C848,StoreConfig!O848,"")</f>
        <v/>
      </c>
      <c r="E843" s="99" t="str">
        <f>IF($B$2=StoreConfig!C848,StoreConfig!E848,"")</f>
        <v/>
      </c>
      <c r="F843" s="99" t="str">
        <f>IF($B$2=StoreConfig!C848,RIGHT(StoreConfig!J848,LEN(StoreConfig!J848)-FIND("|",StoreConfig!J848)),"")</f>
        <v/>
      </c>
      <c r="G843" s="99" t="str">
        <f>IFERROR(VLOOKUP(--IF($B$2=StoreConfig!C848,LEFT(StoreConfig!J848,FIND("|",StoreConfig!J848)-1),""),$Q$4:$R$20,2,FALSE),"")</f>
        <v/>
      </c>
      <c r="H843" s="91" t="str">
        <f>IF($B$2=StoreConfig!C848,LEFT(StoreConfig!G848,FIND("#",StoreConfig!G848)-1),"")</f>
        <v/>
      </c>
      <c r="I843" s="91" t="str">
        <f>IF($B$2=StoreConfig!C848,RIGHT(StoreConfig!G848,LEN(StoreConfig!G848)-FIND("#",StoreConfig!G848)),"")</f>
        <v/>
      </c>
      <c r="J843" s="91" t="str">
        <f>IF($B$2=StoreConfig!C848,IF(StoreConfig!L848=0,"不限购",StoreConfig!L848&amp;"次"),"")</f>
        <v/>
      </c>
    </row>
    <row r="844" spans="4:10">
      <c r="D844" s="99" t="str">
        <f>IF($B$2=StoreConfig!C849,StoreConfig!O849,"")</f>
        <v/>
      </c>
      <c r="E844" s="99" t="str">
        <f>IF($B$2=StoreConfig!C849,StoreConfig!E849,"")</f>
        <v/>
      </c>
      <c r="F844" s="99" t="str">
        <f>IF($B$2=StoreConfig!C849,RIGHT(StoreConfig!J849,LEN(StoreConfig!J849)-FIND("|",StoreConfig!J849)),"")</f>
        <v/>
      </c>
      <c r="G844" s="99" t="str">
        <f>IFERROR(VLOOKUP(--IF($B$2=StoreConfig!C849,LEFT(StoreConfig!J849,FIND("|",StoreConfig!J849)-1),""),$Q$4:$R$20,2,FALSE),"")</f>
        <v/>
      </c>
      <c r="H844" s="91" t="str">
        <f>IF($B$2=StoreConfig!C849,LEFT(StoreConfig!G849,FIND("#",StoreConfig!G849)-1),"")</f>
        <v/>
      </c>
      <c r="I844" s="91" t="str">
        <f>IF($B$2=StoreConfig!C849,RIGHT(StoreConfig!G849,LEN(StoreConfig!G849)-FIND("#",StoreConfig!G849)),"")</f>
        <v/>
      </c>
      <c r="J844" s="91" t="str">
        <f>IF($B$2=StoreConfig!C849,IF(StoreConfig!L849=0,"不限购",StoreConfig!L849&amp;"次"),"")</f>
        <v/>
      </c>
    </row>
    <row r="845" spans="4:10">
      <c r="D845" s="99" t="str">
        <f>IF($B$2=StoreConfig!C850,StoreConfig!O850,"")</f>
        <v/>
      </c>
      <c r="E845" s="99" t="str">
        <f>IF($B$2=StoreConfig!C850,StoreConfig!E850,"")</f>
        <v/>
      </c>
      <c r="F845" s="99" t="str">
        <f>IF($B$2=StoreConfig!C850,RIGHT(StoreConfig!J850,LEN(StoreConfig!J850)-FIND("|",StoreConfig!J850)),"")</f>
        <v/>
      </c>
      <c r="G845" s="99" t="str">
        <f>IFERROR(VLOOKUP(--IF($B$2=StoreConfig!C850,LEFT(StoreConfig!J850,FIND("|",StoreConfig!J850)-1),""),$Q$4:$R$20,2,FALSE),"")</f>
        <v/>
      </c>
      <c r="H845" s="91" t="str">
        <f>IF($B$2=StoreConfig!C850,LEFT(StoreConfig!G850,FIND("#",StoreConfig!G850)-1),"")</f>
        <v/>
      </c>
      <c r="I845" s="91" t="str">
        <f>IF($B$2=StoreConfig!C850,RIGHT(StoreConfig!G850,LEN(StoreConfig!G850)-FIND("#",StoreConfig!G850)),"")</f>
        <v/>
      </c>
      <c r="J845" s="91" t="str">
        <f>IF($B$2=StoreConfig!C850,IF(StoreConfig!L850=0,"不限购",StoreConfig!L850&amp;"次"),"")</f>
        <v/>
      </c>
    </row>
    <row r="846" spans="4:10">
      <c r="D846" s="99" t="str">
        <f>IF($B$2=StoreConfig!C851,StoreConfig!O851,"")</f>
        <v/>
      </c>
      <c r="E846" s="99" t="str">
        <f>IF($B$2=StoreConfig!C851,StoreConfig!E851,"")</f>
        <v/>
      </c>
      <c r="F846" s="99" t="str">
        <f>IF($B$2=StoreConfig!C851,RIGHT(StoreConfig!J851,LEN(StoreConfig!J851)-FIND("|",StoreConfig!J851)),"")</f>
        <v/>
      </c>
      <c r="G846" s="99" t="str">
        <f>IFERROR(VLOOKUP(--IF($B$2=StoreConfig!C851,LEFT(StoreConfig!J851,FIND("|",StoreConfig!J851)-1),""),$Q$4:$R$20,2,FALSE),"")</f>
        <v/>
      </c>
      <c r="H846" s="91" t="str">
        <f>IF($B$2=StoreConfig!C851,LEFT(StoreConfig!G851,FIND("#",StoreConfig!G851)-1),"")</f>
        <v/>
      </c>
      <c r="I846" s="91" t="str">
        <f>IF($B$2=StoreConfig!C851,RIGHT(StoreConfig!G851,LEN(StoreConfig!G851)-FIND("#",StoreConfig!G851)),"")</f>
        <v/>
      </c>
      <c r="J846" s="91" t="str">
        <f>IF($B$2=StoreConfig!C851,IF(StoreConfig!L851=0,"不限购",StoreConfig!L851&amp;"次"),"")</f>
        <v/>
      </c>
    </row>
    <row r="847" spans="4:10">
      <c r="D847" s="99" t="str">
        <f>IF($B$2=StoreConfig!C852,StoreConfig!O852,"")</f>
        <v/>
      </c>
      <c r="E847" s="99" t="str">
        <f>IF($B$2=StoreConfig!C852,StoreConfig!E852,"")</f>
        <v/>
      </c>
      <c r="F847" s="99" t="str">
        <f>IF($B$2=StoreConfig!C852,RIGHT(StoreConfig!J852,LEN(StoreConfig!J852)-FIND("|",StoreConfig!J852)),"")</f>
        <v/>
      </c>
      <c r="G847" s="99" t="str">
        <f>IFERROR(VLOOKUP(--IF($B$2=StoreConfig!C852,LEFT(StoreConfig!J852,FIND("|",StoreConfig!J852)-1),""),$Q$4:$R$20,2,FALSE),"")</f>
        <v/>
      </c>
      <c r="H847" s="91" t="str">
        <f>IF($B$2=StoreConfig!C852,LEFT(StoreConfig!G852,FIND("#",StoreConfig!G852)-1),"")</f>
        <v/>
      </c>
      <c r="I847" s="91" t="str">
        <f>IF($B$2=StoreConfig!C852,RIGHT(StoreConfig!G852,LEN(StoreConfig!G852)-FIND("#",StoreConfig!G852)),"")</f>
        <v/>
      </c>
      <c r="J847" s="91" t="str">
        <f>IF($B$2=StoreConfig!C852,IF(StoreConfig!L852=0,"不限购",StoreConfig!L852&amp;"次"),"")</f>
        <v/>
      </c>
    </row>
    <row r="848" spans="4:10">
      <c r="D848" s="99" t="str">
        <f>IF($B$2=StoreConfig!C853,StoreConfig!O853,"")</f>
        <v/>
      </c>
      <c r="E848" s="99" t="str">
        <f>IF($B$2=StoreConfig!C853,StoreConfig!E853,"")</f>
        <v/>
      </c>
      <c r="F848" s="99" t="str">
        <f>IF($B$2=StoreConfig!C853,RIGHT(StoreConfig!J853,LEN(StoreConfig!J853)-FIND("|",StoreConfig!J853)),"")</f>
        <v/>
      </c>
      <c r="G848" s="99" t="str">
        <f>IFERROR(VLOOKUP(--IF($B$2=StoreConfig!C853,LEFT(StoreConfig!J853,FIND("|",StoreConfig!J853)-1),""),$Q$4:$R$20,2,FALSE),"")</f>
        <v/>
      </c>
      <c r="H848" s="91" t="str">
        <f>IF($B$2=StoreConfig!C853,LEFT(StoreConfig!G853,FIND("#",StoreConfig!G853)-1),"")</f>
        <v/>
      </c>
      <c r="I848" s="91" t="str">
        <f>IF($B$2=StoreConfig!C853,RIGHT(StoreConfig!G853,LEN(StoreConfig!G853)-FIND("#",StoreConfig!G853)),"")</f>
        <v/>
      </c>
      <c r="J848" s="91" t="str">
        <f>IF($B$2=StoreConfig!C853,IF(StoreConfig!L853=0,"不限购",StoreConfig!L853&amp;"次"),"")</f>
        <v/>
      </c>
    </row>
    <row r="849" spans="4:10">
      <c r="D849" s="99" t="str">
        <f>IF($B$2=StoreConfig!C854,StoreConfig!O854,"")</f>
        <v/>
      </c>
      <c r="E849" s="99" t="str">
        <f>IF($B$2=StoreConfig!C854,StoreConfig!E854,"")</f>
        <v/>
      </c>
      <c r="F849" s="99" t="str">
        <f>IF($B$2=StoreConfig!C854,RIGHT(StoreConfig!J854,LEN(StoreConfig!J854)-FIND("|",StoreConfig!J854)),"")</f>
        <v/>
      </c>
      <c r="G849" s="99" t="str">
        <f>IFERROR(VLOOKUP(--IF($B$2=StoreConfig!C854,LEFT(StoreConfig!J854,FIND("|",StoreConfig!J854)-1),""),$Q$4:$R$20,2,FALSE),"")</f>
        <v/>
      </c>
      <c r="H849" s="91" t="str">
        <f>IF($B$2=StoreConfig!C854,LEFT(StoreConfig!G854,FIND("#",StoreConfig!G854)-1),"")</f>
        <v/>
      </c>
      <c r="I849" s="91" t="str">
        <f>IF($B$2=StoreConfig!C854,RIGHT(StoreConfig!G854,LEN(StoreConfig!G854)-FIND("#",StoreConfig!G854)),"")</f>
        <v/>
      </c>
      <c r="J849" s="91" t="str">
        <f>IF($B$2=StoreConfig!C854,IF(StoreConfig!L854=0,"不限购",StoreConfig!L854&amp;"次"),"")</f>
        <v/>
      </c>
    </row>
    <row r="850" spans="4:10">
      <c r="D850" s="99" t="str">
        <f>IF($B$2=StoreConfig!C855,StoreConfig!O855,"")</f>
        <v/>
      </c>
      <c r="E850" s="99" t="str">
        <f>IF($B$2=StoreConfig!C855,StoreConfig!E855,"")</f>
        <v/>
      </c>
      <c r="F850" s="99" t="str">
        <f>IF($B$2=StoreConfig!C855,RIGHT(StoreConfig!J855,LEN(StoreConfig!J855)-FIND("|",StoreConfig!J855)),"")</f>
        <v/>
      </c>
      <c r="G850" s="99" t="str">
        <f>IFERROR(VLOOKUP(--IF($B$2=StoreConfig!C855,LEFT(StoreConfig!J855,FIND("|",StoreConfig!J855)-1),""),$Q$4:$R$20,2,FALSE),"")</f>
        <v/>
      </c>
      <c r="H850" s="91" t="str">
        <f>IF($B$2=StoreConfig!C855,LEFT(StoreConfig!G855,FIND("#",StoreConfig!G855)-1),"")</f>
        <v/>
      </c>
      <c r="I850" s="91" t="str">
        <f>IF($B$2=StoreConfig!C855,RIGHT(StoreConfig!G855,LEN(StoreConfig!G855)-FIND("#",StoreConfig!G855)),"")</f>
        <v/>
      </c>
      <c r="J850" s="91" t="str">
        <f>IF($B$2=StoreConfig!C855,IF(StoreConfig!L855=0,"不限购",StoreConfig!L855&amp;"次"),"")</f>
        <v/>
      </c>
    </row>
    <row r="851" spans="4:10">
      <c r="D851" s="99" t="str">
        <f>IF($B$2=StoreConfig!C856,StoreConfig!O856,"")</f>
        <v/>
      </c>
      <c r="E851" s="99" t="str">
        <f>IF($B$2=StoreConfig!C856,StoreConfig!E856,"")</f>
        <v/>
      </c>
      <c r="F851" s="99" t="str">
        <f>IF($B$2=StoreConfig!C856,RIGHT(StoreConfig!J856,LEN(StoreConfig!J856)-FIND("|",StoreConfig!J856)),"")</f>
        <v/>
      </c>
      <c r="G851" s="99" t="str">
        <f>IFERROR(VLOOKUP(--IF($B$2=StoreConfig!C856,LEFT(StoreConfig!J856,FIND("|",StoreConfig!J856)-1),""),$Q$4:$R$20,2,FALSE),"")</f>
        <v/>
      </c>
      <c r="H851" s="91" t="str">
        <f>IF($B$2=StoreConfig!C856,LEFT(StoreConfig!G856,FIND("#",StoreConfig!G856)-1),"")</f>
        <v/>
      </c>
      <c r="I851" s="91" t="str">
        <f>IF($B$2=StoreConfig!C856,RIGHT(StoreConfig!G856,LEN(StoreConfig!G856)-FIND("#",StoreConfig!G856)),"")</f>
        <v/>
      </c>
      <c r="J851" s="91" t="str">
        <f>IF($B$2=StoreConfig!C856,IF(StoreConfig!L856=0,"不限购",StoreConfig!L856&amp;"次"),"")</f>
        <v/>
      </c>
    </row>
    <row r="852" spans="4:10">
      <c r="D852" s="99" t="str">
        <f>IF($B$2=StoreConfig!C857,StoreConfig!O857,"")</f>
        <v/>
      </c>
      <c r="E852" s="99" t="str">
        <f>IF($B$2=StoreConfig!C857,StoreConfig!E857,"")</f>
        <v/>
      </c>
      <c r="F852" s="99" t="str">
        <f>IF($B$2=StoreConfig!C857,RIGHT(StoreConfig!J857,LEN(StoreConfig!J857)-FIND("|",StoreConfig!J857)),"")</f>
        <v/>
      </c>
      <c r="G852" s="99" t="str">
        <f>IFERROR(VLOOKUP(--IF($B$2=StoreConfig!C857,LEFT(StoreConfig!J857,FIND("|",StoreConfig!J857)-1),""),$Q$4:$R$20,2,FALSE),"")</f>
        <v/>
      </c>
      <c r="H852" s="91" t="str">
        <f>IF($B$2=StoreConfig!C857,LEFT(StoreConfig!G857,FIND("#",StoreConfig!G857)-1),"")</f>
        <v/>
      </c>
      <c r="I852" s="91" t="str">
        <f>IF($B$2=StoreConfig!C857,RIGHT(StoreConfig!G857,LEN(StoreConfig!G857)-FIND("#",StoreConfig!G857)),"")</f>
        <v/>
      </c>
      <c r="J852" s="91" t="str">
        <f>IF($B$2=StoreConfig!C857,IF(StoreConfig!L857=0,"不限购",StoreConfig!L857&amp;"次"),"")</f>
        <v/>
      </c>
    </row>
    <row r="853" spans="4:10">
      <c r="D853" s="99" t="str">
        <f>IF($B$2=StoreConfig!C858,StoreConfig!O858,"")</f>
        <v/>
      </c>
      <c r="E853" s="99" t="str">
        <f>IF($B$2=StoreConfig!C858,StoreConfig!E858,"")</f>
        <v/>
      </c>
      <c r="F853" s="99" t="str">
        <f>IF($B$2=StoreConfig!C858,RIGHT(StoreConfig!J858,LEN(StoreConfig!J858)-FIND("|",StoreConfig!J858)),"")</f>
        <v/>
      </c>
      <c r="G853" s="99" t="str">
        <f>IFERROR(VLOOKUP(--IF($B$2=StoreConfig!C858,LEFT(StoreConfig!J858,FIND("|",StoreConfig!J858)-1),""),$Q$4:$R$20,2,FALSE),"")</f>
        <v/>
      </c>
      <c r="H853" s="91" t="str">
        <f>IF($B$2=StoreConfig!C858,LEFT(StoreConfig!G858,FIND("#",StoreConfig!G858)-1),"")</f>
        <v/>
      </c>
      <c r="I853" s="91" t="str">
        <f>IF($B$2=StoreConfig!C858,RIGHT(StoreConfig!G858,LEN(StoreConfig!G858)-FIND("#",StoreConfig!G858)),"")</f>
        <v/>
      </c>
      <c r="J853" s="91" t="str">
        <f>IF($B$2=StoreConfig!C858,IF(StoreConfig!L858=0,"不限购",StoreConfig!L858&amp;"次"),"")</f>
        <v/>
      </c>
    </row>
    <row r="854" spans="4:10">
      <c r="D854" s="99" t="str">
        <f>IF($B$2=StoreConfig!C859,StoreConfig!O859,"")</f>
        <v/>
      </c>
      <c r="E854" s="99" t="str">
        <f>IF($B$2=StoreConfig!C859,StoreConfig!E859,"")</f>
        <v/>
      </c>
      <c r="F854" s="99" t="str">
        <f>IF($B$2=StoreConfig!C859,RIGHT(StoreConfig!J859,LEN(StoreConfig!J859)-FIND("|",StoreConfig!J859)),"")</f>
        <v/>
      </c>
      <c r="G854" s="99" t="str">
        <f>IFERROR(VLOOKUP(--IF($B$2=StoreConfig!C859,LEFT(StoreConfig!J859,FIND("|",StoreConfig!J859)-1),""),$Q$4:$R$20,2,FALSE),"")</f>
        <v/>
      </c>
      <c r="H854" s="91" t="str">
        <f>IF($B$2=StoreConfig!C859,LEFT(StoreConfig!G859,FIND("#",StoreConfig!G859)-1),"")</f>
        <v/>
      </c>
      <c r="I854" s="91" t="str">
        <f>IF($B$2=StoreConfig!C859,RIGHT(StoreConfig!G859,LEN(StoreConfig!G859)-FIND("#",StoreConfig!G859)),"")</f>
        <v/>
      </c>
      <c r="J854" s="91" t="str">
        <f>IF($B$2=StoreConfig!C859,IF(StoreConfig!L859=0,"不限购",StoreConfig!L859&amp;"次"),"")</f>
        <v/>
      </c>
    </row>
    <row r="855" spans="4:10">
      <c r="D855" s="99" t="str">
        <f>IF($B$2=StoreConfig!C860,StoreConfig!O860,"")</f>
        <v/>
      </c>
      <c r="E855" s="99" t="str">
        <f>IF($B$2=StoreConfig!C860,StoreConfig!E860,"")</f>
        <v/>
      </c>
      <c r="F855" s="99" t="str">
        <f>IF($B$2=StoreConfig!C860,RIGHT(StoreConfig!J860,LEN(StoreConfig!J860)-FIND("|",StoreConfig!J860)),"")</f>
        <v/>
      </c>
      <c r="G855" s="99" t="str">
        <f>IFERROR(VLOOKUP(--IF($B$2=StoreConfig!C860,LEFT(StoreConfig!J860,FIND("|",StoreConfig!J860)-1),""),$Q$4:$R$20,2,FALSE),"")</f>
        <v/>
      </c>
      <c r="H855" s="91" t="str">
        <f>IF($B$2=StoreConfig!C860,LEFT(StoreConfig!G860,FIND("#",StoreConfig!G860)-1),"")</f>
        <v/>
      </c>
      <c r="I855" s="91" t="str">
        <f>IF($B$2=StoreConfig!C860,RIGHT(StoreConfig!G860,LEN(StoreConfig!G860)-FIND("#",StoreConfig!G860)),"")</f>
        <v/>
      </c>
      <c r="J855" s="91" t="str">
        <f>IF($B$2=StoreConfig!C860,IF(StoreConfig!L860=0,"不限购",StoreConfig!L860&amp;"次"),"")</f>
        <v/>
      </c>
    </row>
    <row r="856" spans="4:10">
      <c r="D856" s="99" t="str">
        <f>IF($B$2=StoreConfig!C861,StoreConfig!O861,"")</f>
        <v/>
      </c>
      <c r="E856" s="99" t="str">
        <f>IF($B$2=StoreConfig!C861,StoreConfig!E861,"")</f>
        <v/>
      </c>
      <c r="F856" s="99" t="str">
        <f>IF($B$2=StoreConfig!C861,RIGHT(StoreConfig!J861,LEN(StoreConfig!J861)-FIND("|",StoreConfig!J861)),"")</f>
        <v/>
      </c>
      <c r="G856" s="99" t="str">
        <f>IFERROR(VLOOKUP(--IF($B$2=StoreConfig!C861,LEFT(StoreConfig!J861,FIND("|",StoreConfig!J861)-1),""),$Q$4:$R$20,2,FALSE),"")</f>
        <v/>
      </c>
      <c r="H856" s="91" t="str">
        <f>IF($B$2=StoreConfig!C861,LEFT(StoreConfig!G861,FIND("#",StoreConfig!G861)-1),"")</f>
        <v/>
      </c>
      <c r="I856" s="91" t="str">
        <f>IF($B$2=StoreConfig!C861,RIGHT(StoreConfig!G861,LEN(StoreConfig!G861)-FIND("#",StoreConfig!G861)),"")</f>
        <v/>
      </c>
      <c r="J856" s="91" t="str">
        <f>IF($B$2=StoreConfig!C861,IF(StoreConfig!L861=0,"不限购",StoreConfig!L861&amp;"次"),"")</f>
        <v/>
      </c>
    </row>
    <row r="857" spans="4:10">
      <c r="D857" s="99" t="str">
        <f>IF($B$2=StoreConfig!C862,StoreConfig!O862,"")</f>
        <v/>
      </c>
      <c r="E857" s="99" t="str">
        <f>IF($B$2=StoreConfig!C862,StoreConfig!E862,"")</f>
        <v/>
      </c>
      <c r="F857" s="99" t="str">
        <f>IF($B$2=StoreConfig!C862,RIGHT(StoreConfig!J862,LEN(StoreConfig!J862)-FIND("|",StoreConfig!J862)),"")</f>
        <v/>
      </c>
      <c r="G857" s="99" t="str">
        <f>IFERROR(VLOOKUP(--IF($B$2=StoreConfig!C862,LEFT(StoreConfig!J862,FIND("|",StoreConfig!J862)-1),""),$Q$4:$R$20,2,FALSE),"")</f>
        <v/>
      </c>
      <c r="H857" s="91" t="str">
        <f>IF($B$2=StoreConfig!C862,LEFT(StoreConfig!G862,FIND("#",StoreConfig!G862)-1),"")</f>
        <v/>
      </c>
      <c r="I857" s="91" t="str">
        <f>IF($B$2=StoreConfig!C862,RIGHT(StoreConfig!G862,LEN(StoreConfig!G862)-FIND("#",StoreConfig!G862)),"")</f>
        <v/>
      </c>
      <c r="J857" s="91" t="str">
        <f>IF($B$2=StoreConfig!C862,IF(StoreConfig!L862=0,"不限购",StoreConfig!L862&amp;"次"),"")</f>
        <v/>
      </c>
    </row>
    <row r="858" spans="4:10">
      <c r="D858" s="99" t="str">
        <f>IF($B$2=StoreConfig!C863,StoreConfig!O863,"")</f>
        <v/>
      </c>
      <c r="E858" s="99" t="str">
        <f>IF($B$2=StoreConfig!C863,StoreConfig!E863,"")</f>
        <v/>
      </c>
      <c r="F858" s="99" t="str">
        <f>IF($B$2=StoreConfig!C863,RIGHT(StoreConfig!J863,LEN(StoreConfig!J863)-FIND("|",StoreConfig!J863)),"")</f>
        <v/>
      </c>
      <c r="G858" s="99" t="str">
        <f>IFERROR(VLOOKUP(--IF($B$2=StoreConfig!C863,LEFT(StoreConfig!J863,FIND("|",StoreConfig!J863)-1),""),$Q$4:$R$20,2,FALSE),"")</f>
        <v/>
      </c>
      <c r="H858" s="91" t="str">
        <f>IF($B$2=StoreConfig!C863,LEFT(StoreConfig!G863,FIND("#",StoreConfig!G863)-1),"")</f>
        <v/>
      </c>
      <c r="I858" s="91" t="str">
        <f>IF($B$2=StoreConfig!C863,RIGHT(StoreConfig!G863,LEN(StoreConfig!G863)-FIND("#",StoreConfig!G863)),"")</f>
        <v/>
      </c>
      <c r="J858" s="91" t="str">
        <f>IF($B$2=StoreConfig!C863,IF(StoreConfig!L863=0,"不限购",StoreConfig!L863&amp;"次"),"")</f>
        <v/>
      </c>
    </row>
    <row r="859" spans="4:10">
      <c r="D859" s="99" t="str">
        <f>IF($B$2=StoreConfig!C864,StoreConfig!O864,"")</f>
        <v/>
      </c>
      <c r="E859" s="99" t="str">
        <f>IF($B$2=StoreConfig!C864,StoreConfig!E864,"")</f>
        <v/>
      </c>
      <c r="F859" s="99" t="str">
        <f>IF($B$2=StoreConfig!C864,RIGHT(StoreConfig!J864,LEN(StoreConfig!J864)-FIND("|",StoreConfig!J864)),"")</f>
        <v/>
      </c>
      <c r="G859" s="99" t="str">
        <f>IFERROR(VLOOKUP(--IF($B$2=StoreConfig!C864,LEFT(StoreConfig!J864,FIND("|",StoreConfig!J864)-1),""),$Q$4:$R$20,2,FALSE),"")</f>
        <v/>
      </c>
      <c r="H859" s="91" t="str">
        <f>IF($B$2=StoreConfig!C864,LEFT(StoreConfig!G864,FIND("#",StoreConfig!G864)-1),"")</f>
        <v/>
      </c>
      <c r="I859" s="91" t="str">
        <f>IF($B$2=StoreConfig!C864,RIGHT(StoreConfig!G864,LEN(StoreConfig!G864)-FIND("#",StoreConfig!G864)),"")</f>
        <v/>
      </c>
      <c r="J859" s="91" t="str">
        <f>IF($B$2=StoreConfig!C864,IF(StoreConfig!L864=0,"不限购",StoreConfig!L864&amp;"次"),"")</f>
        <v/>
      </c>
    </row>
    <row r="860" spans="4:10">
      <c r="D860" s="99" t="str">
        <f>IF($B$2=StoreConfig!C865,StoreConfig!O865,"")</f>
        <v/>
      </c>
      <c r="E860" s="99" t="str">
        <f>IF($B$2=StoreConfig!C865,StoreConfig!E865,"")</f>
        <v/>
      </c>
      <c r="F860" s="99" t="str">
        <f>IF($B$2=StoreConfig!C865,RIGHT(StoreConfig!J865,LEN(StoreConfig!J865)-FIND("|",StoreConfig!J865)),"")</f>
        <v/>
      </c>
      <c r="G860" s="99" t="str">
        <f>IFERROR(VLOOKUP(--IF($B$2=StoreConfig!C865,LEFT(StoreConfig!J865,FIND("|",StoreConfig!J865)-1),""),$Q$4:$R$20,2,FALSE),"")</f>
        <v/>
      </c>
      <c r="H860" s="91" t="str">
        <f>IF($B$2=StoreConfig!C865,LEFT(StoreConfig!G865,FIND("#",StoreConfig!G865)-1),"")</f>
        <v/>
      </c>
      <c r="I860" s="91" t="str">
        <f>IF($B$2=StoreConfig!C865,RIGHT(StoreConfig!G865,LEN(StoreConfig!G865)-FIND("#",StoreConfig!G865)),"")</f>
        <v/>
      </c>
      <c r="J860" s="91" t="str">
        <f>IF($B$2=StoreConfig!C865,IF(StoreConfig!L865=0,"不限购",StoreConfig!L865&amp;"次"),"")</f>
        <v/>
      </c>
    </row>
    <row r="861" spans="4:10">
      <c r="D861" s="99" t="str">
        <f>IF($B$2=StoreConfig!C866,StoreConfig!O866,"")</f>
        <v/>
      </c>
      <c r="E861" s="99" t="str">
        <f>IF($B$2=StoreConfig!C866,StoreConfig!E866,"")</f>
        <v/>
      </c>
      <c r="F861" s="99" t="str">
        <f>IF($B$2=StoreConfig!C866,RIGHT(StoreConfig!J866,LEN(StoreConfig!J866)-FIND("|",StoreConfig!J866)),"")</f>
        <v/>
      </c>
      <c r="G861" s="99" t="str">
        <f>IFERROR(VLOOKUP(--IF($B$2=StoreConfig!C866,LEFT(StoreConfig!J866,FIND("|",StoreConfig!J866)-1),""),$Q$4:$R$20,2,FALSE),"")</f>
        <v/>
      </c>
      <c r="H861" s="91" t="str">
        <f>IF($B$2=StoreConfig!C866,LEFT(StoreConfig!G866,FIND("#",StoreConfig!G866)-1),"")</f>
        <v/>
      </c>
      <c r="I861" s="91" t="str">
        <f>IF($B$2=StoreConfig!C866,RIGHT(StoreConfig!G866,LEN(StoreConfig!G866)-FIND("#",StoreConfig!G866)),"")</f>
        <v/>
      </c>
      <c r="J861" s="91" t="str">
        <f>IF($B$2=StoreConfig!C866,IF(StoreConfig!L866=0,"不限购",StoreConfig!L866&amp;"次"),"")</f>
        <v/>
      </c>
    </row>
    <row r="862" spans="4:10">
      <c r="D862" s="99" t="str">
        <f>IF($B$2=StoreConfig!C867,StoreConfig!O867,"")</f>
        <v/>
      </c>
      <c r="E862" s="99" t="str">
        <f>IF($B$2=StoreConfig!C867,StoreConfig!E867,"")</f>
        <v/>
      </c>
      <c r="F862" s="99" t="str">
        <f>IF($B$2=StoreConfig!C867,RIGHT(StoreConfig!J867,LEN(StoreConfig!J867)-FIND("|",StoreConfig!J867)),"")</f>
        <v/>
      </c>
      <c r="G862" s="99" t="str">
        <f>IFERROR(VLOOKUP(--IF($B$2=StoreConfig!C867,LEFT(StoreConfig!J867,FIND("|",StoreConfig!J867)-1),""),$Q$4:$R$20,2,FALSE),"")</f>
        <v/>
      </c>
      <c r="H862" s="91" t="str">
        <f>IF($B$2=StoreConfig!C867,LEFT(StoreConfig!G867,FIND("#",StoreConfig!G867)-1),"")</f>
        <v/>
      </c>
      <c r="I862" s="91" t="str">
        <f>IF($B$2=StoreConfig!C867,RIGHT(StoreConfig!G867,LEN(StoreConfig!G867)-FIND("#",StoreConfig!G867)),"")</f>
        <v/>
      </c>
      <c r="J862" s="91" t="str">
        <f>IF($B$2=StoreConfig!C867,IF(StoreConfig!L867=0,"不限购",StoreConfig!L867&amp;"次"),"")</f>
        <v/>
      </c>
    </row>
    <row r="863" spans="4:10">
      <c r="D863" s="99" t="str">
        <f>IF($B$2=StoreConfig!C868,StoreConfig!O868,"")</f>
        <v/>
      </c>
      <c r="E863" s="99" t="str">
        <f>IF($B$2=StoreConfig!C868,StoreConfig!E868,"")</f>
        <v/>
      </c>
      <c r="F863" s="99" t="str">
        <f>IF($B$2=StoreConfig!C868,RIGHT(StoreConfig!J868,LEN(StoreConfig!J868)-FIND("|",StoreConfig!J868)),"")</f>
        <v/>
      </c>
      <c r="G863" s="99" t="str">
        <f>IFERROR(VLOOKUP(--IF($B$2=StoreConfig!C868,LEFT(StoreConfig!J868,FIND("|",StoreConfig!J868)-1),""),$Q$4:$R$20,2,FALSE),"")</f>
        <v/>
      </c>
      <c r="H863" s="91" t="str">
        <f>IF($B$2=StoreConfig!C868,LEFT(StoreConfig!G868,FIND("#",StoreConfig!G868)-1),"")</f>
        <v/>
      </c>
      <c r="I863" s="91" t="str">
        <f>IF($B$2=StoreConfig!C868,RIGHT(StoreConfig!G868,LEN(StoreConfig!G868)-FIND("#",StoreConfig!G868)),"")</f>
        <v/>
      </c>
      <c r="J863" s="91" t="str">
        <f>IF($B$2=StoreConfig!C868,IF(StoreConfig!L868=0,"不限购",StoreConfig!L868&amp;"次"),"")</f>
        <v/>
      </c>
    </row>
    <row r="864" spans="4:10">
      <c r="D864" s="99" t="str">
        <f>IF($B$2=StoreConfig!C869,StoreConfig!O869,"")</f>
        <v/>
      </c>
      <c r="E864" s="99" t="str">
        <f>IF($B$2=StoreConfig!C869,StoreConfig!E869,"")</f>
        <v/>
      </c>
      <c r="F864" s="99" t="str">
        <f>IF($B$2=StoreConfig!C869,RIGHT(StoreConfig!J869,LEN(StoreConfig!J869)-FIND("|",StoreConfig!J869)),"")</f>
        <v/>
      </c>
      <c r="G864" s="99" t="str">
        <f>IFERROR(VLOOKUP(--IF($B$2=StoreConfig!C869,LEFT(StoreConfig!J869,FIND("|",StoreConfig!J869)-1),""),$Q$4:$R$20,2,FALSE),"")</f>
        <v/>
      </c>
      <c r="H864" s="91" t="str">
        <f>IF($B$2=StoreConfig!C869,LEFT(StoreConfig!G869,FIND("#",StoreConfig!G869)-1),"")</f>
        <v/>
      </c>
      <c r="I864" s="91" t="str">
        <f>IF($B$2=StoreConfig!C869,RIGHT(StoreConfig!G869,LEN(StoreConfig!G869)-FIND("#",StoreConfig!G869)),"")</f>
        <v/>
      </c>
      <c r="J864" s="91" t="str">
        <f>IF($B$2=StoreConfig!C869,IF(StoreConfig!L869=0,"不限购",StoreConfig!L869&amp;"次"),"")</f>
        <v/>
      </c>
    </row>
    <row r="865" spans="4:10">
      <c r="D865" s="99" t="str">
        <f>IF($B$2=StoreConfig!C870,StoreConfig!O870,"")</f>
        <v/>
      </c>
      <c r="E865" s="99" t="str">
        <f>IF($B$2=StoreConfig!C870,StoreConfig!E870,"")</f>
        <v/>
      </c>
      <c r="F865" s="99" t="str">
        <f>IF($B$2=StoreConfig!C870,RIGHT(StoreConfig!J870,LEN(StoreConfig!J870)-FIND("|",StoreConfig!J870)),"")</f>
        <v/>
      </c>
      <c r="G865" s="99" t="str">
        <f>IFERROR(VLOOKUP(--IF($B$2=StoreConfig!C870,LEFT(StoreConfig!J870,FIND("|",StoreConfig!J870)-1),""),$Q$4:$R$20,2,FALSE),"")</f>
        <v/>
      </c>
      <c r="H865" s="91" t="str">
        <f>IF($B$2=StoreConfig!C870,LEFT(StoreConfig!G870,FIND("#",StoreConfig!G870)-1),"")</f>
        <v/>
      </c>
      <c r="I865" s="91" t="str">
        <f>IF($B$2=StoreConfig!C870,RIGHT(StoreConfig!G870,LEN(StoreConfig!G870)-FIND("#",StoreConfig!G870)),"")</f>
        <v/>
      </c>
      <c r="J865" s="91" t="str">
        <f>IF($B$2=StoreConfig!C870,IF(StoreConfig!L870=0,"不限购",StoreConfig!L870&amp;"次"),"")</f>
        <v/>
      </c>
    </row>
    <row r="866" spans="4:10">
      <c r="D866" s="99" t="str">
        <f>IF($B$2=StoreConfig!C871,StoreConfig!O871,"")</f>
        <v/>
      </c>
      <c r="E866" s="99" t="str">
        <f>IF($B$2=StoreConfig!C871,StoreConfig!E871,"")</f>
        <v/>
      </c>
      <c r="F866" s="99" t="str">
        <f>IF($B$2=StoreConfig!C871,RIGHT(StoreConfig!J871,LEN(StoreConfig!J871)-FIND("|",StoreConfig!J871)),"")</f>
        <v/>
      </c>
      <c r="G866" s="99" t="str">
        <f>IFERROR(VLOOKUP(--IF($B$2=StoreConfig!C871,LEFT(StoreConfig!J871,FIND("|",StoreConfig!J871)-1),""),$Q$4:$R$20,2,FALSE),"")</f>
        <v/>
      </c>
      <c r="H866" s="91" t="str">
        <f>IF($B$2=StoreConfig!C871,LEFT(StoreConfig!G871,FIND("#",StoreConfig!G871)-1),"")</f>
        <v/>
      </c>
      <c r="I866" s="91" t="str">
        <f>IF($B$2=StoreConfig!C871,RIGHT(StoreConfig!G871,LEN(StoreConfig!G871)-FIND("#",StoreConfig!G871)),"")</f>
        <v/>
      </c>
      <c r="J866" s="91" t="str">
        <f>IF($B$2=StoreConfig!C871,IF(StoreConfig!L871=0,"不限购",StoreConfig!L871&amp;"次"),"")</f>
        <v/>
      </c>
    </row>
    <row r="867" spans="4:10">
      <c r="D867" s="99" t="str">
        <f>IF($B$2=StoreConfig!C872,StoreConfig!O872,"")</f>
        <v/>
      </c>
      <c r="E867" s="99" t="str">
        <f>IF($B$2=StoreConfig!C872,StoreConfig!E872,"")</f>
        <v/>
      </c>
      <c r="F867" s="99" t="str">
        <f>IF($B$2=StoreConfig!C872,RIGHT(StoreConfig!J872,LEN(StoreConfig!J872)-FIND("|",StoreConfig!J872)),"")</f>
        <v/>
      </c>
      <c r="G867" s="99" t="str">
        <f>IFERROR(VLOOKUP(--IF($B$2=StoreConfig!C872,LEFT(StoreConfig!J872,FIND("|",StoreConfig!J872)-1),""),$Q$4:$R$20,2,FALSE),"")</f>
        <v/>
      </c>
      <c r="H867" s="91" t="str">
        <f>IF($B$2=StoreConfig!C872,LEFT(StoreConfig!G872,FIND("#",StoreConfig!G872)-1),"")</f>
        <v/>
      </c>
      <c r="I867" s="91" t="str">
        <f>IF($B$2=StoreConfig!C872,RIGHT(StoreConfig!G872,LEN(StoreConfig!G872)-FIND("#",StoreConfig!G872)),"")</f>
        <v/>
      </c>
      <c r="J867" s="91" t="str">
        <f>IF($B$2=StoreConfig!C872,IF(StoreConfig!L872=0,"不限购",StoreConfig!L872&amp;"次"),"")</f>
        <v/>
      </c>
    </row>
    <row r="868" spans="4:10">
      <c r="D868" s="99" t="str">
        <f>IF($B$2=StoreConfig!C873,StoreConfig!O873,"")</f>
        <v/>
      </c>
      <c r="E868" s="99" t="str">
        <f>IF($B$2=StoreConfig!C873,StoreConfig!E873,"")</f>
        <v/>
      </c>
      <c r="F868" s="99" t="str">
        <f>IF($B$2=StoreConfig!C873,RIGHT(StoreConfig!J873,LEN(StoreConfig!J873)-FIND("|",StoreConfig!J873)),"")</f>
        <v/>
      </c>
      <c r="G868" s="99" t="str">
        <f>IFERROR(VLOOKUP(--IF($B$2=StoreConfig!C873,LEFT(StoreConfig!J873,FIND("|",StoreConfig!J873)-1),""),$Q$4:$R$20,2,FALSE),"")</f>
        <v/>
      </c>
      <c r="H868" s="91" t="str">
        <f>IF($B$2=StoreConfig!C873,LEFT(StoreConfig!G873,FIND("#",StoreConfig!G873)-1),"")</f>
        <v/>
      </c>
      <c r="I868" s="91" t="str">
        <f>IF($B$2=StoreConfig!C873,RIGHT(StoreConfig!G873,LEN(StoreConfig!G873)-FIND("#",StoreConfig!G873)),"")</f>
        <v/>
      </c>
      <c r="J868" s="91" t="str">
        <f>IF($B$2=StoreConfig!C873,IF(StoreConfig!L873=0,"不限购",StoreConfig!L873&amp;"次"),"")</f>
        <v/>
      </c>
    </row>
    <row r="869" spans="4:10">
      <c r="D869" s="99" t="str">
        <f>IF($B$2=StoreConfig!C874,StoreConfig!O874,"")</f>
        <v/>
      </c>
      <c r="E869" s="99" t="str">
        <f>IF($B$2=StoreConfig!C874,StoreConfig!E874,"")</f>
        <v/>
      </c>
      <c r="F869" s="99" t="str">
        <f>IF($B$2=StoreConfig!C874,RIGHT(StoreConfig!J874,LEN(StoreConfig!J874)-FIND("|",StoreConfig!J874)),"")</f>
        <v/>
      </c>
      <c r="G869" s="99" t="str">
        <f>IFERROR(VLOOKUP(--IF($B$2=StoreConfig!C874,LEFT(StoreConfig!J874,FIND("|",StoreConfig!J874)-1),""),$Q$4:$R$20,2,FALSE),"")</f>
        <v/>
      </c>
      <c r="H869" s="91" t="str">
        <f>IF($B$2=StoreConfig!C874,LEFT(StoreConfig!G874,FIND("#",StoreConfig!G874)-1),"")</f>
        <v/>
      </c>
      <c r="I869" s="91" t="str">
        <f>IF($B$2=StoreConfig!C874,RIGHT(StoreConfig!G874,LEN(StoreConfig!G874)-FIND("#",StoreConfig!G874)),"")</f>
        <v/>
      </c>
      <c r="J869" s="91" t="str">
        <f>IF($B$2=StoreConfig!C874,IF(StoreConfig!L874=0,"不限购",StoreConfig!L874&amp;"次"),"")</f>
        <v/>
      </c>
    </row>
    <row r="870" spans="4:10">
      <c r="D870" s="99" t="str">
        <f>IF($B$2=StoreConfig!C875,StoreConfig!O875,"")</f>
        <v/>
      </c>
      <c r="E870" s="99" t="str">
        <f>IF($B$2=StoreConfig!C875,StoreConfig!E875,"")</f>
        <v/>
      </c>
      <c r="F870" s="99" t="str">
        <f>IF($B$2=StoreConfig!C875,RIGHT(StoreConfig!J875,LEN(StoreConfig!J875)-FIND("|",StoreConfig!J875)),"")</f>
        <v/>
      </c>
      <c r="G870" s="99" t="str">
        <f>IFERROR(VLOOKUP(--IF($B$2=StoreConfig!C875,LEFT(StoreConfig!J875,FIND("|",StoreConfig!J875)-1),""),$Q$4:$R$20,2,FALSE),"")</f>
        <v/>
      </c>
      <c r="H870" s="91" t="str">
        <f>IF($B$2=StoreConfig!C875,LEFT(StoreConfig!G875,FIND("#",StoreConfig!G875)-1),"")</f>
        <v/>
      </c>
      <c r="I870" s="91" t="str">
        <f>IF($B$2=StoreConfig!C875,RIGHT(StoreConfig!G875,LEN(StoreConfig!G875)-FIND("#",StoreConfig!G875)),"")</f>
        <v/>
      </c>
      <c r="J870" s="91" t="str">
        <f>IF($B$2=StoreConfig!C875,IF(StoreConfig!L875=0,"不限购",StoreConfig!L875&amp;"次"),"")</f>
        <v/>
      </c>
    </row>
    <row r="871" spans="4:10">
      <c r="D871" s="99" t="str">
        <f>IF($B$2=StoreConfig!C876,StoreConfig!O876,"")</f>
        <v/>
      </c>
      <c r="E871" s="99" t="str">
        <f>IF($B$2=StoreConfig!C876,StoreConfig!E876,"")</f>
        <v/>
      </c>
      <c r="F871" s="99" t="str">
        <f>IF($B$2=StoreConfig!C876,RIGHT(StoreConfig!J876,LEN(StoreConfig!J876)-FIND("|",StoreConfig!J876)),"")</f>
        <v/>
      </c>
      <c r="G871" s="99" t="str">
        <f>IFERROR(VLOOKUP(--IF($B$2=StoreConfig!C876,LEFT(StoreConfig!J876,FIND("|",StoreConfig!J876)-1),""),$Q$4:$R$20,2,FALSE),"")</f>
        <v/>
      </c>
      <c r="H871" s="91" t="str">
        <f>IF($B$2=StoreConfig!C876,LEFT(StoreConfig!G876,FIND("#",StoreConfig!G876)-1),"")</f>
        <v/>
      </c>
      <c r="I871" s="91" t="str">
        <f>IF($B$2=StoreConfig!C876,RIGHT(StoreConfig!G876,LEN(StoreConfig!G876)-FIND("#",StoreConfig!G876)),"")</f>
        <v/>
      </c>
      <c r="J871" s="91" t="str">
        <f>IF($B$2=StoreConfig!C876,IF(StoreConfig!L876=0,"不限购",StoreConfig!L876&amp;"次"),"")</f>
        <v/>
      </c>
    </row>
    <row r="872" spans="4:10">
      <c r="D872" s="99" t="str">
        <f>IF($B$2=StoreConfig!C877,StoreConfig!O877,"")</f>
        <v/>
      </c>
      <c r="E872" s="99" t="str">
        <f>IF($B$2=StoreConfig!C877,StoreConfig!E877,"")</f>
        <v/>
      </c>
      <c r="F872" s="99" t="str">
        <f>IF($B$2=StoreConfig!C877,RIGHT(StoreConfig!J877,LEN(StoreConfig!J877)-FIND("|",StoreConfig!J877)),"")</f>
        <v/>
      </c>
      <c r="G872" s="99" t="str">
        <f>IFERROR(VLOOKUP(--IF($B$2=StoreConfig!C877,LEFT(StoreConfig!J877,FIND("|",StoreConfig!J877)-1),""),$Q$4:$R$20,2,FALSE),"")</f>
        <v/>
      </c>
      <c r="H872" s="91" t="str">
        <f>IF($B$2=StoreConfig!C877,LEFT(StoreConfig!G877,FIND("#",StoreConfig!G877)-1),"")</f>
        <v/>
      </c>
      <c r="I872" s="91" t="str">
        <f>IF($B$2=StoreConfig!C877,RIGHT(StoreConfig!G877,LEN(StoreConfig!G877)-FIND("#",StoreConfig!G877)),"")</f>
        <v/>
      </c>
      <c r="J872" s="91" t="str">
        <f>IF($B$2=StoreConfig!C877,IF(StoreConfig!L877=0,"不限购",StoreConfig!L877&amp;"次"),"")</f>
        <v/>
      </c>
    </row>
    <row r="873" spans="4:10">
      <c r="D873" s="99" t="str">
        <f>IF($B$2=StoreConfig!C878,StoreConfig!O878,"")</f>
        <v/>
      </c>
      <c r="E873" s="99" t="str">
        <f>IF($B$2=StoreConfig!C878,StoreConfig!E878,"")</f>
        <v/>
      </c>
      <c r="F873" s="99" t="str">
        <f>IF($B$2=StoreConfig!C878,RIGHT(StoreConfig!J878,LEN(StoreConfig!J878)-FIND("|",StoreConfig!J878)),"")</f>
        <v/>
      </c>
      <c r="G873" s="99" t="str">
        <f>IFERROR(VLOOKUP(--IF($B$2=StoreConfig!C878,LEFT(StoreConfig!J878,FIND("|",StoreConfig!J878)-1),""),$Q$4:$R$20,2,FALSE),"")</f>
        <v/>
      </c>
      <c r="H873" s="91" t="str">
        <f>IF($B$2=StoreConfig!C878,LEFT(StoreConfig!G878,FIND("#",StoreConfig!G878)-1),"")</f>
        <v/>
      </c>
      <c r="I873" s="91" t="str">
        <f>IF($B$2=StoreConfig!C878,RIGHT(StoreConfig!G878,LEN(StoreConfig!G878)-FIND("#",StoreConfig!G878)),"")</f>
        <v/>
      </c>
      <c r="J873" s="91" t="str">
        <f>IF($B$2=StoreConfig!C878,IF(StoreConfig!L878=0,"不限购",StoreConfig!L878&amp;"次"),"")</f>
        <v/>
      </c>
    </row>
    <row r="874" spans="4:10">
      <c r="D874" s="99" t="str">
        <f>IF($B$2=StoreConfig!C879,StoreConfig!O879,"")</f>
        <v/>
      </c>
      <c r="E874" s="99" t="str">
        <f>IF($B$2=StoreConfig!C879,StoreConfig!E879,"")</f>
        <v/>
      </c>
      <c r="F874" s="99" t="str">
        <f>IF($B$2=StoreConfig!C879,RIGHT(StoreConfig!J879,LEN(StoreConfig!J879)-FIND("|",StoreConfig!J879)),"")</f>
        <v/>
      </c>
      <c r="G874" s="99" t="str">
        <f>IFERROR(VLOOKUP(--IF($B$2=StoreConfig!C879,LEFT(StoreConfig!J879,FIND("|",StoreConfig!J879)-1),""),$Q$4:$R$20,2,FALSE),"")</f>
        <v/>
      </c>
      <c r="H874" s="91" t="str">
        <f>IF($B$2=StoreConfig!C879,LEFT(StoreConfig!G879,FIND("#",StoreConfig!G879)-1),"")</f>
        <v/>
      </c>
      <c r="I874" s="91" t="str">
        <f>IF($B$2=StoreConfig!C879,RIGHT(StoreConfig!G879,LEN(StoreConfig!G879)-FIND("#",StoreConfig!G879)),"")</f>
        <v/>
      </c>
      <c r="J874" s="91" t="str">
        <f>IF($B$2=StoreConfig!C879,IF(StoreConfig!L879=0,"不限购",StoreConfig!L879&amp;"次"),"")</f>
        <v/>
      </c>
    </row>
    <row r="875" spans="4:10">
      <c r="D875" s="99" t="str">
        <f>IF($B$2=StoreConfig!C880,StoreConfig!O880,"")</f>
        <v/>
      </c>
      <c r="E875" s="99" t="str">
        <f>IF($B$2=StoreConfig!C880,StoreConfig!E880,"")</f>
        <v/>
      </c>
      <c r="F875" s="99" t="str">
        <f>IF($B$2=StoreConfig!C880,RIGHT(StoreConfig!J880,LEN(StoreConfig!J880)-FIND("|",StoreConfig!J880)),"")</f>
        <v/>
      </c>
      <c r="G875" s="99" t="str">
        <f>IFERROR(VLOOKUP(--IF($B$2=StoreConfig!C880,LEFT(StoreConfig!J880,FIND("|",StoreConfig!J880)-1),""),$Q$4:$R$20,2,FALSE),"")</f>
        <v/>
      </c>
      <c r="H875" s="91" t="str">
        <f>IF($B$2=StoreConfig!C880,LEFT(StoreConfig!G880,FIND("#",StoreConfig!G880)-1),"")</f>
        <v/>
      </c>
      <c r="I875" s="91" t="str">
        <f>IF($B$2=StoreConfig!C880,RIGHT(StoreConfig!G880,LEN(StoreConfig!G880)-FIND("#",StoreConfig!G880)),"")</f>
        <v/>
      </c>
      <c r="J875" s="91" t="str">
        <f>IF($B$2=StoreConfig!C880,IF(StoreConfig!L880=0,"不限购",StoreConfig!L880&amp;"次"),"")</f>
        <v/>
      </c>
    </row>
    <row r="876" spans="4:10">
      <c r="D876" s="99" t="str">
        <f>IF($B$2=StoreConfig!C881,StoreConfig!O881,"")</f>
        <v/>
      </c>
      <c r="E876" s="99" t="str">
        <f>IF($B$2=StoreConfig!C881,StoreConfig!E881,"")</f>
        <v/>
      </c>
      <c r="F876" s="99" t="str">
        <f>IF($B$2=StoreConfig!C881,RIGHT(StoreConfig!J881,LEN(StoreConfig!J881)-FIND("|",StoreConfig!J881)),"")</f>
        <v/>
      </c>
      <c r="G876" s="99" t="str">
        <f>IFERROR(VLOOKUP(--IF($B$2=StoreConfig!C881,LEFT(StoreConfig!J881,FIND("|",StoreConfig!J881)-1),""),$Q$4:$R$20,2,FALSE),"")</f>
        <v/>
      </c>
      <c r="H876" s="91" t="str">
        <f>IF($B$2=StoreConfig!C881,LEFT(StoreConfig!G881,FIND("#",StoreConfig!G881)-1),"")</f>
        <v/>
      </c>
      <c r="I876" s="91" t="str">
        <f>IF($B$2=StoreConfig!C881,RIGHT(StoreConfig!G881,LEN(StoreConfig!G881)-FIND("#",StoreConfig!G881)),"")</f>
        <v/>
      </c>
      <c r="J876" s="91" t="str">
        <f>IF($B$2=StoreConfig!C881,IF(StoreConfig!L881=0,"不限购",StoreConfig!L881&amp;"次"),"")</f>
        <v/>
      </c>
    </row>
    <row r="877" spans="4:10">
      <c r="D877" s="99" t="str">
        <f>IF($B$2=StoreConfig!C882,StoreConfig!O882,"")</f>
        <v/>
      </c>
      <c r="E877" s="99" t="str">
        <f>IF($B$2=StoreConfig!C882,StoreConfig!E882,"")</f>
        <v/>
      </c>
      <c r="F877" s="99" t="str">
        <f>IF($B$2=StoreConfig!C882,RIGHT(StoreConfig!J882,LEN(StoreConfig!J882)-FIND("|",StoreConfig!J882)),"")</f>
        <v/>
      </c>
      <c r="G877" s="99" t="str">
        <f>IFERROR(VLOOKUP(--IF($B$2=StoreConfig!C882,LEFT(StoreConfig!J882,FIND("|",StoreConfig!J882)-1),""),$Q$4:$R$20,2,FALSE),"")</f>
        <v/>
      </c>
      <c r="H877" s="91" t="str">
        <f>IF($B$2=StoreConfig!C882,LEFT(StoreConfig!G882,FIND("#",StoreConfig!G882)-1),"")</f>
        <v/>
      </c>
      <c r="I877" s="91" t="str">
        <f>IF($B$2=StoreConfig!C882,RIGHT(StoreConfig!G882,LEN(StoreConfig!G882)-FIND("#",StoreConfig!G882)),"")</f>
        <v/>
      </c>
      <c r="J877" s="91" t="str">
        <f>IF($B$2=StoreConfig!C882,IF(StoreConfig!L882=0,"不限购",StoreConfig!L882&amp;"次"),"")</f>
        <v/>
      </c>
    </row>
    <row r="878" spans="4:10">
      <c r="D878" s="99" t="str">
        <f>IF($B$2=StoreConfig!C883,StoreConfig!O883,"")</f>
        <v/>
      </c>
      <c r="E878" s="99" t="str">
        <f>IF($B$2=StoreConfig!C883,StoreConfig!E883,"")</f>
        <v/>
      </c>
      <c r="F878" s="99" t="str">
        <f>IF($B$2=StoreConfig!C883,RIGHT(StoreConfig!J883,LEN(StoreConfig!J883)-FIND("|",StoreConfig!J883)),"")</f>
        <v/>
      </c>
      <c r="G878" s="99" t="str">
        <f>IFERROR(VLOOKUP(--IF($B$2=StoreConfig!C883,LEFT(StoreConfig!J883,FIND("|",StoreConfig!J883)-1),""),$Q$4:$R$20,2,FALSE),"")</f>
        <v/>
      </c>
      <c r="H878" s="91" t="str">
        <f>IF($B$2=StoreConfig!C883,LEFT(StoreConfig!G883,FIND("#",StoreConfig!G883)-1),"")</f>
        <v/>
      </c>
      <c r="I878" s="91" t="str">
        <f>IF($B$2=StoreConfig!C883,RIGHT(StoreConfig!G883,LEN(StoreConfig!G883)-FIND("#",StoreConfig!G883)),"")</f>
        <v/>
      </c>
      <c r="J878" s="91" t="str">
        <f>IF($B$2=StoreConfig!C883,IF(StoreConfig!L883=0,"不限购",StoreConfig!L883&amp;"次"),"")</f>
        <v/>
      </c>
    </row>
    <row r="879" spans="4:10">
      <c r="D879" s="99" t="str">
        <f>IF($B$2=StoreConfig!C884,StoreConfig!O884,"")</f>
        <v/>
      </c>
      <c r="E879" s="99" t="str">
        <f>IF($B$2=StoreConfig!C884,StoreConfig!E884,"")</f>
        <v/>
      </c>
      <c r="F879" s="99" t="str">
        <f>IF($B$2=StoreConfig!C884,RIGHT(StoreConfig!J884,LEN(StoreConfig!J884)-FIND("|",StoreConfig!J884)),"")</f>
        <v/>
      </c>
      <c r="G879" s="99" t="str">
        <f>IFERROR(VLOOKUP(--IF($B$2=StoreConfig!C884,LEFT(StoreConfig!J884,FIND("|",StoreConfig!J884)-1),""),$Q$4:$R$20,2,FALSE),"")</f>
        <v/>
      </c>
      <c r="H879" s="91" t="str">
        <f>IF($B$2=StoreConfig!C884,LEFT(StoreConfig!G884,FIND("#",StoreConfig!G884)-1),"")</f>
        <v/>
      </c>
      <c r="I879" s="91" t="str">
        <f>IF($B$2=StoreConfig!C884,RIGHT(StoreConfig!G884,LEN(StoreConfig!G884)-FIND("#",StoreConfig!G884)),"")</f>
        <v/>
      </c>
      <c r="J879" s="91" t="str">
        <f>IF($B$2=StoreConfig!C884,IF(StoreConfig!L884=0,"不限购",StoreConfig!L884&amp;"次"),"")</f>
        <v/>
      </c>
    </row>
    <row r="880" spans="4:10">
      <c r="D880" s="99" t="str">
        <f>IF($B$2=StoreConfig!C885,StoreConfig!O885,"")</f>
        <v/>
      </c>
      <c r="E880" s="99" t="str">
        <f>IF($B$2=StoreConfig!C885,StoreConfig!E885,"")</f>
        <v/>
      </c>
      <c r="F880" s="99" t="str">
        <f>IF($B$2=StoreConfig!C885,RIGHT(StoreConfig!J885,LEN(StoreConfig!J885)-FIND("|",StoreConfig!J885)),"")</f>
        <v/>
      </c>
      <c r="G880" s="99" t="str">
        <f>IFERROR(VLOOKUP(--IF($B$2=StoreConfig!C885,LEFT(StoreConfig!J885,FIND("|",StoreConfig!J885)-1),""),$Q$4:$R$20,2,FALSE),"")</f>
        <v/>
      </c>
      <c r="H880" s="91" t="str">
        <f>IF($B$2=StoreConfig!C885,LEFT(StoreConfig!G885,FIND("#",StoreConfig!G885)-1),"")</f>
        <v/>
      </c>
      <c r="I880" s="91" t="str">
        <f>IF($B$2=StoreConfig!C885,RIGHT(StoreConfig!G885,LEN(StoreConfig!G885)-FIND("#",StoreConfig!G885)),"")</f>
        <v/>
      </c>
      <c r="J880" s="91" t="str">
        <f>IF($B$2=StoreConfig!C885,IF(StoreConfig!L885=0,"不限购",StoreConfig!L885&amp;"次"),"")</f>
        <v/>
      </c>
    </row>
    <row r="881" spans="4:10">
      <c r="D881" s="99" t="str">
        <f>IF($B$2=StoreConfig!C886,StoreConfig!O886,"")</f>
        <v/>
      </c>
      <c r="E881" s="99" t="str">
        <f>IF($B$2=StoreConfig!C886,StoreConfig!E886,"")</f>
        <v/>
      </c>
      <c r="F881" s="99" t="str">
        <f>IF($B$2=StoreConfig!C886,RIGHT(StoreConfig!J886,LEN(StoreConfig!J886)-FIND("|",StoreConfig!J886)),"")</f>
        <v/>
      </c>
      <c r="G881" s="99" t="str">
        <f>IFERROR(VLOOKUP(--IF($B$2=StoreConfig!C886,LEFT(StoreConfig!J886,FIND("|",StoreConfig!J886)-1),""),$Q$4:$R$20,2,FALSE),"")</f>
        <v/>
      </c>
      <c r="H881" s="91" t="str">
        <f>IF($B$2=StoreConfig!C886,LEFT(StoreConfig!G886,FIND("#",StoreConfig!G886)-1),"")</f>
        <v/>
      </c>
      <c r="I881" s="91" t="str">
        <f>IF($B$2=StoreConfig!C886,RIGHT(StoreConfig!G886,LEN(StoreConfig!G886)-FIND("#",StoreConfig!G886)),"")</f>
        <v/>
      </c>
      <c r="J881" s="91" t="str">
        <f>IF($B$2=StoreConfig!C886,IF(StoreConfig!L886=0,"不限购",StoreConfig!L886&amp;"次"),"")</f>
        <v/>
      </c>
    </row>
    <row r="882" spans="4:10">
      <c r="D882" s="99" t="str">
        <f>IF($B$2=StoreConfig!C887,StoreConfig!O887,"")</f>
        <v/>
      </c>
      <c r="E882" s="99" t="str">
        <f>IF($B$2=StoreConfig!C887,StoreConfig!E887,"")</f>
        <v/>
      </c>
      <c r="F882" s="99" t="str">
        <f>IF($B$2=StoreConfig!C887,RIGHT(StoreConfig!J887,LEN(StoreConfig!J887)-FIND("|",StoreConfig!J887)),"")</f>
        <v/>
      </c>
      <c r="G882" s="99" t="str">
        <f>IFERROR(VLOOKUP(--IF($B$2=StoreConfig!C887,LEFT(StoreConfig!J887,FIND("|",StoreConfig!J887)-1),""),$Q$4:$R$20,2,FALSE),"")</f>
        <v/>
      </c>
      <c r="H882" s="91" t="str">
        <f>IF($B$2=StoreConfig!C887,LEFT(StoreConfig!G887,FIND("#",StoreConfig!G887)-1),"")</f>
        <v/>
      </c>
      <c r="I882" s="91" t="str">
        <f>IF($B$2=StoreConfig!C887,RIGHT(StoreConfig!G887,LEN(StoreConfig!G887)-FIND("#",StoreConfig!G887)),"")</f>
        <v/>
      </c>
      <c r="J882" s="91" t="str">
        <f>IF($B$2=StoreConfig!C887,IF(StoreConfig!L887=0,"不限购",StoreConfig!L887&amp;"次"),"")</f>
        <v/>
      </c>
    </row>
    <row r="883" spans="4:10">
      <c r="D883" s="99" t="str">
        <f>IF($B$2=StoreConfig!C888,StoreConfig!O888,"")</f>
        <v/>
      </c>
      <c r="E883" s="99" t="str">
        <f>IF($B$2=StoreConfig!C888,StoreConfig!E888,"")</f>
        <v/>
      </c>
      <c r="F883" s="99" t="str">
        <f>IF($B$2=StoreConfig!C888,RIGHT(StoreConfig!J888,LEN(StoreConfig!J888)-FIND("|",StoreConfig!J888)),"")</f>
        <v/>
      </c>
      <c r="G883" s="99" t="str">
        <f>IFERROR(VLOOKUP(--IF($B$2=StoreConfig!C888,LEFT(StoreConfig!J888,FIND("|",StoreConfig!J888)-1),""),$Q$4:$R$20,2,FALSE),"")</f>
        <v/>
      </c>
      <c r="H883" s="91" t="str">
        <f>IF($B$2=StoreConfig!C888,LEFT(StoreConfig!G888,FIND("#",StoreConfig!G888)-1),"")</f>
        <v/>
      </c>
      <c r="I883" s="91" t="str">
        <f>IF($B$2=StoreConfig!C888,RIGHT(StoreConfig!G888,LEN(StoreConfig!G888)-FIND("#",StoreConfig!G888)),"")</f>
        <v/>
      </c>
      <c r="J883" s="91" t="str">
        <f>IF($B$2=StoreConfig!C888,IF(StoreConfig!L888=0,"不限购",StoreConfig!L888&amp;"次"),"")</f>
        <v/>
      </c>
    </row>
    <row r="884" spans="4:10">
      <c r="D884" s="99" t="str">
        <f>IF($B$2=StoreConfig!C889,StoreConfig!O889,"")</f>
        <v/>
      </c>
      <c r="E884" s="99" t="str">
        <f>IF($B$2=StoreConfig!C889,StoreConfig!E889,"")</f>
        <v/>
      </c>
      <c r="F884" s="99" t="str">
        <f>IF($B$2=StoreConfig!C889,RIGHT(StoreConfig!J889,LEN(StoreConfig!J889)-FIND("|",StoreConfig!J889)),"")</f>
        <v/>
      </c>
      <c r="G884" s="99" t="str">
        <f>IFERROR(VLOOKUP(--IF($B$2=StoreConfig!C889,LEFT(StoreConfig!J889,FIND("|",StoreConfig!J889)-1),""),$Q$4:$R$20,2,FALSE),"")</f>
        <v/>
      </c>
      <c r="H884" s="91" t="str">
        <f>IF($B$2=StoreConfig!C889,LEFT(StoreConfig!G889,FIND("#",StoreConfig!G889)-1),"")</f>
        <v/>
      </c>
      <c r="I884" s="91" t="str">
        <f>IF($B$2=StoreConfig!C889,RIGHT(StoreConfig!G889,LEN(StoreConfig!G889)-FIND("#",StoreConfig!G889)),"")</f>
        <v/>
      </c>
      <c r="J884" s="91" t="str">
        <f>IF($B$2=StoreConfig!C889,IF(StoreConfig!L889=0,"不限购",StoreConfig!L889&amp;"次"),"")</f>
        <v/>
      </c>
    </row>
    <row r="885" spans="4:10">
      <c r="D885" s="99" t="str">
        <f>IF($B$2=StoreConfig!C890,StoreConfig!O890,"")</f>
        <v/>
      </c>
      <c r="E885" s="99" t="str">
        <f>IF($B$2=StoreConfig!C890,StoreConfig!E890,"")</f>
        <v/>
      </c>
      <c r="F885" s="99" t="str">
        <f>IF($B$2=StoreConfig!C890,RIGHT(StoreConfig!J890,LEN(StoreConfig!J890)-FIND("|",StoreConfig!J890)),"")</f>
        <v/>
      </c>
      <c r="G885" s="99" t="str">
        <f>IFERROR(VLOOKUP(--IF($B$2=StoreConfig!C890,LEFT(StoreConfig!J890,FIND("|",StoreConfig!J890)-1),""),$Q$4:$R$20,2,FALSE),"")</f>
        <v/>
      </c>
      <c r="H885" s="91" t="str">
        <f>IF($B$2=StoreConfig!C890,LEFT(StoreConfig!G890,FIND("#",StoreConfig!G890)-1),"")</f>
        <v/>
      </c>
      <c r="I885" s="91" t="str">
        <f>IF($B$2=StoreConfig!C890,RIGHT(StoreConfig!G890,LEN(StoreConfig!G890)-FIND("#",StoreConfig!G890)),"")</f>
        <v/>
      </c>
      <c r="J885" s="91" t="str">
        <f>IF($B$2=StoreConfig!C890,IF(StoreConfig!L890=0,"不限购",StoreConfig!L890&amp;"次"),"")</f>
        <v/>
      </c>
    </row>
    <row r="886" spans="4:10">
      <c r="D886" s="99" t="str">
        <f>IF($B$2=StoreConfig!C891,StoreConfig!O891,"")</f>
        <v/>
      </c>
      <c r="E886" s="99" t="str">
        <f>IF($B$2=StoreConfig!C891,StoreConfig!E891,"")</f>
        <v/>
      </c>
      <c r="F886" s="99" t="str">
        <f>IF($B$2=StoreConfig!C891,RIGHT(StoreConfig!J891,LEN(StoreConfig!J891)-FIND("|",StoreConfig!J891)),"")</f>
        <v/>
      </c>
      <c r="G886" s="99" t="str">
        <f>IFERROR(VLOOKUP(--IF($B$2=StoreConfig!C891,LEFT(StoreConfig!J891,FIND("|",StoreConfig!J891)-1),""),$Q$4:$R$20,2,FALSE),"")</f>
        <v/>
      </c>
      <c r="H886" s="91" t="str">
        <f>IF($B$2=StoreConfig!C891,LEFT(StoreConfig!G891,FIND("#",StoreConfig!G891)-1),"")</f>
        <v/>
      </c>
      <c r="I886" s="91" t="str">
        <f>IF($B$2=StoreConfig!C891,RIGHT(StoreConfig!G891,LEN(StoreConfig!G891)-FIND("#",StoreConfig!G891)),"")</f>
        <v/>
      </c>
      <c r="J886" s="91" t="str">
        <f>IF($B$2=StoreConfig!C891,IF(StoreConfig!L891=0,"不限购",StoreConfig!L891&amp;"次"),"")</f>
        <v/>
      </c>
    </row>
    <row r="887" spans="4:10">
      <c r="D887" s="99" t="str">
        <f>IF($B$2=StoreConfig!C892,StoreConfig!O892,"")</f>
        <v/>
      </c>
      <c r="E887" s="99" t="str">
        <f>IF($B$2=StoreConfig!C892,StoreConfig!E892,"")</f>
        <v/>
      </c>
      <c r="F887" s="99" t="str">
        <f>IF($B$2=StoreConfig!C892,RIGHT(StoreConfig!J892,LEN(StoreConfig!J892)-FIND("|",StoreConfig!J892)),"")</f>
        <v/>
      </c>
      <c r="G887" s="99" t="str">
        <f>IFERROR(VLOOKUP(--IF($B$2=StoreConfig!C892,LEFT(StoreConfig!J892,FIND("|",StoreConfig!J892)-1),""),$Q$4:$R$20,2,FALSE),"")</f>
        <v/>
      </c>
      <c r="H887" s="91" t="str">
        <f>IF($B$2=StoreConfig!C892,LEFT(StoreConfig!G892,FIND("#",StoreConfig!G892)-1),"")</f>
        <v/>
      </c>
      <c r="I887" s="91" t="str">
        <f>IF($B$2=StoreConfig!C892,RIGHT(StoreConfig!G892,LEN(StoreConfig!G892)-FIND("#",StoreConfig!G892)),"")</f>
        <v/>
      </c>
      <c r="J887" s="91" t="str">
        <f>IF($B$2=StoreConfig!C892,IF(StoreConfig!L892=0,"不限购",StoreConfig!L892&amp;"次"),"")</f>
        <v/>
      </c>
    </row>
    <row r="888" spans="4:10">
      <c r="D888" s="99" t="str">
        <f>IF($B$2=StoreConfig!C893,StoreConfig!O893,"")</f>
        <v/>
      </c>
      <c r="E888" s="99" t="str">
        <f>IF($B$2=StoreConfig!C893,StoreConfig!E893,"")</f>
        <v/>
      </c>
      <c r="F888" s="99" t="str">
        <f>IF($B$2=StoreConfig!C893,RIGHT(StoreConfig!J893,LEN(StoreConfig!J893)-FIND("|",StoreConfig!J893)),"")</f>
        <v/>
      </c>
      <c r="G888" s="99" t="str">
        <f>IFERROR(VLOOKUP(--IF($B$2=StoreConfig!C893,LEFT(StoreConfig!J893,FIND("|",StoreConfig!J893)-1),""),$Q$4:$R$20,2,FALSE),"")</f>
        <v/>
      </c>
      <c r="H888" s="91" t="str">
        <f>IF($B$2=StoreConfig!C893,LEFT(StoreConfig!G893,FIND("#",StoreConfig!G893)-1),"")</f>
        <v/>
      </c>
      <c r="I888" s="91" t="str">
        <f>IF($B$2=StoreConfig!C893,RIGHT(StoreConfig!G893,LEN(StoreConfig!G893)-FIND("#",StoreConfig!G893)),"")</f>
        <v/>
      </c>
      <c r="J888" s="91" t="str">
        <f>IF($B$2=StoreConfig!C893,IF(StoreConfig!L893=0,"不限购",StoreConfig!L893&amp;"次"),"")</f>
        <v/>
      </c>
    </row>
    <row r="889" spans="4:10">
      <c r="D889" s="99" t="str">
        <f>IF($B$2=StoreConfig!C894,StoreConfig!O894,"")</f>
        <v/>
      </c>
      <c r="E889" s="99" t="str">
        <f>IF($B$2=StoreConfig!C894,StoreConfig!E894,"")</f>
        <v/>
      </c>
      <c r="F889" s="99" t="str">
        <f>IF($B$2=StoreConfig!C894,RIGHT(StoreConfig!J894,LEN(StoreConfig!J894)-FIND("|",StoreConfig!J894)),"")</f>
        <v/>
      </c>
      <c r="G889" s="99" t="str">
        <f>IFERROR(VLOOKUP(--IF($B$2=StoreConfig!C894,LEFT(StoreConfig!J894,FIND("|",StoreConfig!J894)-1),""),$Q$4:$R$20,2,FALSE),"")</f>
        <v/>
      </c>
      <c r="H889" s="91" t="str">
        <f>IF($B$2=StoreConfig!C894,LEFT(StoreConfig!G894,FIND("#",StoreConfig!G894)-1),"")</f>
        <v/>
      </c>
      <c r="I889" s="91" t="str">
        <f>IF($B$2=StoreConfig!C894,RIGHT(StoreConfig!G894,LEN(StoreConfig!G894)-FIND("#",StoreConfig!G894)),"")</f>
        <v/>
      </c>
      <c r="J889" s="91" t="str">
        <f>IF($B$2=StoreConfig!C894,IF(StoreConfig!L894=0,"不限购",StoreConfig!L894&amp;"次"),"")</f>
        <v/>
      </c>
    </row>
    <row r="890" spans="4:10">
      <c r="D890" s="99" t="str">
        <f>IF($B$2=StoreConfig!C895,StoreConfig!O895,"")</f>
        <v/>
      </c>
      <c r="E890" s="99" t="str">
        <f>IF($B$2=StoreConfig!C895,StoreConfig!E895,"")</f>
        <v/>
      </c>
      <c r="F890" s="99" t="str">
        <f>IF($B$2=StoreConfig!C895,RIGHT(StoreConfig!J895,LEN(StoreConfig!J895)-FIND("|",StoreConfig!J895)),"")</f>
        <v/>
      </c>
      <c r="G890" s="99" t="str">
        <f>IFERROR(VLOOKUP(--IF($B$2=StoreConfig!C895,LEFT(StoreConfig!J895,FIND("|",StoreConfig!J895)-1),""),$Q$4:$R$20,2,FALSE),"")</f>
        <v/>
      </c>
      <c r="H890" s="91" t="str">
        <f>IF($B$2=StoreConfig!C895,LEFT(StoreConfig!G895,FIND("#",StoreConfig!G895)-1),"")</f>
        <v/>
      </c>
      <c r="I890" s="91" t="str">
        <f>IF($B$2=StoreConfig!C895,RIGHT(StoreConfig!G895,LEN(StoreConfig!G895)-FIND("#",StoreConfig!G895)),"")</f>
        <v/>
      </c>
      <c r="J890" s="91" t="str">
        <f>IF($B$2=StoreConfig!C895,IF(StoreConfig!L895=0,"不限购",StoreConfig!L895&amp;"次"),"")</f>
        <v/>
      </c>
    </row>
    <row r="891" spans="4:10">
      <c r="D891" s="99" t="str">
        <f>IF($B$2=StoreConfig!C896,StoreConfig!O896,"")</f>
        <v/>
      </c>
      <c r="E891" s="99" t="str">
        <f>IF($B$2=StoreConfig!C896,StoreConfig!E896,"")</f>
        <v/>
      </c>
      <c r="F891" s="99" t="str">
        <f>IF($B$2=StoreConfig!C896,RIGHT(StoreConfig!J896,LEN(StoreConfig!J896)-FIND("|",StoreConfig!J896)),"")</f>
        <v/>
      </c>
      <c r="G891" s="99" t="str">
        <f>IFERROR(VLOOKUP(--IF($B$2=StoreConfig!C896,LEFT(StoreConfig!J896,FIND("|",StoreConfig!J896)-1),""),$Q$4:$R$20,2,FALSE),"")</f>
        <v/>
      </c>
      <c r="H891" s="91" t="str">
        <f>IF($B$2=StoreConfig!C896,LEFT(StoreConfig!G896,FIND("#",StoreConfig!G896)-1),"")</f>
        <v/>
      </c>
      <c r="I891" s="91" t="str">
        <f>IF($B$2=StoreConfig!C896,RIGHT(StoreConfig!G896,LEN(StoreConfig!G896)-FIND("#",StoreConfig!G896)),"")</f>
        <v/>
      </c>
      <c r="J891" s="91" t="str">
        <f>IF($B$2=StoreConfig!C896,IF(StoreConfig!L896=0,"不限购",StoreConfig!L896&amp;"次"),"")</f>
        <v/>
      </c>
    </row>
    <row r="892" spans="4:10">
      <c r="D892" s="99" t="str">
        <f>IF($B$2=StoreConfig!C897,StoreConfig!O897,"")</f>
        <v/>
      </c>
      <c r="E892" s="99" t="str">
        <f>IF($B$2=StoreConfig!C897,StoreConfig!E897,"")</f>
        <v/>
      </c>
      <c r="F892" s="99" t="str">
        <f>IF($B$2=StoreConfig!C897,RIGHT(StoreConfig!J897,LEN(StoreConfig!J897)-FIND("|",StoreConfig!J897)),"")</f>
        <v/>
      </c>
      <c r="G892" s="99" t="str">
        <f>IFERROR(VLOOKUP(--IF($B$2=StoreConfig!C897,LEFT(StoreConfig!J897,FIND("|",StoreConfig!J897)-1),""),$Q$4:$R$20,2,FALSE),"")</f>
        <v/>
      </c>
      <c r="H892" s="91" t="str">
        <f>IF($B$2=StoreConfig!C897,LEFT(StoreConfig!G897,FIND("#",StoreConfig!G897)-1),"")</f>
        <v/>
      </c>
      <c r="I892" s="91" t="str">
        <f>IF($B$2=StoreConfig!C897,RIGHT(StoreConfig!G897,LEN(StoreConfig!G897)-FIND("#",StoreConfig!G897)),"")</f>
        <v/>
      </c>
      <c r="J892" s="91" t="str">
        <f>IF($B$2=StoreConfig!C897,IF(StoreConfig!L897=0,"不限购",StoreConfig!L897&amp;"次"),"")</f>
        <v/>
      </c>
    </row>
    <row r="893" spans="4:10">
      <c r="D893" s="99" t="str">
        <f>IF($B$2=StoreConfig!C898,StoreConfig!O898,"")</f>
        <v/>
      </c>
      <c r="E893" s="99" t="str">
        <f>IF($B$2=StoreConfig!C898,StoreConfig!E898,"")</f>
        <v/>
      </c>
      <c r="F893" s="99" t="str">
        <f>IF($B$2=StoreConfig!C898,RIGHT(StoreConfig!J898,LEN(StoreConfig!J898)-FIND("|",StoreConfig!J898)),"")</f>
        <v/>
      </c>
      <c r="G893" s="99" t="str">
        <f>IFERROR(VLOOKUP(--IF($B$2=StoreConfig!C898,LEFT(StoreConfig!J898,FIND("|",StoreConfig!J898)-1),""),$Q$4:$R$20,2,FALSE),"")</f>
        <v/>
      </c>
      <c r="H893" s="91" t="str">
        <f>IF($B$2=StoreConfig!C898,LEFT(StoreConfig!G898,FIND("#",StoreConfig!G898)-1),"")</f>
        <v/>
      </c>
      <c r="I893" s="91" t="str">
        <f>IF($B$2=StoreConfig!C898,RIGHT(StoreConfig!G898,LEN(StoreConfig!G898)-FIND("#",StoreConfig!G898)),"")</f>
        <v/>
      </c>
      <c r="J893" s="91" t="str">
        <f>IF($B$2=StoreConfig!C898,IF(StoreConfig!L898=0,"不限购",StoreConfig!L898&amp;"次"),"")</f>
        <v/>
      </c>
    </row>
    <row r="894" spans="4:10">
      <c r="D894" s="99" t="str">
        <f>IF($B$2=StoreConfig!C899,StoreConfig!O899,"")</f>
        <v/>
      </c>
      <c r="E894" s="99" t="str">
        <f>IF($B$2=StoreConfig!C899,StoreConfig!E899,"")</f>
        <v/>
      </c>
      <c r="F894" s="99" t="str">
        <f>IF($B$2=StoreConfig!C899,RIGHT(StoreConfig!J899,LEN(StoreConfig!J899)-FIND("|",StoreConfig!J899)),"")</f>
        <v/>
      </c>
      <c r="G894" s="99" t="str">
        <f>IFERROR(VLOOKUP(--IF($B$2=StoreConfig!C899,LEFT(StoreConfig!J899,FIND("|",StoreConfig!J899)-1),""),$Q$4:$R$20,2,FALSE),"")</f>
        <v/>
      </c>
      <c r="H894" s="91" t="str">
        <f>IF($B$2=StoreConfig!C899,LEFT(StoreConfig!G899,FIND("#",StoreConfig!G899)-1),"")</f>
        <v/>
      </c>
      <c r="I894" s="91" t="str">
        <f>IF($B$2=StoreConfig!C899,RIGHT(StoreConfig!G899,LEN(StoreConfig!G899)-FIND("#",StoreConfig!G899)),"")</f>
        <v/>
      </c>
      <c r="J894" s="91" t="str">
        <f>IF($B$2=StoreConfig!C899,IF(StoreConfig!L899=0,"不限购",StoreConfig!L899&amp;"次"),"")</f>
        <v/>
      </c>
    </row>
    <row r="895" spans="4:10">
      <c r="D895" s="99" t="str">
        <f>IF($B$2=StoreConfig!C900,StoreConfig!O900,"")</f>
        <v/>
      </c>
      <c r="E895" s="99" t="str">
        <f>IF($B$2=StoreConfig!C900,StoreConfig!E900,"")</f>
        <v/>
      </c>
      <c r="F895" s="99" t="str">
        <f>IF($B$2=StoreConfig!C900,RIGHT(StoreConfig!J900,LEN(StoreConfig!J900)-FIND("|",StoreConfig!J900)),"")</f>
        <v/>
      </c>
      <c r="G895" s="99" t="str">
        <f>IFERROR(VLOOKUP(--IF($B$2=StoreConfig!C900,LEFT(StoreConfig!J900,FIND("|",StoreConfig!J900)-1),""),$Q$4:$R$20,2,FALSE),"")</f>
        <v/>
      </c>
      <c r="H895" s="91" t="str">
        <f>IF($B$2=StoreConfig!C900,LEFT(StoreConfig!G900,FIND("#",StoreConfig!G900)-1),"")</f>
        <v/>
      </c>
      <c r="I895" s="91" t="str">
        <f>IF($B$2=StoreConfig!C900,RIGHT(StoreConfig!G900,LEN(StoreConfig!G900)-FIND("#",StoreConfig!G900)),"")</f>
        <v/>
      </c>
      <c r="J895" s="91" t="str">
        <f>IF($B$2=StoreConfig!C900,IF(StoreConfig!L900=0,"不限购",StoreConfig!L900&amp;"次"),"")</f>
        <v/>
      </c>
    </row>
    <row r="896" spans="4:10">
      <c r="D896" s="99" t="str">
        <f>IF($B$2=StoreConfig!C901,StoreConfig!O901,"")</f>
        <v/>
      </c>
      <c r="E896" s="99" t="str">
        <f>IF($B$2=StoreConfig!C901,StoreConfig!E901,"")</f>
        <v/>
      </c>
      <c r="F896" s="99" t="str">
        <f>IF($B$2=StoreConfig!C901,RIGHT(StoreConfig!J901,LEN(StoreConfig!J901)-FIND("|",StoreConfig!J901)),"")</f>
        <v/>
      </c>
      <c r="G896" s="99" t="str">
        <f>IFERROR(VLOOKUP(--IF($B$2=StoreConfig!C901,LEFT(StoreConfig!J901,FIND("|",StoreConfig!J901)-1),""),$Q$4:$R$20,2,FALSE),"")</f>
        <v/>
      </c>
      <c r="H896" s="91" t="str">
        <f>IF($B$2=StoreConfig!C901,LEFT(StoreConfig!G901,FIND("#",StoreConfig!G901)-1),"")</f>
        <v/>
      </c>
      <c r="I896" s="91" t="str">
        <f>IF($B$2=StoreConfig!C901,RIGHT(StoreConfig!G901,LEN(StoreConfig!G901)-FIND("#",StoreConfig!G901)),"")</f>
        <v/>
      </c>
      <c r="J896" s="91" t="str">
        <f>IF($B$2=StoreConfig!C901,IF(StoreConfig!L901=0,"不限购",StoreConfig!L901&amp;"次"),"")</f>
        <v/>
      </c>
    </row>
    <row r="897" spans="4:10">
      <c r="D897" s="99" t="str">
        <f>IF($B$2=StoreConfig!C902,StoreConfig!O902,"")</f>
        <v/>
      </c>
      <c r="E897" s="99" t="str">
        <f>IF($B$2=StoreConfig!C902,StoreConfig!E902,"")</f>
        <v/>
      </c>
      <c r="F897" s="99" t="str">
        <f>IF($B$2=StoreConfig!C902,RIGHT(StoreConfig!J902,LEN(StoreConfig!J902)-FIND("|",StoreConfig!J902)),"")</f>
        <v/>
      </c>
      <c r="G897" s="99" t="str">
        <f>IFERROR(VLOOKUP(--IF($B$2=StoreConfig!C902,LEFT(StoreConfig!J902,FIND("|",StoreConfig!J902)-1),""),$Q$4:$R$20,2,FALSE),"")</f>
        <v/>
      </c>
      <c r="H897" s="91" t="str">
        <f>IF($B$2=StoreConfig!C902,LEFT(StoreConfig!G902,FIND("#",StoreConfig!G902)-1),"")</f>
        <v/>
      </c>
      <c r="I897" s="91" t="str">
        <f>IF($B$2=StoreConfig!C902,RIGHT(StoreConfig!G902,LEN(StoreConfig!G902)-FIND("#",StoreConfig!G902)),"")</f>
        <v/>
      </c>
      <c r="J897" s="91" t="str">
        <f>IF($B$2=StoreConfig!C902,IF(StoreConfig!L902=0,"不限购",StoreConfig!L902&amp;"次"),"")</f>
        <v/>
      </c>
    </row>
    <row r="898" spans="4:10">
      <c r="D898" s="99" t="str">
        <f>IF($B$2=StoreConfig!C903,StoreConfig!O903,"")</f>
        <v/>
      </c>
      <c r="E898" s="99" t="str">
        <f>IF($B$2=StoreConfig!C903,StoreConfig!E903,"")</f>
        <v/>
      </c>
      <c r="F898" s="99" t="str">
        <f>IF($B$2=StoreConfig!C903,RIGHT(StoreConfig!J903,LEN(StoreConfig!J903)-FIND("|",StoreConfig!J903)),"")</f>
        <v/>
      </c>
      <c r="G898" s="99" t="str">
        <f>IFERROR(VLOOKUP(--IF($B$2=StoreConfig!C903,LEFT(StoreConfig!J903,FIND("|",StoreConfig!J903)-1),""),$Q$4:$R$20,2,FALSE),"")</f>
        <v/>
      </c>
      <c r="H898" s="91" t="str">
        <f>IF($B$2=StoreConfig!C903,LEFT(StoreConfig!G903,FIND("#",StoreConfig!G903)-1),"")</f>
        <v/>
      </c>
      <c r="I898" s="91" t="str">
        <f>IF($B$2=StoreConfig!C903,RIGHT(StoreConfig!G903,LEN(StoreConfig!G903)-FIND("#",StoreConfig!G903)),"")</f>
        <v/>
      </c>
      <c r="J898" s="91" t="str">
        <f>IF($B$2=StoreConfig!C903,IF(StoreConfig!L903=0,"不限购",StoreConfig!L903&amp;"次"),"")</f>
        <v/>
      </c>
    </row>
    <row r="899" spans="4:10">
      <c r="D899" s="99" t="str">
        <f>IF($B$2=StoreConfig!C904,StoreConfig!O904,"")</f>
        <v/>
      </c>
      <c r="E899" s="99" t="str">
        <f>IF($B$2=StoreConfig!C904,StoreConfig!E904,"")</f>
        <v/>
      </c>
      <c r="F899" s="99" t="str">
        <f>IF($B$2=StoreConfig!C904,RIGHT(StoreConfig!J904,LEN(StoreConfig!J904)-FIND("|",StoreConfig!J904)),"")</f>
        <v/>
      </c>
      <c r="G899" s="99" t="str">
        <f>IFERROR(VLOOKUP(--IF($B$2=StoreConfig!C904,LEFT(StoreConfig!J904,FIND("|",StoreConfig!J904)-1),""),$Q$4:$R$20,2,FALSE),"")</f>
        <v/>
      </c>
      <c r="H899" s="91" t="str">
        <f>IF($B$2=StoreConfig!C904,LEFT(StoreConfig!G904,FIND("#",StoreConfig!G904)-1),"")</f>
        <v/>
      </c>
      <c r="I899" s="91" t="str">
        <f>IF($B$2=StoreConfig!C904,RIGHT(StoreConfig!G904,LEN(StoreConfig!G904)-FIND("#",StoreConfig!G904)),"")</f>
        <v/>
      </c>
      <c r="J899" s="91" t="str">
        <f>IF($B$2=StoreConfig!C904,IF(StoreConfig!L904=0,"不限购",StoreConfig!L904&amp;"次"),"")</f>
        <v/>
      </c>
    </row>
    <row r="900" spans="4:10">
      <c r="D900" s="99" t="str">
        <f>IF($B$2=StoreConfig!C905,StoreConfig!O905,"")</f>
        <v/>
      </c>
      <c r="E900" s="99" t="str">
        <f>IF($B$2=StoreConfig!C905,StoreConfig!E905,"")</f>
        <v/>
      </c>
      <c r="F900" s="99" t="str">
        <f>IF($B$2=StoreConfig!C905,RIGHT(StoreConfig!J905,LEN(StoreConfig!J905)-FIND("|",StoreConfig!J905)),"")</f>
        <v/>
      </c>
      <c r="G900" s="99" t="str">
        <f>IFERROR(VLOOKUP(--IF($B$2=StoreConfig!C905,LEFT(StoreConfig!J905,FIND("|",StoreConfig!J905)-1),""),$Q$4:$R$20,2,FALSE),"")</f>
        <v/>
      </c>
      <c r="H900" s="91" t="str">
        <f>IF($B$2=StoreConfig!C905,LEFT(StoreConfig!G905,FIND("#",StoreConfig!G905)-1),"")</f>
        <v/>
      </c>
      <c r="I900" s="91" t="str">
        <f>IF($B$2=StoreConfig!C905,RIGHT(StoreConfig!G905,LEN(StoreConfig!G905)-FIND("#",StoreConfig!G905)),"")</f>
        <v/>
      </c>
      <c r="J900" s="91" t="str">
        <f>IF($B$2=StoreConfig!C905,IF(StoreConfig!L905=0,"不限购",StoreConfig!L905&amp;"次"),"")</f>
        <v/>
      </c>
    </row>
    <row r="901" spans="4:10">
      <c r="D901" s="99" t="str">
        <f>IF($B$2=StoreConfig!C906,StoreConfig!O906,"")</f>
        <v/>
      </c>
      <c r="E901" s="99" t="str">
        <f>IF($B$2=StoreConfig!C906,StoreConfig!E906,"")</f>
        <v/>
      </c>
      <c r="F901" s="99" t="str">
        <f>IF($B$2=StoreConfig!C906,RIGHT(StoreConfig!J906,LEN(StoreConfig!J906)-FIND("|",StoreConfig!J906)),"")</f>
        <v/>
      </c>
      <c r="G901" s="99" t="str">
        <f>IFERROR(VLOOKUP(--IF($B$2=StoreConfig!C906,LEFT(StoreConfig!J906,FIND("|",StoreConfig!J906)-1),""),$Q$4:$R$20,2,FALSE),"")</f>
        <v/>
      </c>
      <c r="H901" s="91" t="str">
        <f>IF($B$2=StoreConfig!C906,LEFT(StoreConfig!G906,FIND("#",StoreConfig!G906)-1),"")</f>
        <v/>
      </c>
      <c r="I901" s="91" t="str">
        <f>IF($B$2=StoreConfig!C906,RIGHT(StoreConfig!G906,LEN(StoreConfig!G906)-FIND("#",StoreConfig!G906)),"")</f>
        <v/>
      </c>
      <c r="J901" s="91" t="str">
        <f>IF($B$2=StoreConfig!C906,IF(StoreConfig!L906=0,"不限购",StoreConfig!L906&amp;"次"),"")</f>
        <v/>
      </c>
    </row>
    <row r="902" spans="4:10">
      <c r="D902" s="99" t="str">
        <f>IF($B$2=StoreConfig!C907,StoreConfig!O907,"")</f>
        <v/>
      </c>
      <c r="E902" s="99" t="str">
        <f>IF($B$2=StoreConfig!C907,StoreConfig!E907,"")</f>
        <v/>
      </c>
      <c r="F902" s="99" t="str">
        <f>IF($B$2=StoreConfig!C907,RIGHT(StoreConfig!J907,LEN(StoreConfig!J907)-FIND("|",StoreConfig!J907)),"")</f>
        <v/>
      </c>
      <c r="G902" s="99" t="str">
        <f>IFERROR(VLOOKUP(--IF($B$2=StoreConfig!C907,LEFT(StoreConfig!J907,FIND("|",StoreConfig!J907)-1),""),$Q$4:$R$20,2,FALSE),"")</f>
        <v/>
      </c>
      <c r="H902" s="91" t="str">
        <f>IF($B$2=StoreConfig!C907,LEFT(StoreConfig!G907,FIND("#",StoreConfig!G907)-1),"")</f>
        <v/>
      </c>
      <c r="I902" s="91" t="str">
        <f>IF($B$2=StoreConfig!C907,RIGHT(StoreConfig!G907,LEN(StoreConfig!G907)-FIND("#",StoreConfig!G907)),"")</f>
        <v/>
      </c>
      <c r="J902" s="91" t="str">
        <f>IF($B$2=StoreConfig!C907,IF(StoreConfig!L907=0,"不限购",StoreConfig!L907&amp;"次"),"")</f>
        <v/>
      </c>
    </row>
    <row r="903" spans="4:10">
      <c r="D903" s="99" t="str">
        <f>IF($B$2=StoreConfig!C908,StoreConfig!O908,"")</f>
        <v/>
      </c>
      <c r="E903" s="99" t="str">
        <f>IF($B$2=StoreConfig!C908,StoreConfig!E908,"")</f>
        <v/>
      </c>
      <c r="F903" s="99" t="str">
        <f>IF($B$2=StoreConfig!C908,RIGHT(StoreConfig!J908,LEN(StoreConfig!J908)-FIND("|",StoreConfig!J908)),"")</f>
        <v/>
      </c>
      <c r="G903" s="99" t="str">
        <f>IFERROR(VLOOKUP(--IF($B$2=StoreConfig!C908,LEFT(StoreConfig!J908,FIND("|",StoreConfig!J908)-1),""),$Q$4:$R$20,2,FALSE),"")</f>
        <v/>
      </c>
      <c r="H903" s="91" t="str">
        <f>IF($B$2=StoreConfig!C908,LEFT(StoreConfig!G908,FIND("#",StoreConfig!G908)-1),"")</f>
        <v/>
      </c>
      <c r="I903" s="91" t="str">
        <f>IF($B$2=StoreConfig!C908,RIGHT(StoreConfig!G908,LEN(StoreConfig!G908)-FIND("#",StoreConfig!G908)),"")</f>
        <v/>
      </c>
      <c r="J903" s="91" t="str">
        <f>IF($B$2=StoreConfig!C908,IF(StoreConfig!L908=0,"不限购",StoreConfig!L908&amp;"次"),"")</f>
        <v/>
      </c>
    </row>
    <row r="904" spans="4:10">
      <c r="D904" s="99" t="str">
        <f>IF($B$2=StoreConfig!C909,StoreConfig!O909,"")</f>
        <v/>
      </c>
      <c r="E904" s="99" t="str">
        <f>IF($B$2=StoreConfig!C909,StoreConfig!E909,"")</f>
        <v/>
      </c>
      <c r="F904" s="99" t="str">
        <f>IF($B$2=StoreConfig!C909,RIGHT(StoreConfig!J909,LEN(StoreConfig!J909)-FIND("|",StoreConfig!J909)),"")</f>
        <v/>
      </c>
      <c r="G904" s="99" t="str">
        <f>IFERROR(VLOOKUP(--IF($B$2=StoreConfig!C909,LEFT(StoreConfig!J909,FIND("|",StoreConfig!J909)-1),""),$Q$4:$R$20,2,FALSE),"")</f>
        <v/>
      </c>
      <c r="H904" s="91" t="str">
        <f>IF($B$2=StoreConfig!C909,LEFT(StoreConfig!G909,FIND("#",StoreConfig!G909)-1),"")</f>
        <v/>
      </c>
      <c r="I904" s="91" t="str">
        <f>IF($B$2=StoreConfig!C909,RIGHT(StoreConfig!G909,LEN(StoreConfig!G909)-FIND("#",StoreConfig!G909)),"")</f>
        <v/>
      </c>
      <c r="J904" s="91" t="str">
        <f>IF($B$2=StoreConfig!C909,IF(StoreConfig!L909=0,"不限购",StoreConfig!L909&amp;"次"),"")</f>
        <v/>
      </c>
    </row>
    <row r="905" spans="4:10">
      <c r="D905" s="99" t="str">
        <f>IF($B$2=StoreConfig!C910,StoreConfig!O910,"")</f>
        <v/>
      </c>
      <c r="E905" s="99" t="str">
        <f>IF($B$2=StoreConfig!C910,StoreConfig!E910,"")</f>
        <v/>
      </c>
      <c r="F905" s="99" t="str">
        <f>IF($B$2=StoreConfig!C910,RIGHT(StoreConfig!J910,LEN(StoreConfig!J910)-FIND("|",StoreConfig!J910)),"")</f>
        <v/>
      </c>
      <c r="G905" s="99" t="str">
        <f>IFERROR(VLOOKUP(--IF($B$2=StoreConfig!C910,LEFT(StoreConfig!J910,FIND("|",StoreConfig!J910)-1),""),$Q$4:$R$20,2,FALSE),"")</f>
        <v/>
      </c>
      <c r="H905" s="91" t="str">
        <f>IF($B$2=StoreConfig!C910,LEFT(StoreConfig!G910,FIND("#",StoreConfig!G910)-1),"")</f>
        <v/>
      </c>
      <c r="I905" s="91" t="str">
        <f>IF($B$2=StoreConfig!C910,RIGHT(StoreConfig!G910,LEN(StoreConfig!G910)-FIND("#",StoreConfig!G910)),"")</f>
        <v/>
      </c>
      <c r="J905" s="91" t="str">
        <f>IF($B$2=StoreConfig!C910,IF(StoreConfig!L910=0,"不限购",StoreConfig!L910&amp;"次"),"")</f>
        <v/>
      </c>
    </row>
    <row r="906" spans="4:10">
      <c r="D906" s="99" t="str">
        <f>IF($B$2=StoreConfig!C911,StoreConfig!O911,"")</f>
        <v/>
      </c>
      <c r="E906" s="99" t="str">
        <f>IF($B$2=StoreConfig!C911,StoreConfig!E911,"")</f>
        <v/>
      </c>
      <c r="F906" s="99" t="str">
        <f>IF($B$2=StoreConfig!C911,RIGHT(StoreConfig!J911,LEN(StoreConfig!J911)-FIND("|",StoreConfig!J911)),"")</f>
        <v/>
      </c>
      <c r="G906" s="99" t="str">
        <f>IFERROR(VLOOKUP(--IF($B$2=StoreConfig!C911,LEFT(StoreConfig!J911,FIND("|",StoreConfig!J911)-1),""),$Q$4:$R$20,2,FALSE),"")</f>
        <v/>
      </c>
      <c r="H906" s="91" t="str">
        <f>IF($B$2=StoreConfig!C911,LEFT(StoreConfig!G911,FIND("#",StoreConfig!G911)-1),"")</f>
        <v/>
      </c>
      <c r="I906" s="91" t="str">
        <f>IF($B$2=StoreConfig!C911,RIGHT(StoreConfig!G911,LEN(StoreConfig!G911)-FIND("#",StoreConfig!G911)),"")</f>
        <v/>
      </c>
      <c r="J906" s="91" t="str">
        <f>IF($B$2=StoreConfig!C911,IF(StoreConfig!L911=0,"不限购",StoreConfig!L911&amp;"次"),"")</f>
        <v/>
      </c>
    </row>
    <row r="907" spans="4:10">
      <c r="D907" s="99" t="str">
        <f>IF($B$2=StoreConfig!C912,StoreConfig!O912,"")</f>
        <v/>
      </c>
      <c r="E907" s="99" t="str">
        <f>IF($B$2=StoreConfig!C912,StoreConfig!E912,"")</f>
        <v/>
      </c>
      <c r="F907" s="99" t="str">
        <f>IF($B$2=StoreConfig!C912,RIGHT(StoreConfig!J912,LEN(StoreConfig!J912)-FIND("|",StoreConfig!J912)),"")</f>
        <v/>
      </c>
      <c r="G907" s="99" t="str">
        <f>IFERROR(VLOOKUP(--IF($B$2=StoreConfig!C912,LEFT(StoreConfig!J912,FIND("|",StoreConfig!J912)-1),""),$Q$4:$R$20,2,FALSE),"")</f>
        <v/>
      </c>
      <c r="H907" s="91" t="str">
        <f>IF($B$2=StoreConfig!C912,LEFT(StoreConfig!G912,FIND("#",StoreConfig!G912)-1),"")</f>
        <v/>
      </c>
      <c r="I907" s="91" t="str">
        <f>IF($B$2=StoreConfig!C912,RIGHT(StoreConfig!G912,LEN(StoreConfig!G912)-FIND("#",StoreConfig!G912)),"")</f>
        <v/>
      </c>
      <c r="J907" s="91" t="str">
        <f>IF($B$2=StoreConfig!C912,IF(StoreConfig!L912=0,"不限购",StoreConfig!L912&amp;"次"),"")</f>
        <v/>
      </c>
    </row>
    <row r="908" spans="4:10">
      <c r="D908" s="99" t="str">
        <f>IF($B$2=StoreConfig!C913,StoreConfig!O913,"")</f>
        <v/>
      </c>
      <c r="E908" s="99" t="str">
        <f>IF($B$2=StoreConfig!C913,StoreConfig!E913,"")</f>
        <v/>
      </c>
      <c r="F908" s="99" t="str">
        <f>IF($B$2=StoreConfig!C913,RIGHT(StoreConfig!J913,LEN(StoreConfig!J913)-FIND("|",StoreConfig!J913)),"")</f>
        <v/>
      </c>
      <c r="G908" s="99" t="str">
        <f>IFERROR(VLOOKUP(--IF($B$2=StoreConfig!C913,LEFT(StoreConfig!J913,FIND("|",StoreConfig!J913)-1),""),$Q$4:$R$20,2,FALSE),"")</f>
        <v/>
      </c>
      <c r="H908" s="91" t="str">
        <f>IF($B$2=StoreConfig!C913,LEFT(StoreConfig!G913,FIND("#",StoreConfig!G913)-1),"")</f>
        <v/>
      </c>
      <c r="I908" s="91" t="str">
        <f>IF($B$2=StoreConfig!C913,RIGHT(StoreConfig!G913,LEN(StoreConfig!G913)-FIND("#",StoreConfig!G913)),"")</f>
        <v/>
      </c>
      <c r="J908" s="91" t="str">
        <f>IF($B$2=StoreConfig!C913,IF(StoreConfig!L913=0,"不限购",StoreConfig!L913&amp;"次"),"")</f>
        <v/>
      </c>
    </row>
    <row r="909" spans="4:10">
      <c r="D909" s="99" t="str">
        <f>IF($B$2=StoreConfig!C914,StoreConfig!O914,"")</f>
        <v/>
      </c>
      <c r="E909" s="99" t="str">
        <f>IF($B$2=StoreConfig!C914,StoreConfig!E914,"")</f>
        <v/>
      </c>
      <c r="F909" s="99" t="str">
        <f>IF($B$2=StoreConfig!C914,RIGHT(StoreConfig!J914,LEN(StoreConfig!J914)-FIND("|",StoreConfig!J914)),"")</f>
        <v/>
      </c>
      <c r="G909" s="99" t="str">
        <f>IFERROR(VLOOKUP(--IF($B$2=StoreConfig!C914,LEFT(StoreConfig!J914,FIND("|",StoreConfig!J914)-1),""),$Q$4:$R$20,2,FALSE),"")</f>
        <v/>
      </c>
      <c r="H909" s="91" t="str">
        <f>IF($B$2=StoreConfig!C914,LEFT(StoreConfig!G914,FIND("#",StoreConfig!G914)-1),"")</f>
        <v/>
      </c>
      <c r="I909" s="91" t="str">
        <f>IF($B$2=StoreConfig!C914,RIGHT(StoreConfig!G914,LEN(StoreConfig!G914)-FIND("#",StoreConfig!G914)),"")</f>
        <v/>
      </c>
      <c r="J909" s="91" t="str">
        <f>IF($B$2=StoreConfig!C914,IF(StoreConfig!L914=0,"不限购",StoreConfig!L914&amp;"次"),"")</f>
        <v/>
      </c>
    </row>
    <row r="910" spans="4:10">
      <c r="D910" s="99" t="str">
        <f>IF($B$2=StoreConfig!C915,StoreConfig!O915,"")</f>
        <v/>
      </c>
      <c r="E910" s="99" t="str">
        <f>IF($B$2=StoreConfig!C915,StoreConfig!E915,"")</f>
        <v/>
      </c>
      <c r="F910" s="99" t="str">
        <f>IF($B$2=StoreConfig!C915,RIGHT(StoreConfig!J915,LEN(StoreConfig!J915)-FIND("|",StoreConfig!J915)),"")</f>
        <v/>
      </c>
      <c r="G910" s="99" t="str">
        <f>IFERROR(VLOOKUP(--IF($B$2=StoreConfig!C915,LEFT(StoreConfig!J915,FIND("|",StoreConfig!J915)-1),""),$Q$4:$R$20,2,FALSE),"")</f>
        <v/>
      </c>
      <c r="H910" s="91" t="str">
        <f>IF($B$2=StoreConfig!C915,LEFT(StoreConfig!G915,FIND("#",StoreConfig!G915)-1),"")</f>
        <v/>
      </c>
      <c r="I910" s="91" t="str">
        <f>IF($B$2=StoreConfig!C915,RIGHT(StoreConfig!G915,LEN(StoreConfig!G915)-FIND("#",StoreConfig!G915)),"")</f>
        <v/>
      </c>
      <c r="J910" s="91" t="str">
        <f>IF($B$2=StoreConfig!C915,IF(StoreConfig!L915=0,"不限购",StoreConfig!L915&amp;"次"),"")</f>
        <v/>
      </c>
    </row>
    <row r="911" spans="4:10">
      <c r="D911" s="99" t="str">
        <f>IF($B$2=StoreConfig!C916,StoreConfig!O916,"")</f>
        <v/>
      </c>
      <c r="E911" s="99" t="str">
        <f>IF($B$2=StoreConfig!C916,StoreConfig!E916,"")</f>
        <v/>
      </c>
      <c r="F911" s="99" t="str">
        <f>IF($B$2=StoreConfig!C916,RIGHT(StoreConfig!J916,LEN(StoreConfig!J916)-FIND("|",StoreConfig!J916)),"")</f>
        <v/>
      </c>
      <c r="G911" s="99" t="str">
        <f>IFERROR(VLOOKUP(--IF($B$2=StoreConfig!C916,LEFT(StoreConfig!J916,FIND("|",StoreConfig!J916)-1),""),$Q$4:$R$20,2,FALSE),"")</f>
        <v/>
      </c>
      <c r="H911" s="91" t="str">
        <f>IF($B$2=StoreConfig!C916,LEFT(StoreConfig!G916,FIND("#",StoreConfig!G916)-1),"")</f>
        <v/>
      </c>
      <c r="I911" s="91" t="str">
        <f>IF($B$2=StoreConfig!C916,RIGHT(StoreConfig!G916,LEN(StoreConfig!G916)-FIND("#",StoreConfig!G916)),"")</f>
        <v/>
      </c>
      <c r="J911" s="91" t="str">
        <f>IF($B$2=StoreConfig!C916,IF(StoreConfig!L916=0,"不限购",StoreConfig!L916&amp;"次"),"")</f>
        <v/>
      </c>
    </row>
    <row r="912" spans="4:10">
      <c r="D912" s="99" t="str">
        <f>IF($B$2=StoreConfig!C917,StoreConfig!O917,"")</f>
        <v/>
      </c>
      <c r="E912" s="99" t="str">
        <f>IF($B$2=StoreConfig!C917,StoreConfig!E917,"")</f>
        <v/>
      </c>
      <c r="F912" s="99" t="str">
        <f>IF($B$2=StoreConfig!C917,RIGHT(StoreConfig!J917,LEN(StoreConfig!J917)-FIND("|",StoreConfig!J917)),"")</f>
        <v/>
      </c>
      <c r="G912" s="99" t="str">
        <f>IFERROR(VLOOKUP(--IF($B$2=StoreConfig!C917,LEFT(StoreConfig!J917,FIND("|",StoreConfig!J917)-1),""),$Q$4:$R$20,2,FALSE),"")</f>
        <v/>
      </c>
      <c r="H912" s="91" t="str">
        <f>IF($B$2=StoreConfig!C917,LEFT(StoreConfig!G917,FIND("#",StoreConfig!G917)-1),"")</f>
        <v/>
      </c>
      <c r="I912" s="91" t="str">
        <f>IF($B$2=StoreConfig!C917,RIGHT(StoreConfig!G917,LEN(StoreConfig!G917)-FIND("#",StoreConfig!G917)),"")</f>
        <v/>
      </c>
      <c r="J912" s="91" t="str">
        <f>IF($B$2=StoreConfig!C917,IF(StoreConfig!L917=0,"不限购",StoreConfig!L917&amp;"次"),"")</f>
        <v/>
      </c>
    </row>
    <row r="913" spans="4:10">
      <c r="D913" s="99" t="str">
        <f>IF($B$2=StoreConfig!C918,StoreConfig!O918,"")</f>
        <v/>
      </c>
      <c r="E913" s="99" t="str">
        <f>IF($B$2=StoreConfig!C918,StoreConfig!E918,"")</f>
        <v/>
      </c>
      <c r="F913" s="99" t="str">
        <f>IF($B$2=StoreConfig!C918,RIGHT(StoreConfig!J918,LEN(StoreConfig!J918)-FIND("|",StoreConfig!J918)),"")</f>
        <v/>
      </c>
      <c r="G913" s="99" t="str">
        <f>IFERROR(VLOOKUP(--IF($B$2=StoreConfig!C918,LEFT(StoreConfig!J918,FIND("|",StoreConfig!J918)-1),""),$Q$4:$R$20,2,FALSE),"")</f>
        <v/>
      </c>
      <c r="H913" s="91" t="str">
        <f>IF($B$2=StoreConfig!C918,LEFT(StoreConfig!G918,FIND("#",StoreConfig!G918)-1),"")</f>
        <v/>
      </c>
      <c r="I913" s="91" t="str">
        <f>IF($B$2=StoreConfig!C918,RIGHT(StoreConfig!G918,LEN(StoreConfig!G918)-FIND("#",StoreConfig!G918)),"")</f>
        <v/>
      </c>
      <c r="J913" s="91" t="str">
        <f>IF($B$2=StoreConfig!C918,IF(StoreConfig!L918=0,"不限购",StoreConfig!L918&amp;"次"),"")</f>
        <v/>
      </c>
    </row>
    <row r="914" spans="4:10">
      <c r="D914" s="99" t="str">
        <f>IF($B$2=StoreConfig!C919,StoreConfig!O919,"")</f>
        <v/>
      </c>
      <c r="E914" s="99" t="str">
        <f>IF($B$2=StoreConfig!C919,StoreConfig!E919,"")</f>
        <v/>
      </c>
      <c r="F914" s="99" t="str">
        <f>IF($B$2=StoreConfig!C919,RIGHT(StoreConfig!J919,LEN(StoreConfig!J919)-FIND("|",StoreConfig!J919)),"")</f>
        <v/>
      </c>
      <c r="G914" s="99" t="str">
        <f>IFERROR(VLOOKUP(--IF($B$2=StoreConfig!C919,LEFT(StoreConfig!J919,FIND("|",StoreConfig!J919)-1),""),$Q$4:$R$20,2,FALSE),"")</f>
        <v/>
      </c>
      <c r="H914" s="91" t="str">
        <f>IF($B$2=StoreConfig!C919,LEFT(StoreConfig!G919,FIND("#",StoreConfig!G919)-1),"")</f>
        <v/>
      </c>
      <c r="I914" s="91" t="str">
        <f>IF($B$2=StoreConfig!C919,RIGHT(StoreConfig!G919,LEN(StoreConfig!G919)-FIND("#",StoreConfig!G919)),"")</f>
        <v/>
      </c>
      <c r="J914" s="91" t="str">
        <f>IF($B$2=StoreConfig!C919,IF(StoreConfig!L919=0,"不限购",StoreConfig!L919&amp;"次"),"")</f>
        <v/>
      </c>
    </row>
    <row r="915" spans="4:10">
      <c r="D915" s="99" t="str">
        <f>IF($B$2=StoreConfig!C920,StoreConfig!O920,"")</f>
        <v/>
      </c>
      <c r="E915" s="99" t="str">
        <f>IF($B$2=StoreConfig!C920,StoreConfig!E920,"")</f>
        <v/>
      </c>
      <c r="F915" s="99" t="str">
        <f>IF($B$2=StoreConfig!C920,RIGHT(StoreConfig!J920,LEN(StoreConfig!J920)-FIND("|",StoreConfig!J920)),"")</f>
        <v/>
      </c>
      <c r="G915" s="99" t="str">
        <f>IFERROR(VLOOKUP(--IF($B$2=StoreConfig!C920,LEFT(StoreConfig!J920,FIND("|",StoreConfig!J920)-1),""),$Q$4:$R$20,2,FALSE),"")</f>
        <v/>
      </c>
      <c r="H915" s="91" t="str">
        <f>IF($B$2=StoreConfig!C920,LEFT(StoreConfig!G920,FIND("#",StoreConfig!G920)-1),"")</f>
        <v/>
      </c>
      <c r="I915" s="91" t="str">
        <f>IF($B$2=StoreConfig!C920,RIGHT(StoreConfig!G920,LEN(StoreConfig!G920)-FIND("#",StoreConfig!G920)),"")</f>
        <v/>
      </c>
      <c r="J915" s="91" t="str">
        <f>IF($B$2=StoreConfig!C920,IF(StoreConfig!L920=0,"不限购",StoreConfig!L920&amp;"次"),"")</f>
        <v/>
      </c>
    </row>
    <row r="916" spans="4:10">
      <c r="D916" s="99" t="str">
        <f>IF($B$2=StoreConfig!C921,StoreConfig!O921,"")</f>
        <v/>
      </c>
      <c r="E916" s="99" t="str">
        <f>IF($B$2=StoreConfig!C921,StoreConfig!E921,"")</f>
        <v/>
      </c>
      <c r="F916" s="99" t="str">
        <f>IF($B$2=StoreConfig!C921,RIGHT(StoreConfig!J921,LEN(StoreConfig!J921)-FIND("|",StoreConfig!J921)),"")</f>
        <v/>
      </c>
      <c r="G916" s="99" t="str">
        <f>IFERROR(VLOOKUP(--IF($B$2=StoreConfig!C921,LEFT(StoreConfig!J921,FIND("|",StoreConfig!J921)-1),""),$Q$4:$R$20,2,FALSE),"")</f>
        <v/>
      </c>
      <c r="H916" s="91" t="str">
        <f>IF($B$2=StoreConfig!C921,LEFT(StoreConfig!G921,FIND("#",StoreConfig!G921)-1),"")</f>
        <v/>
      </c>
      <c r="I916" s="91" t="str">
        <f>IF($B$2=StoreConfig!C921,RIGHT(StoreConfig!G921,LEN(StoreConfig!G921)-FIND("#",StoreConfig!G921)),"")</f>
        <v/>
      </c>
      <c r="J916" s="91" t="str">
        <f>IF($B$2=StoreConfig!C921,IF(StoreConfig!L921=0,"不限购",StoreConfig!L921&amp;"次"),"")</f>
        <v/>
      </c>
    </row>
    <row r="917" spans="4:10">
      <c r="D917" s="99" t="str">
        <f>IF($B$2=StoreConfig!C922,StoreConfig!O922,"")</f>
        <v/>
      </c>
      <c r="E917" s="99" t="str">
        <f>IF($B$2=StoreConfig!C922,StoreConfig!E922,"")</f>
        <v/>
      </c>
      <c r="F917" s="99" t="str">
        <f>IF($B$2=StoreConfig!C922,RIGHT(StoreConfig!J922,LEN(StoreConfig!J922)-FIND("|",StoreConfig!J922)),"")</f>
        <v/>
      </c>
      <c r="G917" s="99" t="str">
        <f>IFERROR(VLOOKUP(--IF($B$2=StoreConfig!C922,LEFT(StoreConfig!J922,FIND("|",StoreConfig!J922)-1),""),$Q$4:$R$20,2,FALSE),"")</f>
        <v/>
      </c>
      <c r="H917" s="91" t="str">
        <f>IF($B$2=StoreConfig!C922,LEFT(StoreConfig!G922,FIND("#",StoreConfig!G922)-1),"")</f>
        <v/>
      </c>
      <c r="I917" s="91" t="str">
        <f>IF($B$2=StoreConfig!C922,RIGHT(StoreConfig!G922,LEN(StoreConfig!G922)-FIND("#",StoreConfig!G922)),"")</f>
        <v/>
      </c>
      <c r="J917" s="91" t="str">
        <f>IF($B$2=StoreConfig!C922,IF(StoreConfig!L922=0,"不限购",StoreConfig!L922&amp;"次"),"")</f>
        <v/>
      </c>
    </row>
    <row r="918" spans="4:10">
      <c r="D918" s="99" t="str">
        <f>IF($B$2=StoreConfig!C923,StoreConfig!O923,"")</f>
        <v/>
      </c>
      <c r="E918" s="99" t="str">
        <f>IF($B$2=StoreConfig!C923,StoreConfig!E923,"")</f>
        <v/>
      </c>
      <c r="F918" s="99" t="str">
        <f>IF($B$2=StoreConfig!C923,RIGHT(StoreConfig!J923,LEN(StoreConfig!J923)-FIND("|",StoreConfig!J923)),"")</f>
        <v/>
      </c>
      <c r="G918" s="99" t="str">
        <f>IFERROR(VLOOKUP(--IF($B$2=StoreConfig!C923,LEFT(StoreConfig!J923,FIND("|",StoreConfig!J923)-1),""),$Q$4:$R$20,2,FALSE),"")</f>
        <v/>
      </c>
      <c r="H918" s="91" t="str">
        <f>IF($B$2=StoreConfig!C923,LEFT(StoreConfig!G923,FIND("#",StoreConfig!G923)-1),"")</f>
        <v/>
      </c>
      <c r="I918" s="91" t="str">
        <f>IF($B$2=StoreConfig!C923,RIGHT(StoreConfig!G923,LEN(StoreConfig!G923)-FIND("#",StoreConfig!G923)),"")</f>
        <v/>
      </c>
      <c r="J918" s="91" t="str">
        <f>IF($B$2=StoreConfig!C923,IF(StoreConfig!L923=0,"不限购",StoreConfig!L923&amp;"次"),"")</f>
        <v/>
      </c>
    </row>
    <row r="919" spans="4:10">
      <c r="D919" s="99" t="str">
        <f>IF($B$2=StoreConfig!C924,StoreConfig!O924,"")</f>
        <v/>
      </c>
      <c r="E919" s="99" t="str">
        <f>IF($B$2=StoreConfig!C924,StoreConfig!E924,"")</f>
        <v/>
      </c>
      <c r="F919" s="99" t="str">
        <f>IF($B$2=StoreConfig!C924,RIGHT(StoreConfig!J924,LEN(StoreConfig!J924)-FIND("|",StoreConfig!J924)),"")</f>
        <v/>
      </c>
      <c r="G919" s="99" t="str">
        <f>IFERROR(VLOOKUP(--IF($B$2=StoreConfig!C924,LEFT(StoreConfig!J924,FIND("|",StoreConfig!J924)-1),""),$Q$4:$R$20,2,FALSE),"")</f>
        <v/>
      </c>
      <c r="H919" s="91" t="str">
        <f>IF($B$2=StoreConfig!C924,LEFT(StoreConfig!G924,FIND("#",StoreConfig!G924)-1),"")</f>
        <v/>
      </c>
      <c r="I919" s="91" t="str">
        <f>IF($B$2=StoreConfig!C924,RIGHT(StoreConfig!G924,LEN(StoreConfig!G924)-FIND("#",StoreConfig!G924)),"")</f>
        <v/>
      </c>
      <c r="J919" s="91" t="str">
        <f>IF($B$2=StoreConfig!C924,IF(StoreConfig!L924=0,"不限购",StoreConfig!L924&amp;"次"),"")</f>
        <v/>
      </c>
    </row>
    <row r="920" spans="4:10">
      <c r="D920" s="99" t="str">
        <f>IF($B$2=StoreConfig!C925,StoreConfig!O925,"")</f>
        <v/>
      </c>
      <c r="E920" s="99" t="str">
        <f>IF($B$2=StoreConfig!C925,StoreConfig!E925,"")</f>
        <v/>
      </c>
      <c r="F920" s="99" t="str">
        <f>IF($B$2=StoreConfig!C925,RIGHT(StoreConfig!J925,LEN(StoreConfig!J925)-FIND("|",StoreConfig!J925)),"")</f>
        <v/>
      </c>
      <c r="G920" s="99" t="str">
        <f>IFERROR(VLOOKUP(--IF($B$2=StoreConfig!C925,LEFT(StoreConfig!J925,FIND("|",StoreConfig!J925)-1),""),$Q$4:$R$20,2,FALSE),"")</f>
        <v/>
      </c>
      <c r="H920" s="91" t="str">
        <f>IF($B$2=StoreConfig!C925,LEFT(StoreConfig!G925,FIND("#",StoreConfig!G925)-1),"")</f>
        <v/>
      </c>
      <c r="I920" s="91" t="str">
        <f>IF($B$2=StoreConfig!C925,RIGHT(StoreConfig!G925,LEN(StoreConfig!G925)-FIND("#",StoreConfig!G925)),"")</f>
        <v/>
      </c>
      <c r="J920" s="91" t="str">
        <f>IF($B$2=StoreConfig!C925,IF(StoreConfig!L925=0,"不限购",StoreConfig!L925&amp;"次"),"")</f>
        <v/>
      </c>
    </row>
    <row r="921" spans="4:10">
      <c r="D921" s="99" t="str">
        <f>IF($B$2=StoreConfig!C926,StoreConfig!O926,"")</f>
        <v/>
      </c>
      <c r="E921" s="99" t="str">
        <f>IF($B$2=StoreConfig!C926,StoreConfig!E926,"")</f>
        <v/>
      </c>
      <c r="F921" s="99" t="str">
        <f>IF($B$2=StoreConfig!C926,RIGHT(StoreConfig!J926,LEN(StoreConfig!J926)-FIND("|",StoreConfig!J926)),"")</f>
        <v/>
      </c>
      <c r="G921" s="99" t="str">
        <f>IFERROR(VLOOKUP(--IF($B$2=StoreConfig!C926,LEFT(StoreConfig!J926,FIND("|",StoreConfig!J926)-1),""),$Q$4:$R$20,2,FALSE),"")</f>
        <v/>
      </c>
      <c r="H921" s="91" t="str">
        <f>IF($B$2=StoreConfig!C926,LEFT(StoreConfig!G926,FIND("#",StoreConfig!G926)-1),"")</f>
        <v/>
      </c>
      <c r="I921" s="91" t="str">
        <f>IF($B$2=StoreConfig!C926,RIGHT(StoreConfig!G926,LEN(StoreConfig!G926)-FIND("#",StoreConfig!G926)),"")</f>
        <v/>
      </c>
      <c r="J921" s="91" t="str">
        <f>IF($B$2=StoreConfig!C926,IF(StoreConfig!L926=0,"不限购",StoreConfig!L926&amp;"次"),"")</f>
        <v/>
      </c>
    </row>
    <row r="922" spans="4:10">
      <c r="D922" s="99" t="str">
        <f>IF($B$2=StoreConfig!C927,StoreConfig!O927,"")</f>
        <v/>
      </c>
      <c r="E922" s="99" t="str">
        <f>IF($B$2=StoreConfig!C927,StoreConfig!E927,"")</f>
        <v/>
      </c>
      <c r="F922" s="99" t="str">
        <f>IF($B$2=StoreConfig!C927,RIGHT(StoreConfig!J927,LEN(StoreConfig!J927)-FIND("|",StoreConfig!J927)),"")</f>
        <v/>
      </c>
      <c r="G922" s="99" t="str">
        <f>IFERROR(VLOOKUP(--IF($B$2=StoreConfig!C927,LEFT(StoreConfig!J927,FIND("|",StoreConfig!J927)-1),""),$Q$4:$R$20,2,FALSE),"")</f>
        <v/>
      </c>
      <c r="H922" s="91" t="str">
        <f>IF($B$2=StoreConfig!C927,LEFT(StoreConfig!G927,FIND("#",StoreConfig!G927)-1),"")</f>
        <v/>
      </c>
      <c r="I922" s="91" t="str">
        <f>IF($B$2=StoreConfig!C927,RIGHT(StoreConfig!G927,LEN(StoreConfig!G927)-FIND("#",StoreConfig!G927)),"")</f>
        <v/>
      </c>
      <c r="J922" s="91" t="str">
        <f>IF($B$2=StoreConfig!C927,IF(StoreConfig!L927=0,"不限购",StoreConfig!L927&amp;"次"),"")</f>
        <v/>
      </c>
    </row>
    <row r="923" spans="4:10">
      <c r="D923" s="99" t="str">
        <f>IF($B$2=StoreConfig!C928,StoreConfig!O928,"")</f>
        <v/>
      </c>
      <c r="E923" s="99" t="str">
        <f>IF($B$2=StoreConfig!C928,StoreConfig!E928,"")</f>
        <v/>
      </c>
      <c r="F923" s="99" t="str">
        <f>IF($B$2=StoreConfig!C928,RIGHT(StoreConfig!J928,LEN(StoreConfig!J928)-FIND("|",StoreConfig!J928)),"")</f>
        <v/>
      </c>
      <c r="G923" s="99" t="str">
        <f>IFERROR(VLOOKUP(--IF($B$2=StoreConfig!C928,LEFT(StoreConfig!J928,FIND("|",StoreConfig!J928)-1),""),$Q$4:$R$20,2,FALSE),"")</f>
        <v/>
      </c>
      <c r="H923" s="91" t="str">
        <f>IF($B$2=StoreConfig!C928,LEFT(StoreConfig!G928,FIND("#",StoreConfig!G928)-1),"")</f>
        <v/>
      </c>
      <c r="I923" s="91" t="str">
        <f>IF($B$2=StoreConfig!C928,RIGHT(StoreConfig!G928,LEN(StoreConfig!G928)-FIND("#",StoreConfig!G928)),"")</f>
        <v/>
      </c>
      <c r="J923" s="91" t="str">
        <f>IF($B$2=StoreConfig!C928,IF(StoreConfig!L928=0,"不限购",StoreConfig!L928&amp;"次"),"")</f>
        <v/>
      </c>
    </row>
    <row r="924" spans="4:10">
      <c r="D924" s="99" t="str">
        <f>IF($B$2=StoreConfig!C929,StoreConfig!O929,"")</f>
        <v/>
      </c>
      <c r="E924" s="99" t="str">
        <f>IF($B$2=StoreConfig!C929,StoreConfig!E929,"")</f>
        <v/>
      </c>
      <c r="F924" s="99" t="str">
        <f>IF($B$2=StoreConfig!C929,RIGHT(StoreConfig!J929,LEN(StoreConfig!J929)-FIND("|",StoreConfig!J929)),"")</f>
        <v/>
      </c>
      <c r="G924" s="99" t="str">
        <f>IFERROR(VLOOKUP(--IF($B$2=StoreConfig!C929,LEFT(StoreConfig!J929,FIND("|",StoreConfig!J929)-1),""),$Q$4:$R$20,2,FALSE),"")</f>
        <v/>
      </c>
      <c r="H924" s="91" t="str">
        <f>IF($B$2=StoreConfig!C929,LEFT(StoreConfig!G929,FIND("#",StoreConfig!G929)-1),"")</f>
        <v/>
      </c>
      <c r="I924" s="91" t="str">
        <f>IF($B$2=StoreConfig!C929,RIGHT(StoreConfig!G929,LEN(StoreConfig!G929)-FIND("#",StoreConfig!G929)),"")</f>
        <v/>
      </c>
      <c r="J924" s="91" t="str">
        <f>IF($B$2=StoreConfig!C929,IF(StoreConfig!L929=0,"不限购",StoreConfig!L929&amp;"次"),"")</f>
        <v/>
      </c>
    </row>
    <row r="925" spans="4:10">
      <c r="D925" s="99" t="str">
        <f>IF($B$2=StoreConfig!C930,StoreConfig!O930,"")</f>
        <v/>
      </c>
      <c r="E925" s="99" t="str">
        <f>IF($B$2=StoreConfig!C930,StoreConfig!E930,"")</f>
        <v/>
      </c>
      <c r="F925" s="99" t="str">
        <f>IF($B$2=StoreConfig!C930,RIGHT(StoreConfig!J930,LEN(StoreConfig!J930)-FIND("|",StoreConfig!J930)),"")</f>
        <v/>
      </c>
      <c r="G925" s="99" t="str">
        <f>IFERROR(VLOOKUP(--IF($B$2=StoreConfig!C930,LEFT(StoreConfig!J930,FIND("|",StoreConfig!J930)-1),""),$Q$4:$R$20,2,FALSE),"")</f>
        <v/>
      </c>
      <c r="H925" s="91" t="str">
        <f>IF($B$2=StoreConfig!C930,LEFT(StoreConfig!G930,FIND("#",StoreConfig!G930)-1),"")</f>
        <v/>
      </c>
      <c r="I925" s="91" t="str">
        <f>IF($B$2=StoreConfig!C930,RIGHT(StoreConfig!G930,LEN(StoreConfig!G930)-FIND("#",StoreConfig!G930)),"")</f>
        <v/>
      </c>
      <c r="J925" s="91" t="str">
        <f>IF($B$2=StoreConfig!C930,IF(StoreConfig!L930=0,"不限购",StoreConfig!L930&amp;"次"),"")</f>
        <v/>
      </c>
    </row>
    <row r="926" spans="4:10">
      <c r="D926" s="99" t="str">
        <f>IF($B$2=StoreConfig!C931,StoreConfig!O931,"")</f>
        <v/>
      </c>
      <c r="E926" s="99" t="str">
        <f>IF($B$2=StoreConfig!C931,StoreConfig!E931,"")</f>
        <v/>
      </c>
      <c r="F926" s="99" t="str">
        <f>IF($B$2=StoreConfig!C931,RIGHT(StoreConfig!J931,LEN(StoreConfig!J931)-FIND("|",StoreConfig!J931)),"")</f>
        <v/>
      </c>
      <c r="G926" s="99" t="str">
        <f>IFERROR(VLOOKUP(--IF($B$2=StoreConfig!C931,LEFT(StoreConfig!J931,FIND("|",StoreConfig!J931)-1),""),$Q$4:$R$20,2,FALSE),"")</f>
        <v/>
      </c>
      <c r="H926" s="91" t="str">
        <f>IF($B$2=StoreConfig!C931,LEFT(StoreConfig!G931,FIND("#",StoreConfig!G931)-1),"")</f>
        <v/>
      </c>
      <c r="I926" s="91" t="str">
        <f>IF($B$2=StoreConfig!C931,RIGHT(StoreConfig!G931,LEN(StoreConfig!G931)-FIND("#",StoreConfig!G931)),"")</f>
        <v/>
      </c>
      <c r="J926" s="91" t="str">
        <f>IF($B$2=StoreConfig!C931,IF(StoreConfig!L931=0,"不限购",StoreConfig!L931&amp;"次"),"")</f>
        <v/>
      </c>
    </row>
    <row r="927" spans="4:10">
      <c r="D927" s="99" t="str">
        <f>IF($B$2=StoreConfig!C932,StoreConfig!O932,"")</f>
        <v/>
      </c>
      <c r="E927" s="99" t="str">
        <f>IF($B$2=StoreConfig!C932,StoreConfig!E932,"")</f>
        <v/>
      </c>
      <c r="F927" s="99" t="str">
        <f>IF($B$2=StoreConfig!C932,RIGHT(StoreConfig!J932,LEN(StoreConfig!J932)-FIND("|",StoreConfig!J932)),"")</f>
        <v/>
      </c>
      <c r="G927" s="99" t="str">
        <f>IFERROR(VLOOKUP(--IF($B$2=StoreConfig!C932,LEFT(StoreConfig!J932,FIND("|",StoreConfig!J932)-1),""),$Q$4:$R$20,2,FALSE),"")</f>
        <v/>
      </c>
      <c r="H927" s="91" t="str">
        <f>IF($B$2=StoreConfig!C932,LEFT(StoreConfig!G932,FIND("#",StoreConfig!G932)-1),"")</f>
        <v/>
      </c>
      <c r="I927" s="91" t="str">
        <f>IF($B$2=StoreConfig!C932,RIGHT(StoreConfig!G932,LEN(StoreConfig!G932)-FIND("#",StoreConfig!G932)),"")</f>
        <v/>
      </c>
      <c r="J927" s="91" t="str">
        <f>IF($B$2=StoreConfig!C932,IF(StoreConfig!L932=0,"不限购",StoreConfig!L932&amp;"次"),"")</f>
        <v/>
      </c>
    </row>
    <row r="928" spans="4:10">
      <c r="D928" s="99" t="str">
        <f>IF($B$2=StoreConfig!C933,StoreConfig!O933,"")</f>
        <v/>
      </c>
      <c r="E928" s="99" t="str">
        <f>IF($B$2=StoreConfig!C933,StoreConfig!E933,"")</f>
        <v/>
      </c>
      <c r="F928" s="99" t="str">
        <f>IF($B$2=StoreConfig!C933,RIGHT(StoreConfig!J933,LEN(StoreConfig!J933)-FIND("|",StoreConfig!J933)),"")</f>
        <v/>
      </c>
      <c r="G928" s="99" t="str">
        <f>IFERROR(VLOOKUP(--IF($B$2=StoreConfig!C933,LEFT(StoreConfig!J933,FIND("|",StoreConfig!J933)-1),""),$Q$4:$R$20,2,FALSE),"")</f>
        <v/>
      </c>
      <c r="H928" s="91" t="str">
        <f>IF($B$2=StoreConfig!C933,LEFT(StoreConfig!G933,FIND("#",StoreConfig!G933)-1),"")</f>
        <v/>
      </c>
      <c r="I928" s="91" t="str">
        <f>IF($B$2=StoreConfig!C933,RIGHT(StoreConfig!G933,LEN(StoreConfig!G933)-FIND("#",StoreConfig!G933)),"")</f>
        <v/>
      </c>
      <c r="J928" s="91" t="str">
        <f>IF($B$2=StoreConfig!C933,IF(StoreConfig!L933=0,"不限购",StoreConfig!L933&amp;"次"),"")</f>
        <v/>
      </c>
    </row>
    <row r="929" spans="4:10">
      <c r="D929" s="99" t="str">
        <f>IF($B$2=StoreConfig!C934,StoreConfig!O934,"")</f>
        <v/>
      </c>
      <c r="E929" s="99" t="str">
        <f>IF($B$2=StoreConfig!C934,StoreConfig!E934,"")</f>
        <v/>
      </c>
      <c r="F929" s="99" t="str">
        <f>IF($B$2=StoreConfig!C934,RIGHT(StoreConfig!J934,LEN(StoreConfig!J934)-FIND("|",StoreConfig!J934)),"")</f>
        <v/>
      </c>
      <c r="G929" s="99" t="str">
        <f>IFERROR(VLOOKUP(--IF($B$2=StoreConfig!C934,LEFT(StoreConfig!J934,FIND("|",StoreConfig!J934)-1),""),$Q$4:$R$20,2,FALSE),"")</f>
        <v/>
      </c>
      <c r="H929" s="91" t="str">
        <f>IF($B$2=StoreConfig!C934,LEFT(StoreConfig!G934,FIND("#",StoreConfig!G934)-1),"")</f>
        <v/>
      </c>
      <c r="I929" s="91" t="str">
        <f>IF($B$2=StoreConfig!C934,RIGHT(StoreConfig!G934,LEN(StoreConfig!G934)-FIND("#",StoreConfig!G934)),"")</f>
        <v/>
      </c>
      <c r="J929" s="91" t="str">
        <f>IF($B$2=StoreConfig!C934,IF(StoreConfig!L934=0,"不限购",StoreConfig!L934&amp;"次"),"")</f>
        <v/>
      </c>
    </row>
    <row r="930" spans="4:10">
      <c r="D930" s="99" t="str">
        <f>IF($B$2=StoreConfig!C935,StoreConfig!O935,"")</f>
        <v/>
      </c>
      <c r="E930" s="99" t="str">
        <f>IF($B$2=StoreConfig!C935,StoreConfig!E935,"")</f>
        <v/>
      </c>
      <c r="F930" s="99" t="str">
        <f>IF($B$2=StoreConfig!C935,RIGHT(StoreConfig!J935,LEN(StoreConfig!J935)-FIND("|",StoreConfig!J935)),"")</f>
        <v/>
      </c>
      <c r="G930" s="99" t="str">
        <f>IFERROR(VLOOKUP(--IF($B$2=StoreConfig!C935,LEFT(StoreConfig!J935,FIND("|",StoreConfig!J935)-1),""),$Q$4:$R$20,2,FALSE),"")</f>
        <v/>
      </c>
      <c r="H930" s="91" t="str">
        <f>IF($B$2=StoreConfig!C935,LEFT(StoreConfig!G935,FIND("#",StoreConfig!G935)-1),"")</f>
        <v/>
      </c>
      <c r="I930" s="91" t="str">
        <f>IF($B$2=StoreConfig!C935,RIGHT(StoreConfig!G935,LEN(StoreConfig!G935)-FIND("#",StoreConfig!G935)),"")</f>
        <v/>
      </c>
      <c r="J930" s="91" t="str">
        <f>IF($B$2=StoreConfig!C935,IF(StoreConfig!L935=0,"不限购",StoreConfig!L935&amp;"次"),"")</f>
        <v/>
      </c>
    </row>
    <row r="931" spans="4:10">
      <c r="D931" s="99" t="str">
        <f>IF($B$2=StoreConfig!C936,StoreConfig!O936,"")</f>
        <v/>
      </c>
      <c r="E931" s="99" t="str">
        <f>IF($B$2=StoreConfig!C936,StoreConfig!E936,"")</f>
        <v/>
      </c>
      <c r="F931" s="99" t="str">
        <f>IF($B$2=StoreConfig!C936,RIGHT(StoreConfig!J936,LEN(StoreConfig!J936)-FIND("|",StoreConfig!J936)),"")</f>
        <v/>
      </c>
      <c r="G931" s="99" t="str">
        <f>IFERROR(VLOOKUP(--IF($B$2=StoreConfig!C936,LEFT(StoreConfig!J936,FIND("|",StoreConfig!J936)-1),""),$Q$4:$R$20,2,FALSE),"")</f>
        <v/>
      </c>
      <c r="H931" s="91" t="str">
        <f>IF($B$2=StoreConfig!C936,LEFT(StoreConfig!G936,FIND("#",StoreConfig!G936)-1),"")</f>
        <v/>
      </c>
      <c r="I931" s="91" t="str">
        <f>IF($B$2=StoreConfig!C936,RIGHT(StoreConfig!G936,LEN(StoreConfig!G936)-FIND("#",StoreConfig!G936)),"")</f>
        <v/>
      </c>
      <c r="J931" s="91" t="str">
        <f>IF($B$2=StoreConfig!C936,IF(StoreConfig!L936=0,"不限购",StoreConfig!L936&amp;"次"),"")</f>
        <v/>
      </c>
    </row>
    <row r="932" spans="4:10">
      <c r="D932" s="99" t="str">
        <f>IF($B$2=StoreConfig!C937,StoreConfig!O937,"")</f>
        <v/>
      </c>
      <c r="E932" s="99" t="str">
        <f>IF($B$2=StoreConfig!C937,StoreConfig!E937,"")</f>
        <v/>
      </c>
      <c r="F932" s="99" t="str">
        <f>IF($B$2=StoreConfig!C937,RIGHT(StoreConfig!J937,LEN(StoreConfig!J937)-FIND("|",StoreConfig!J937)),"")</f>
        <v/>
      </c>
      <c r="G932" s="99" t="str">
        <f>IFERROR(VLOOKUP(--IF($B$2=StoreConfig!C937,LEFT(StoreConfig!J937,FIND("|",StoreConfig!J937)-1),""),$Q$4:$R$20,2,FALSE),"")</f>
        <v/>
      </c>
      <c r="H932" s="91" t="str">
        <f>IF($B$2=StoreConfig!C937,LEFT(StoreConfig!G937,FIND("#",StoreConfig!G937)-1),"")</f>
        <v/>
      </c>
      <c r="I932" s="91" t="str">
        <f>IF($B$2=StoreConfig!C937,RIGHT(StoreConfig!G937,LEN(StoreConfig!G937)-FIND("#",StoreConfig!G937)),"")</f>
        <v/>
      </c>
      <c r="J932" s="91" t="str">
        <f>IF($B$2=StoreConfig!C937,IF(StoreConfig!L937=0,"不限购",StoreConfig!L937&amp;"次"),"")</f>
        <v/>
      </c>
    </row>
    <row r="933" spans="4:10">
      <c r="D933" s="99" t="str">
        <f>IF($B$2=StoreConfig!C938,StoreConfig!O938,"")</f>
        <v/>
      </c>
      <c r="E933" s="99" t="str">
        <f>IF($B$2=StoreConfig!C938,StoreConfig!E938,"")</f>
        <v/>
      </c>
      <c r="F933" s="99" t="str">
        <f>IF($B$2=StoreConfig!C938,RIGHT(StoreConfig!J938,LEN(StoreConfig!J938)-FIND("|",StoreConfig!J938)),"")</f>
        <v/>
      </c>
      <c r="G933" s="99" t="str">
        <f>IFERROR(VLOOKUP(--IF($B$2=StoreConfig!C938,LEFT(StoreConfig!J938,FIND("|",StoreConfig!J938)-1),""),$Q$4:$R$20,2,FALSE),"")</f>
        <v/>
      </c>
      <c r="H933" s="91" t="str">
        <f>IF($B$2=StoreConfig!C938,LEFT(StoreConfig!G938,FIND("#",StoreConfig!G938)-1),"")</f>
        <v/>
      </c>
      <c r="I933" s="91" t="str">
        <f>IF($B$2=StoreConfig!C938,RIGHT(StoreConfig!G938,LEN(StoreConfig!G938)-FIND("#",StoreConfig!G938)),"")</f>
        <v/>
      </c>
      <c r="J933" s="91" t="str">
        <f>IF($B$2=StoreConfig!C938,IF(StoreConfig!L938=0,"不限购",StoreConfig!L938&amp;"次"),"")</f>
        <v/>
      </c>
    </row>
    <row r="934" spans="4:10">
      <c r="D934" s="99" t="str">
        <f>IF($B$2=StoreConfig!C939,StoreConfig!O939,"")</f>
        <v/>
      </c>
      <c r="E934" s="99" t="str">
        <f>IF($B$2=StoreConfig!C939,StoreConfig!E939,"")</f>
        <v/>
      </c>
      <c r="F934" s="99" t="str">
        <f>IF($B$2=StoreConfig!C939,RIGHT(StoreConfig!J939,LEN(StoreConfig!J939)-FIND("|",StoreConfig!J939)),"")</f>
        <v/>
      </c>
      <c r="G934" s="99" t="str">
        <f>IFERROR(VLOOKUP(--IF($B$2=StoreConfig!C939,LEFT(StoreConfig!J939,FIND("|",StoreConfig!J939)-1),""),$Q$4:$R$20,2,FALSE),"")</f>
        <v/>
      </c>
      <c r="H934" s="91" t="str">
        <f>IF($B$2=StoreConfig!C939,LEFT(StoreConfig!G939,FIND("#",StoreConfig!G939)-1),"")</f>
        <v/>
      </c>
      <c r="I934" s="91" t="str">
        <f>IF($B$2=StoreConfig!C939,RIGHT(StoreConfig!G939,LEN(StoreConfig!G939)-FIND("#",StoreConfig!G939)),"")</f>
        <v/>
      </c>
      <c r="J934" s="91" t="str">
        <f>IF($B$2=StoreConfig!C939,IF(StoreConfig!L939=0,"不限购",StoreConfig!L939&amp;"次"),"")</f>
        <v/>
      </c>
    </row>
    <row r="935" spans="4:10">
      <c r="D935" s="99" t="str">
        <f>IF($B$2=StoreConfig!C940,StoreConfig!O940,"")</f>
        <v/>
      </c>
      <c r="E935" s="99" t="str">
        <f>IF($B$2=StoreConfig!C940,StoreConfig!E940,"")</f>
        <v/>
      </c>
      <c r="F935" s="99" t="str">
        <f>IF($B$2=StoreConfig!C940,RIGHT(StoreConfig!J940,LEN(StoreConfig!J940)-FIND("|",StoreConfig!J940)),"")</f>
        <v/>
      </c>
      <c r="G935" s="99" t="str">
        <f>IFERROR(VLOOKUP(--IF($B$2=StoreConfig!C940,LEFT(StoreConfig!J940,FIND("|",StoreConfig!J940)-1),""),$Q$4:$R$20,2,FALSE),"")</f>
        <v/>
      </c>
      <c r="H935" s="91" t="str">
        <f>IF($B$2=StoreConfig!C940,LEFT(StoreConfig!G940,FIND("#",StoreConfig!G940)-1),"")</f>
        <v/>
      </c>
      <c r="I935" s="91" t="str">
        <f>IF($B$2=StoreConfig!C940,RIGHT(StoreConfig!G940,LEN(StoreConfig!G940)-FIND("#",StoreConfig!G940)),"")</f>
        <v/>
      </c>
      <c r="J935" s="91" t="str">
        <f>IF($B$2=StoreConfig!C940,IF(StoreConfig!L940=0,"不限购",StoreConfig!L940&amp;"次"),"")</f>
        <v/>
      </c>
    </row>
    <row r="936" spans="4:10">
      <c r="D936" s="99" t="str">
        <f>IF($B$2=StoreConfig!C941,StoreConfig!O941,"")</f>
        <v/>
      </c>
      <c r="E936" s="99" t="str">
        <f>IF($B$2=StoreConfig!C941,StoreConfig!E941,"")</f>
        <v/>
      </c>
      <c r="F936" s="99" t="str">
        <f>IF($B$2=StoreConfig!C941,RIGHT(StoreConfig!J941,LEN(StoreConfig!J941)-FIND("|",StoreConfig!J941)),"")</f>
        <v/>
      </c>
      <c r="G936" s="99" t="str">
        <f>IFERROR(VLOOKUP(--IF($B$2=StoreConfig!C941,LEFT(StoreConfig!J941,FIND("|",StoreConfig!J941)-1),""),$Q$4:$R$20,2,FALSE),"")</f>
        <v/>
      </c>
      <c r="H936" s="91" t="str">
        <f>IF($B$2=StoreConfig!C941,LEFT(StoreConfig!G941,FIND("#",StoreConfig!G941)-1),"")</f>
        <v/>
      </c>
      <c r="I936" s="91" t="str">
        <f>IF($B$2=StoreConfig!C941,RIGHT(StoreConfig!G941,LEN(StoreConfig!G941)-FIND("#",StoreConfig!G941)),"")</f>
        <v/>
      </c>
      <c r="J936" s="91" t="str">
        <f>IF($B$2=StoreConfig!C941,IF(StoreConfig!L941=0,"不限购",StoreConfig!L941&amp;"次"),"")</f>
        <v/>
      </c>
    </row>
    <row r="937" spans="4:10">
      <c r="D937" s="99" t="str">
        <f>IF($B$2=StoreConfig!C942,StoreConfig!O942,"")</f>
        <v/>
      </c>
      <c r="E937" s="99" t="str">
        <f>IF($B$2=StoreConfig!C942,StoreConfig!E942,"")</f>
        <v/>
      </c>
      <c r="F937" s="99" t="str">
        <f>IF($B$2=StoreConfig!C942,RIGHT(StoreConfig!J942,LEN(StoreConfig!J942)-FIND("|",StoreConfig!J942)),"")</f>
        <v/>
      </c>
      <c r="G937" s="99" t="str">
        <f>IFERROR(VLOOKUP(--IF($B$2=StoreConfig!C942,LEFT(StoreConfig!J942,FIND("|",StoreConfig!J942)-1),""),$Q$4:$R$20,2,FALSE),"")</f>
        <v/>
      </c>
      <c r="H937" s="91" t="str">
        <f>IF($B$2=StoreConfig!C942,LEFT(StoreConfig!G942,FIND("#",StoreConfig!G942)-1),"")</f>
        <v/>
      </c>
      <c r="I937" s="91" t="str">
        <f>IF($B$2=StoreConfig!C942,RIGHT(StoreConfig!G942,LEN(StoreConfig!G942)-FIND("#",StoreConfig!G942)),"")</f>
        <v/>
      </c>
      <c r="J937" s="91" t="str">
        <f>IF($B$2=StoreConfig!C942,IF(StoreConfig!L942=0,"不限购",StoreConfig!L942&amp;"次"),"")</f>
        <v/>
      </c>
    </row>
    <row r="938" spans="4:10">
      <c r="D938" s="99" t="str">
        <f>IF($B$2=StoreConfig!C943,StoreConfig!O943,"")</f>
        <v/>
      </c>
      <c r="E938" s="99" t="str">
        <f>IF($B$2=StoreConfig!C943,StoreConfig!E943,"")</f>
        <v/>
      </c>
      <c r="F938" s="99" t="str">
        <f>IF($B$2=StoreConfig!C943,RIGHT(StoreConfig!J943,LEN(StoreConfig!J943)-FIND("|",StoreConfig!J943)),"")</f>
        <v/>
      </c>
      <c r="G938" s="99" t="str">
        <f>IFERROR(VLOOKUP(--IF($B$2=StoreConfig!C943,LEFT(StoreConfig!J943,FIND("|",StoreConfig!J943)-1),""),$Q$4:$R$20,2,FALSE),"")</f>
        <v/>
      </c>
      <c r="H938" s="91" t="str">
        <f>IF($B$2=StoreConfig!C943,LEFT(StoreConfig!G943,FIND("#",StoreConfig!G943)-1),"")</f>
        <v/>
      </c>
      <c r="I938" s="91" t="str">
        <f>IF($B$2=StoreConfig!C943,RIGHT(StoreConfig!G943,LEN(StoreConfig!G943)-FIND("#",StoreConfig!G943)),"")</f>
        <v/>
      </c>
      <c r="J938" s="91" t="str">
        <f>IF($B$2=StoreConfig!C943,IF(StoreConfig!L943=0,"不限购",StoreConfig!L943&amp;"次"),"")</f>
        <v/>
      </c>
    </row>
    <row r="939" spans="4:10">
      <c r="D939" s="99" t="str">
        <f>IF($B$2=StoreConfig!C944,StoreConfig!O944,"")</f>
        <v/>
      </c>
      <c r="E939" s="99" t="str">
        <f>IF($B$2=StoreConfig!C944,StoreConfig!E944,"")</f>
        <v/>
      </c>
      <c r="F939" s="99" t="str">
        <f>IF($B$2=StoreConfig!C944,RIGHT(StoreConfig!J944,LEN(StoreConfig!J944)-FIND("|",StoreConfig!J944)),"")</f>
        <v/>
      </c>
      <c r="G939" s="99" t="str">
        <f>IFERROR(VLOOKUP(--IF($B$2=StoreConfig!C944,LEFT(StoreConfig!J944,FIND("|",StoreConfig!J944)-1),""),$Q$4:$R$20,2,FALSE),"")</f>
        <v/>
      </c>
      <c r="H939" s="91" t="str">
        <f>IF($B$2=StoreConfig!C944,LEFT(StoreConfig!G944,FIND("#",StoreConfig!G944)-1),"")</f>
        <v/>
      </c>
      <c r="I939" s="91" t="str">
        <f>IF($B$2=StoreConfig!C944,RIGHT(StoreConfig!G944,LEN(StoreConfig!G944)-FIND("#",StoreConfig!G944)),"")</f>
        <v/>
      </c>
      <c r="J939" s="91" t="str">
        <f>IF($B$2=StoreConfig!C944,IF(StoreConfig!L944=0,"不限购",StoreConfig!L944&amp;"次"),"")</f>
        <v/>
      </c>
    </row>
    <row r="940" spans="4:10">
      <c r="D940" s="99" t="str">
        <f>IF($B$2=StoreConfig!C945,StoreConfig!O945,"")</f>
        <v/>
      </c>
      <c r="E940" s="99" t="str">
        <f>IF($B$2=StoreConfig!C945,StoreConfig!E945,"")</f>
        <v/>
      </c>
      <c r="F940" s="99" t="str">
        <f>IF($B$2=StoreConfig!C945,RIGHT(StoreConfig!J945,LEN(StoreConfig!J945)-FIND("|",StoreConfig!J945)),"")</f>
        <v/>
      </c>
      <c r="G940" s="99" t="str">
        <f>IFERROR(VLOOKUP(--IF($B$2=StoreConfig!C945,LEFT(StoreConfig!J945,FIND("|",StoreConfig!J945)-1),""),$Q$4:$R$20,2,FALSE),"")</f>
        <v/>
      </c>
      <c r="H940" s="91" t="str">
        <f>IF($B$2=StoreConfig!C945,LEFT(StoreConfig!G945,FIND("#",StoreConfig!G945)-1),"")</f>
        <v/>
      </c>
      <c r="I940" s="91" t="str">
        <f>IF($B$2=StoreConfig!C945,RIGHT(StoreConfig!G945,LEN(StoreConfig!G945)-FIND("#",StoreConfig!G945)),"")</f>
        <v/>
      </c>
      <c r="J940" s="91" t="str">
        <f>IF($B$2=StoreConfig!C945,IF(StoreConfig!L945=0,"不限购",StoreConfig!L945&amp;"次"),"")</f>
        <v/>
      </c>
    </row>
    <row r="941" spans="4:10">
      <c r="D941" s="99" t="str">
        <f>IF($B$2=StoreConfig!C946,StoreConfig!O946,"")</f>
        <v/>
      </c>
      <c r="E941" s="99" t="str">
        <f>IF($B$2=StoreConfig!C946,StoreConfig!E946,"")</f>
        <v/>
      </c>
      <c r="F941" s="99" t="str">
        <f>IF($B$2=StoreConfig!C946,RIGHT(StoreConfig!J946,LEN(StoreConfig!J946)-FIND("|",StoreConfig!J946)),"")</f>
        <v/>
      </c>
      <c r="G941" s="99" t="str">
        <f>IFERROR(VLOOKUP(--IF($B$2=StoreConfig!C946,LEFT(StoreConfig!J946,FIND("|",StoreConfig!J946)-1),""),$Q$4:$R$20,2,FALSE),"")</f>
        <v/>
      </c>
      <c r="H941" s="91" t="str">
        <f>IF($B$2=StoreConfig!C946,LEFT(StoreConfig!G946,FIND("#",StoreConfig!G946)-1),"")</f>
        <v/>
      </c>
      <c r="I941" s="91" t="str">
        <f>IF($B$2=StoreConfig!C946,RIGHT(StoreConfig!G946,LEN(StoreConfig!G946)-FIND("#",StoreConfig!G946)),"")</f>
        <v/>
      </c>
      <c r="J941" s="91" t="str">
        <f>IF($B$2=StoreConfig!C946,IF(StoreConfig!L946=0,"不限购",StoreConfig!L946&amp;"次"),"")</f>
        <v/>
      </c>
    </row>
    <row r="942" spans="4:10">
      <c r="D942" s="99" t="str">
        <f>IF($B$2=StoreConfig!C947,StoreConfig!O947,"")</f>
        <v/>
      </c>
      <c r="E942" s="99" t="str">
        <f>IF($B$2=StoreConfig!C947,StoreConfig!E947,"")</f>
        <v/>
      </c>
      <c r="F942" s="99" t="str">
        <f>IF($B$2=StoreConfig!C947,RIGHT(StoreConfig!J947,LEN(StoreConfig!J947)-FIND("|",StoreConfig!J947)),"")</f>
        <v/>
      </c>
      <c r="G942" s="99" t="str">
        <f>IFERROR(VLOOKUP(--IF($B$2=StoreConfig!C947,LEFT(StoreConfig!J947,FIND("|",StoreConfig!J947)-1),""),$Q$4:$R$20,2,FALSE),"")</f>
        <v/>
      </c>
      <c r="H942" s="91" t="str">
        <f>IF($B$2=StoreConfig!C947,LEFT(StoreConfig!G947,FIND("#",StoreConfig!G947)-1),"")</f>
        <v/>
      </c>
      <c r="I942" s="91" t="str">
        <f>IF($B$2=StoreConfig!C947,RIGHT(StoreConfig!G947,LEN(StoreConfig!G947)-FIND("#",StoreConfig!G947)),"")</f>
        <v/>
      </c>
      <c r="J942" s="91" t="str">
        <f>IF($B$2=StoreConfig!C947,IF(StoreConfig!L947=0,"不限购",StoreConfig!L947&amp;"次"),"")</f>
        <v/>
      </c>
    </row>
    <row r="943" spans="4:10">
      <c r="D943" s="99" t="str">
        <f>IF($B$2=StoreConfig!C948,StoreConfig!O948,"")</f>
        <v/>
      </c>
      <c r="E943" s="99" t="str">
        <f>IF($B$2=StoreConfig!C948,StoreConfig!E948,"")</f>
        <v/>
      </c>
      <c r="F943" s="99" t="str">
        <f>IF($B$2=StoreConfig!C948,RIGHT(StoreConfig!J948,LEN(StoreConfig!J948)-FIND("|",StoreConfig!J948)),"")</f>
        <v/>
      </c>
      <c r="G943" s="99" t="str">
        <f>IFERROR(VLOOKUP(--IF($B$2=StoreConfig!C948,LEFT(StoreConfig!J948,FIND("|",StoreConfig!J948)-1),""),$Q$4:$R$20,2,FALSE),"")</f>
        <v/>
      </c>
      <c r="H943" s="91" t="str">
        <f>IF($B$2=StoreConfig!C948,LEFT(StoreConfig!G948,FIND("#",StoreConfig!G948)-1),"")</f>
        <v/>
      </c>
      <c r="I943" s="91" t="str">
        <f>IF($B$2=StoreConfig!C948,RIGHT(StoreConfig!G948,LEN(StoreConfig!G948)-FIND("#",StoreConfig!G948)),"")</f>
        <v/>
      </c>
      <c r="J943" s="91" t="str">
        <f>IF($B$2=StoreConfig!C948,IF(StoreConfig!L948=0,"不限购",StoreConfig!L948&amp;"次"),"")</f>
        <v/>
      </c>
    </row>
    <row r="944" spans="4:10">
      <c r="D944" s="99" t="str">
        <f>IF($B$2=StoreConfig!C949,StoreConfig!O949,"")</f>
        <v/>
      </c>
      <c r="E944" s="99" t="str">
        <f>IF($B$2=StoreConfig!C949,StoreConfig!E949,"")</f>
        <v/>
      </c>
      <c r="F944" s="99" t="str">
        <f>IF($B$2=StoreConfig!C949,RIGHT(StoreConfig!J949,LEN(StoreConfig!J949)-FIND("|",StoreConfig!J949)),"")</f>
        <v/>
      </c>
      <c r="G944" s="99" t="str">
        <f>IFERROR(VLOOKUP(--IF($B$2=StoreConfig!C949,LEFT(StoreConfig!J949,FIND("|",StoreConfig!J949)-1),""),$Q$4:$R$20,2,FALSE),"")</f>
        <v/>
      </c>
      <c r="H944" s="91" t="str">
        <f>IF($B$2=StoreConfig!C949,LEFT(StoreConfig!G949,FIND("#",StoreConfig!G949)-1),"")</f>
        <v/>
      </c>
      <c r="I944" s="91" t="str">
        <f>IF($B$2=StoreConfig!C949,RIGHT(StoreConfig!G949,LEN(StoreConfig!G949)-FIND("#",StoreConfig!G949)),"")</f>
        <v/>
      </c>
      <c r="J944" s="91" t="str">
        <f>IF($B$2=StoreConfig!C949,IF(StoreConfig!L949=0,"不限购",StoreConfig!L949&amp;"次"),"")</f>
        <v/>
      </c>
    </row>
    <row r="945" spans="4:10">
      <c r="D945" s="99" t="str">
        <f>IF($B$2=StoreConfig!C950,StoreConfig!O950,"")</f>
        <v/>
      </c>
      <c r="E945" s="99" t="str">
        <f>IF($B$2=StoreConfig!C950,StoreConfig!E950,"")</f>
        <v/>
      </c>
      <c r="F945" s="99" t="str">
        <f>IF($B$2=StoreConfig!C950,RIGHT(StoreConfig!J950,LEN(StoreConfig!J950)-FIND("|",StoreConfig!J950)),"")</f>
        <v/>
      </c>
      <c r="G945" s="99" t="str">
        <f>IFERROR(VLOOKUP(--IF($B$2=StoreConfig!C950,LEFT(StoreConfig!J950,FIND("|",StoreConfig!J950)-1),""),$Q$4:$R$20,2,FALSE),"")</f>
        <v/>
      </c>
      <c r="H945" s="91" t="str">
        <f>IF($B$2=StoreConfig!C950,LEFT(StoreConfig!G950,FIND("#",StoreConfig!G950)-1),"")</f>
        <v/>
      </c>
      <c r="I945" s="91" t="str">
        <f>IF($B$2=StoreConfig!C950,RIGHT(StoreConfig!G950,LEN(StoreConfig!G950)-FIND("#",StoreConfig!G950)),"")</f>
        <v/>
      </c>
      <c r="J945" s="91" t="str">
        <f>IF($B$2=StoreConfig!C950,IF(StoreConfig!L950=0,"不限购",StoreConfig!L950&amp;"次"),"")</f>
        <v/>
      </c>
    </row>
    <row r="946" spans="4:10">
      <c r="D946" s="99" t="str">
        <f>IF($B$2=StoreConfig!C951,StoreConfig!O951,"")</f>
        <v/>
      </c>
      <c r="E946" s="99" t="str">
        <f>IF($B$2=StoreConfig!C951,StoreConfig!E951,"")</f>
        <v/>
      </c>
      <c r="F946" s="99" t="str">
        <f>IF($B$2=StoreConfig!C951,RIGHT(StoreConfig!J951,LEN(StoreConfig!J951)-FIND("|",StoreConfig!J951)),"")</f>
        <v/>
      </c>
      <c r="G946" s="99" t="str">
        <f>IFERROR(VLOOKUP(--IF($B$2=StoreConfig!C951,LEFT(StoreConfig!J951,FIND("|",StoreConfig!J951)-1),""),$Q$4:$R$20,2,FALSE),"")</f>
        <v/>
      </c>
      <c r="H946" s="91" t="str">
        <f>IF($B$2=StoreConfig!C951,LEFT(StoreConfig!G951,FIND("#",StoreConfig!G951)-1),"")</f>
        <v/>
      </c>
      <c r="I946" s="91" t="str">
        <f>IF($B$2=StoreConfig!C951,RIGHT(StoreConfig!G951,LEN(StoreConfig!G951)-FIND("#",StoreConfig!G951)),"")</f>
        <v/>
      </c>
      <c r="J946" s="91" t="str">
        <f>IF($B$2=StoreConfig!C951,IF(StoreConfig!L951=0,"不限购",StoreConfig!L951&amp;"次"),"")</f>
        <v/>
      </c>
    </row>
    <row r="947" spans="4:10">
      <c r="D947" s="99" t="str">
        <f>IF($B$2=StoreConfig!C952,StoreConfig!O952,"")</f>
        <v/>
      </c>
      <c r="E947" s="99" t="str">
        <f>IF($B$2=StoreConfig!C952,StoreConfig!E952,"")</f>
        <v/>
      </c>
      <c r="F947" s="99" t="str">
        <f>IF($B$2=StoreConfig!C952,RIGHT(StoreConfig!J952,LEN(StoreConfig!J952)-FIND("|",StoreConfig!J952)),"")</f>
        <v/>
      </c>
      <c r="G947" s="99" t="str">
        <f>IFERROR(VLOOKUP(--IF($B$2=StoreConfig!C952,LEFT(StoreConfig!J952,FIND("|",StoreConfig!J952)-1),""),$Q$4:$R$20,2,FALSE),"")</f>
        <v/>
      </c>
      <c r="H947" s="91" t="str">
        <f>IF($B$2=StoreConfig!C952,LEFT(StoreConfig!G952,FIND("#",StoreConfig!G952)-1),"")</f>
        <v/>
      </c>
      <c r="I947" s="91" t="str">
        <f>IF($B$2=StoreConfig!C952,RIGHT(StoreConfig!G952,LEN(StoreConfig!G952)-FIND("#",StoreConfig!G952)),"")</f>
        <v/>
      </c>
      <c r="J947" s="91" t="str">
        <f>IF($B$2=StoreConfig!C952,IF(StoreConfig!L952=0,"不限购",StoreConfig!L952&amp;"次"),"")</f>
        <v/>
      </c>
    </row>
    <row r="948" spans="4:10">
      <c r="D948" s="99" t="str">
        <f>IF($B$2=StoreConfig!C953,StoreConfig!O953,"")</f>
        <v/>
      </c>
      <c r="E948" s="99" t="str">
        <f>IF($B$2=StoreConfig!C953,StoreConfig!E953,"")</f>
        <v/>
      </c>
      <c r="F948" s="99" t="str">
        <f>IF($B$2=StoreConfig!C953,RIGHT(StoreConfig!J953,LEN(StoreConfig!J953)-FIND("|",StoreConfig!J953)),"")</f>
        <v/>
      </c>
      <c r="G948" s="99" t="str">
        <f>IFERROR(VLOOKUP(--IF($B$2=StoreConfig!C953,LEFT(StoreConfig!J953,FIND("|",StoreConfig!J953)-1),""),$Q$4:$R$20,2,FALSE),"")</f>
        <v/>
      </c>
      <c r="H948" s="91" t="str">
        <f>IF($B$2=StoreConfig!C953,LEFT(StoreConfig!G953,FIND("#",StoreConfig!G953)-1),"")</f>
        <v/>
      </c>
      <c r="I948" s="91" t="str">
        <f>IF($B$2=StoreConfig!C953,RIGHT(StoreConfig!G953,LEN(StoreConfig!G953)-FIND("#",StoreConfig!G953)),"")</f>
        <v/>
      </c>
      <c r="J948" s="91" t="str">
        <f>IF($B$2=StoreConfig!C953,IF(StoreConfig!L953=0,"不限购",StoreConfig!L953&amp;"次"),"")</f>
        <v/>
      </c>
    </row>
    <row r="949" spans="4:10">
      <c r="D949" s="99" t="str">
        <f>IF($B$2=StoreConfig!C954,StoreConfig!O954,"")</f>
        <v/>
      </c>
      <c r="E949" s="99" t="str">
        <f>IF($B$2=StoreConfig!C954,StoreConfig!E954,"")</f>
        <v/>
      </c>
      <c r="F949" s="99" t="str">
        <f>IF($B$2=StoreConfig!C954,RIGHT(StoreConfig!J954,LEN(StoreConfig!J954)-FIND("|",StoreConfig!J954)),"")</f>
        <v/>
      </c>
      <c r="G949" s="99" t="str">
        <f>IFERROR(VLOOKUP(--IF($B$2=StoreConfig!C954,LEFT(StoreConfig!J954,FIND("|",StoreConfig!J954)-1),""),$Q$4:$R$20,2,FALSE),"")</f>
        <v/>
      </c>
      <c r="H949" s="91" t="str">
        <f>IF($B$2=StoreConfig!C954,LEFT(StoreConfig!G954,FIND("#",StoreConfig!G954)-1),"")</f>
        <v/>
      </c>
      <c r="I949" s="91" t="str">
        <f>IF($B$2=StoreConfig!C954,RIGHT(StoreConfig!G954,LEN(StoreConfig!G954)-FIND("#",StoreConfig!G954)),"")</f>
        <v/>
      </c>
      <c r="J949" s="91" t="str">
        <f>IF($B$2=StoreConfig!C954,IF(StoreConfig!L954=0,"不限购",StoreConfig!L954&amp;"次"),"")</f>
        <v/>
      </c>
    </row>
    <row r="950" spans="4:10">
      <c r="D950" s="99" t="str">
        <f>IF($B$2=StoreConfig!C955,StoreConfig!O955,"")</f>
        <v/>
      </c>
      <c r="E950" s="99" t="str">
        <f>IF($B$2=StoreConfig!C955,StoreConfig!E955,"")</f>
        <v/>
      </c>
      <c r="F950" s="99" t="str">
        <f>IF($B$2=StoreConfig!C955,RIGHT(StoreConfig!J955,LEN(StoreConfig!J955)-FIND("|",StoreConfig!J955)),"")</f>
        <v/>
      </c>
      <c r="G950" s="99" t="str">
        <f>IFERROR(VLOOKUP(--IF($B$2=StoreConfig!C955,LEFT(StoreConfig!J955,FIND("|",StoreConfig!J955)-1),""),$Q$4:$R$20,2,FALSE),"")</f>
        <v/>
      </c>
      <c r="H950" s="91" t="str">
        <f>IF($B$2=StoreConfig!C955,LEFT(StoreConfig!G955,FIND("#",StoreConfig!G955)-1),"")</f>
        <v/>
      </c>
      <c r="I950" s="91" t="str">
        <f>IF($B$2=StoreConfig!C955,RIGHT(StoreConfig!G955,LEN(StoreConfig!G955)-FIND("#",StoreConfig!G955)),"")</f>
        <v/>
      </c>
      <c r="J950" s="91" t="str">
        <f>IF($B$2=StoreConfig!C955,IF(StoreConfig!L955=0,"不限购",StoreConfig!L955&amp;"次"),"")</f>
        <v/>
      </c>
    </row>
    <row r="951" spans="4:10">
      <c r="D951" s="99" t="str">
        <f>IF($B$2=StoreConfig!C956,StoreConfig!O956,"")</f>
        <v/>
      </c>
      <c r="E951" s="99" t="str">
        <f>IF($B$2=StoreConfig!C956,StoreConfig!E956,"")</f>
        <v/>
      </c>
      <c r="F951" s="99" t="str">
        <f>IF($B$2=StoreConfig!C956,RIGHT(StoreConfig!J956,LEN(StoreConfig!J956)-FIND("|",StoreConfig!J956)),"")</f>
        <v/>
      </c>
      <c r="G951" s="99" t="str">
        <f>IFERROR(VLOOKUP(--IF($B$2=StoreConfig!C956,LEFT(StoreConfig!J956,FIND("|",StoreConfig!J956)-1),""),$Q$4:$R$20,2,FALSE),"")</f>
        <v/>
      </c>
      <c r="H951" s="91" t="str">
        <f>IF($B$2=StoreConfig!C956,LEFT(StoreConfig!G956,FIND("#",StoreConfig!G956)-1),"")</f>
        <v/>
      </c>
      <c r="I951" s="91" t="str">
        <f>IF($B$2=StoreConfig!C956,RIGHT(StoreConfig!G956,LEN(StoreConfig!G956)-FIND("#",StoreConfig!G956)),"")</f>
        <v/>
      </c>
      <c r="J951" s="91" t="str">
        <f>IF($B$2=StoreConfig!C956,IF(StoreConfig!L956=0,"不限购",StoreConfig!L956&amp;"次"),"")</f>
        <v/>
      </c>
    </row>
    <row r="952" spans="4:10">
      <c r="D952" s="99" t="str">
        <f>IF($B$2=StoreConfig!C957,StoreConfig!O957,"")</f>
        <v/>
      </c>
      <c r="E952" s="99" t="str">
        <f>IF($B$2=StoreConfig!C957,StoreConfig!E957,"")</f>
        <v/>
      </c>
      <c r="F952" s="99" t="str">
        <f>IF($B$2=StoreConfig!C957,RIGHT(StoreConfig!J957,LEN(StoreConfig!J957)-FIND("|",StoreConfig!J957)),"")</f>
        <v/>
      </c>
      <c r="G952" s="99" t="str">
        <f>IFERROR(VLOOKUP(--IF($B$2=StoreConfig!C957,LEFT(StoreConfig!J957,FIND("|",StoreConfig!J957)-1),""),$Q$4:$R$20,2,FALSE),"")</f>
        <v/>
      </c>
      <c r="H952" s="91" t="str">
        <f>IF($B$2=StoreConfig!C957,LEFT(StoreConfig!G957,FIND("#",StoreConfig!G957)-1),"")</f>
        <v/>
      </c>
      <c r="I952" s="91" t="str">
        <f>IF($B$2=StoreConfig!C957,RIGHT(StoreConfig!G957,LEN(StoreConfig!G957)-FIND("#",StoreConfig!G957)),"")</f>
        <v/>
      </c>
      <c r="J952" s="91" t="str">
        <f>IF($B$2=StoreConfig!C957,IF(StoreConfig!L957=0,"不限购",StoreConfig!L957&amp;"次"),"")</f>
        <v/>
      </c>
    </row>
    <row r="953" spans="4:10">
      <c r="D953" s="99" t="str">
        <f>IF($B$2=StoreConfig!C958,StoreConfig!O958,"")</f>
        <v/>
      </c>
      <c r="E953" s="99" t="str">
        <f>IF($B$2=StoreConfig!C958,StoreConfig!E958,"")</f>
        <v/>
      </c>
      <c r="F953" s="99" t="str">
        <f>IF($B$2=StoreConfig!C958,RIGHT(StoreConfig!J958,LEN(StoreConfig!J958)-FIND("|",StoreConfig!J958)),"")</f>
        <v/>
      </c>
      <c r="G953" s="99" t="str">
        <f>IFERROR(VLOOKUP(--IF($B$2=StoreConfig!C958,LEFT(StoreConfig!J958,FIND("|",StoreConfig!J958)-1),""),$Q$4:$R$20,2,FALSE),"")</f>
        <v/>
      </c>
      <c r="H953" s="91" t="str">
        <f>IF($B$2=StoreConfig!C958,LEFT(StoreConfig!G958,FIND("#",StoreConfig!G958)-1),"")</f>
        <v/>
      </c>
      <c r="I953" s="91" t="str">
        <f>IF($B$2=StoreConfig!C958,RIGHT(StoreConfig!G958,LEN(StoreConfig!G958)-FIND("#",StoreConfig!G958)),"")</f>
        <v/>
      </c>
      <c r="J953" s="91" t="str">
        <f>IF($B$2=StoreConfig!C958,IF(StoreConfig!L958=0,"不限购",StoreConfig!L958&amp;"次"),"")</f>
        <v/>
      </c>
    </row>
    <row r="954" spans="4:10">
      <c r="D954" s="99" t="str">
        <f>IF($B$2=StoreConfig!C959,StoreConfig!O959,"")</f>
        <v/>
      </c>
      <c r="E954" s="99" t="str">
        <f>IF($B$2=StoreConfig!C959,StoreConfig!E959,"")</f>
        <v/>
      </c>
      <c r="F954" s="99" t="str">
        <f>IF($B$2=StoreConfig!C959,RIGHT(StoreConfig!J959,LEN(StoreConfig!J959)-FIND("|",StoreConfig!J959)),"")</f>
        <v/>
      </c>
      <c r="G954" s="99" t="str">
        <f>IFERROR(VLOOKUP(--IF($B$2=StoreConfig!C959,LEFT(StoreConfig!J959,FIND("|",StoreConfig!J959)-1),""),$Q$4:$R$20,2,FALSE),"")</f>
        <v/>
      </c>
      <c r="H954" s="91" t="str">
        <f>IF($B$2=StoreConfig!C959,LEFT(StoreConfig!G959,FIND("#",StoreConfig!G959)-1),"")</f>
        <v/>
      </c>
      <c r="I954" s="91" t="str">
        <f>IF($B$2=StoreConfig!C959,RIGHT(StoreConfig!G959,LEN(StoreConfig!G959)-FIND("#",StoreConfig!G959)),"")</f>
        <v/>
      </c>
      <c r="J954" s="91" t="str">
        <f>IF($B$2=StoreConfig!C959,IF(StoreConfig!L959=0,"不限购",StoreConfig!L959&amp;"次"),"")</f>
        <v/>
      </c>
    </row>
    <row r="955" spans="4:10">
      <c r="D955" s="99" t="str">
        <f>IF($B$2=StoreConfig!C960,StoreConfig!O960,"")</f>
        <v/>
      </c>
      <c r="E955" s="99" t="str">
        <f>IF($B$2=StoreConfig!C960,StoreConfig!E960,"")</f>
        <v/>
      </c>
      <c r="F955" s="99" t="str">
        <f>IF($B$2=StoreConfig!C960,RIGHT(StoreConfig!J960,LEN(StoreConfig!J960)-FIND("|",StoreConfig!J960)),"")</f>
        <v/>
      </c>
      <c r="G955" s="99" t="str">
        <f>IFERROR(VLOOKUP(--IF($B$2=StoreConfig!C960,LEFT(StoreConfig!J960,FIND("|",StoreConfig!J960)-1),""),$Q$4:$R$20,2,FALSE),"")</f>
        <v/>
      </c>
      <c r="H955" s="91" t="str">
        <f>IF($B$2=StoreConfig!C960,LEFT(StoreConfig!G960,FIND("#",StoreConfig!G960)-1),"")</f>
        <v/>
      </c>
      <c r="I955" s="91" t="str">
        <f>IF($B$2=StoreConfig!C960,RIGHT(StoreConfig!G960,LEN(StoreConfig!G960)-FIND("#",StoreConfig!G960)),"")</f>
        <v/>
      </c>
      <c r="J955" s="91" t="str">
        <f>IF($B$2=StoreConfig!C960,IF(StoreConfig!L960=0,"不限购",StoreConfig!L960&amp;"次"),"")</f>
        <v/>
      </c>
    </row>
    <row r="956" spans="4:10">
      <c r="D956" s="99" t="str">
        <f>IF($B$2=StoreConfig!C961,StoreConfig!O961,"")</f>
        <v/>
      </c>
      <c r="E956" s="99" t="str">
        <f>IF($B$2=StoreConfig!C961,StoreConfig!E961,"")</f>
        <v/>
      </c>
      <c r="F956" s="99" t="str">
        <f>IF($B$2=StoreConfig!C961,RIGHT(StoreConfig!J961,LEN(StoreConfig!J961)-FIND("|",StoreConfig!J961)),"")</f>
        <v/>
      </c>
      <c r="G956" s="99" t="str">
        <f>IFERROR(VLOOKUP(--IF($B$2=StoreConfig!C961,LEFT(StoreConfig!J961,FIND("|",StoreConfig!J961)-1),""),$Q$4:$R$20,2,FALSE),"")</f>
        <v/>
      </c>
      <c r="H956" s="91" t="str">
        <f>IF($B$2=StoreConfig!C961,LEFT(StoreConfig!G961,FIND("#",StoreConfig!G961)-1),"")</f>
        <v/>
      </c>
      <c r="I956" s="91" t="str">
        <f>IF($B$2=StoreConfig!C961,RIGHT(StoreConfig!G961,LEN(StoreConfig!G961)-FIND("#",StoreConfig!G961)),"")</f>
        <v/>
      </c>
      <c r="J956" s="91" t="str">
        <f>IF($B$2=StoreConfig!C961,IF(StoreConfig!L961=0,"不限购",StoreConfig!L961&amp;"次"),"")</f>
        <v/>
      </c>
    </row>
    <row r="957" spans="4:10">
      <c r="D957" s="99" t="str">
        <f>IF($B$2=StoreConfig!C962,StoreConfig!O962,"")</f>
        <v/>
      </c>
      <c r="E957" s="99" t="str">
        <f>IF($B$2=StoreConfig!C962,StoreConfig!E962,"")</f>
        <v/>
      </c>
      <c r="F957" s="99" t="str">
        <f>IF($B$2=StoreConfig!C962,RIGHT(StoreConfig!J962,LEN(StoreConfig!J962)-FIND("|",StoreConfig!J962)),"")</f>
        <v/>
      </c>
      <c r="G957" s="99" t="str">
        <f>IFERROR(VLOOKUP(--IF($B$2=StoreConfig!C962,LEFT(StoreConfig!J962,FIND("|",StoreConfig!J962)-1),""),$Q$4:$R$20,2,FALSE),"")</f>
        <v/>
      </c>
      <c r="H957" s="91" t="str">
        <f>IF($B$2=StoreConfig!C962,LEFT(StoreConfig!G962,FIND("#",StoreConfig!G962)-1),"")</f>
        <v/>
      </c>
      <c r="I957" s="91" t="str">
        <f>IF($B$2=StoreConfig!C962,RIGHT(StoreConfig!G962,LEN(StoreConfig!G962)-FIND("#",StoreConfig!G962)),"")</f>
        <v/>
      </c>
      <c r="J957" s="91" t="str">
        <f>IF($B$2=StoreConfig!C962,IF(StoreConfig!L962=0,"不限购",StoreConfig!L962&amp;"次"),"")</f>
        <v/>
      </c>
    </row>
    <row r="958" spans="4:10">
      <c r="D958" s="99" t="str">
        <f>IF($B$2=StoreConfig!C963,StoreConfig!O963,"")</f>
        <v/>
      </c>
      <c r="E958" s="99" t="str">
        <f>IF($B$2=StoreConfig!C963,StoreConfig!E963,"")</f>
        <v/>
      </c>
      <c r="F958" s="99" t="str">
        <f>IF($B$2=StoreConfig!C963,RIGHT(StoreConfig!J963,LEN(StoreConfig!J963)-FIND("|",StoreConfig!J963)),"")</f>
        <v/>
      </c>
      <c r="G958" s="99" t="str">
        <f>IFERROR(VLOOKUP(--IF($B$2=StoreConfig!C963,LEFT(StoreConfig!J963,FIND("|",StoreConfig!J963)-1),""),$Q$4:$R$20,2,FALSE),"")</f>
        <v/>
      </c>
      <c r="H958" s="91" t="str">
        <f>IF($B$2=StoreConfig!C963,LEFT(StoreConfig!G963,FIND("#",StoreConfig!G963)-1),"")</f>
        <v/>
      </c>
      <c r="I958" s="91" t="str">
        <f>IF($B$2=StoreConfig!C963,RIGHT(StoreConfig!G963,LEN(StoreConfig!G963)-FIND("#",StoreConfig!G963)),"")</f>
        <v/>
      </c>
      <c r="J958" s="91" t="str">
        <f>IF($B$2=StoreConfig!C963,IF(StoreConfig!L963=0,"不限购",StoreConfig!L963&amp;"次"),"")</f>
        <v/>
      </c>
    </row>
    <row r="959" spans="4:10">
      <c r="D959" s="99" t="str">
        <f>IF($B$2=StoreConfig!C964,StoreConfig!O964,"")</f>
        <v/>
      </c>
      <c r="E959" s="99" t="str">
        <f>IF($B$2=StoreConfig!C964,StoreConfig!E964,"")</f>
        <v/>
      </c>
      <c r="F959" s="99" t="str">
        <f>IF($B$2=StoreConfig!C964,RIGHT(StoreConfig!J964,LEN(StoreConfig!J964)-FIND("|",StoreConfig!J964)),"")</f>
        <v/>
      </c>
      <c r="G959" s="99" t="str">
        <f>IFERROR(VLOOKUP(--IF($B$2=StoreConfig!C964,LEFT(StoreConfig!J964,FIND("|",StoreConfig!J964)-1),""),$Q$4:$R$20,2,FALSE),"")</f>
        <v/>
      </c>
      <c r="H959" s="91" t="str">
        <f>IF($B$2=StoreConfig!C964,LEFT(StoreConfig!G964,FIND("#",StoreConfig!G964)-1),"")</f>
        <v/>
      </c>
      <c r="I959" s="91" t="str">
        <f>IF($B$2=StoreConfig!C964,RIGHT(StoreConfig!G964,LEN(StoreConfig!G964)-FIND("#",StoreConfig!G964)),"")</f>
        <v/>
      </c>
      <c r="J959" s="91" t="str">
        <f>IF($B$2=StoreConfig!C964,IF(StoreConfig!L964=0,"不限购",StoreConfig!L964&amp;"次"),"")</f>
        <v/>
      </c>
    </row>
    <row r="960" spans="4:10">
      <c r="D960" s="99" t="str">
        <f>IF($B$2=StoreConfig!C965,StoreConfig!O965,"")</f>
        <v/>
      </c>
      <c r="E960" s="99" t="str">
        <f>IF($B$2=StoreConfig!C965,StoreConfig!E965,"")</f>
        <v/>
      </c>
      <c r="F960" s="99" t="str">
        <f>IF($B$2=StoreConfig!C965,RIGHT(StoreConfig!J965,LEN(StoreConfig!J965)-FIND("|",StoreConfig!J965)),"")</f>
        <v/>
      </c>
      <c r="G960" s="99" t="str">
        <f>IFERROR(VLOOKUP(--IF($B$2=StoreConfig!C965,LEFT(StoreConfig!J965,FIND("|",StoreConfig!J965)-1),""),$Q$4:$R$20,2,FALSE),"")</f>
        <v/>
      </c>
      <c r="H960" s="91" t="str">
        <f>IF($B$2=StoreConfig!C965,LEFT(StoreConfig!G965,FIND("#",StoreConfig!G965)-1),"")</f>
        <v/>
      </c>
      <c r="I960" s="91" t="str">
        <f>IF($B$2=StoreConfig!C965,RIGHT(StoreConfig!G965,LEN(StoreConfig!G965)-FIND("#",StoreConfig!G965)),"")</f>
        <v/>
      </c>
      <c r="J960" s="91" t="str">
        <f>IF($B$2=StoreConfig!C965,IF(StoreConfig!L965=0,"不限购",StoreConfig!L965&amp;"次"),"")</f>
        <v/>
      </c>
    </row>
    <row r="961" spans="4:10">
      <c r="D961" s="99" t="str">
        <f>IF($B$2=StoreConfig!C966,StoreConfig!O966,"")</f>
        <v/>
      </c>
      <c r="E961" s="99" t="str">
        <f>IF($B$2=StoreConfig!C966,StoreConfig!E966,"")</f>
        <v/>
      </c>
      <c r="F961" s="99" t="str">
        <f>IF($B$2=StoreConfig!C966,RIGHT(StoreConfig!J966,LEN(StoreConfig!J966)-FIND("|",StoreConfig!J966)),"")</f>
        <v/>
      </c>
      <c r="G961" s="99" t="str">
        <f>IFERROR(VLOOKUP(--IF($B$2=StoreConfig!C966,LEFT(StoreConfig!J966,FIND("|",StoreConfig!J966)-1),""),$Q$4:$R$20,2,FALSE),"")</f>
        <v/>
      </c>
      <c r="H961" s="91" t="str">
        <f>IF($B$2=StoreConfig!C966,LEFT(StoreConfig!G966,FIND("#",StoreConfig!G966)-1),"")</f>
        <v/>
      </c>
      <c r="I961" s="91" t="str">
        <f>IF($B$2=StoreConfig!C966,RIGHT(StoreConfig!G966,LEN(StoreConfig!G966)-FIND("#",StoreConfig!G966)),"")</f>
        <v/>
      </c>
      <c r="J961" s="91" t="str">
        <f>IF($B$2=StoreConfig!C966,IF(StoreConfig!L966=0,"不限购",StoreConfig!L966&amp;"次"),"")</f>
        <v/>
      </c>
    </row>
    <row r="962" spans="4:10">
      <c r="D962" s="99" t="str">
        <f>IF($B$2=StoreConfig!C967,StoreConfig!O967,"")</f>
        <v/>
      </c>
      <c r="E962" s="99" t="str">
        <f>IF($B$2=StoreConfig!C967,StoreConfig!E967,"")</f>
        <v/>
      </c>
      <c r="F962" s="99" t="str">
        <f>IF($B$2=StoreConfig!C967,RIGHT(StoreConfig!J967,LEN(StoreConfig!J967)-FIND("|",StoreConfig!J967)),"")</f>
        <v/>
      </c>
      <c r="G962" s="99" t="str">
        <f>IFERROR(VLOOKUP(--IF($B$2=StoreConfig!C967,LEFT(StoreConfig!J967,FIND("|",StoreConfig!J967)-1),""),$Q$4:$R$20,2,FALSE),"")</f>
        <v/>
      </c>
      <c r="H962" s="91" t="str">
        <f>IF($B$2=StoreConfig!C967,LEFT(StoreConfig!G967,FIND("#",StoreConfig!G967)-1),"")</f>
        <v/>
      </c>
      <c r="I962" s="91" t="str">
        <f>IF($B$2=StoreConfig!C967,RIGHT(StoreConfig!G967,LEN(StoreConfig!G967)-FIND("#",StoreConfig!G967)),"")</f>
        <v/>
      </c>
      <c r="J962" s="91" t="str">
        <f>IF($B$2=StoreConfig!C967,IF(StoreConfig!L967=0,"不限购",StoreConfig!L967&amp;"次"),"")</f>
        <v/>
      </c>
    </row>
    <row r="963" spans="4:10">
      <c r="D963" s="99" t="str">
        <f>IF($B$2=StoreConfig!C968,StoreConfig!O968,"")</f>
        <v/>
      </c>
      <c r="E963" s="99" t="str">
        <f>IF($B$2=StoreConfig!C968,StoreConfig!E968,"")</f>
        <v/>
      </c>
      <c r="F963" s="99" t="str">
        <f>IF($B$2=StoreConfig!C968,RIGHT(StoreConfig!J968,LEN(StoreConfig!J968)-FIND("|",StoreConfig!J968)),"")</f>
        <v/>
      </c>
      <c r="G963" s="99" t="str">
        <f>IFERROR(VLOOKUP(--IF($B$2=StoreConfig!C968,LEFT(StoreConfig!J968,FIND("|",StoreConfig!J968)-1),""),$Q$4:$R$20,2,FALSE),"")</f>
        <v/>
      </c>
      <c r="H963" s="91" t="str">
        <f>IF($B$2=StoreConfig!C968,LEFT(StoreConfig!G968,FIND("#",StoreConfig!G968)-1),"")</f>
        <v/>
      </c>
      <c r="I963" s="91" t="str">
        <f>IF($B$2=StoreConfig!C968,RIGHT(StoreConfig!G968,LEN(StoreConfig!G968)-FIND("#",StoreConfig!G968)),"")</f>
        <v/>
      </c>
      <c r="J963" s="91" t="str">
        <f>IF($B$2=StoreConfig!C968,IF(StoreConfig!L968=0,"不限购",StoreConfig!L968&amp;"次"),"")</f>
        <v/>
      </c>
    </row>
    <row r="964" spans="4:10">
      <c r="D964" s="99" t="str">
        <f>IF($B$2=StoreConfig!C969,StoreConfig!O969,"")</f>
        <v/>
      </c>
      <c r="E964" s="99" t="str">
        <f>IF($B$2=StoreConfig!C969,StoreConfig!E969,"")</f>
        <v/>
      </c>
      <c r="F964" s="99" t="str">
        <f>IF($B$2=StoreConfig!C969,RIGHT(StoreConfig!J969,LEN(StoreConfig!J969)-FIND("|",StoreConfig!J969)),"")</f>
        <v/>
      </c>
      <c r="G964" s="99" t="str">
        <f>IFERROR(VLOOKUP(--IF($B$2=StoreConfig!C969,LEFT(StoreConfig!J969,FIND("|",StoreConfig!J969)-1),""),$Q$4:$R$20,2,FALSE),"")</f>
        <v/>
      </c>
      <c r="H964" s="91" t="str">
        <f>IF($B$2=StoreConfig!C969,LEFT(StoreConfig!G969,FIND("#",StoreConfig!G969)-1),"")</f>
        <v/>
      </c>
      <c r="I964" s="91" t="str">
        <f>IF($B$2=StoreConfig!C969,RIGHT(StoreConfig!G969,LEN(StoreConfig!G969)-FIND("#",StoreConfig!G969)),"")</f>
        <v/>
      </c>
      <c r="J964" s="91" t="str">
        <f>IF($B$2=StoreConfig!C969,IF(StoreConfig!L969=0,"不限购",StoreConfig!L969&amp;"次"),"")</f>
        <v/>
      </c>
    </row>
    <row r="965" spans="4:10">
      <c r="D965" s="99" t="str">
        <f>IF($B$2=StoreConfig!C970,StoreConfig!O970,"")</f>
        <v/>
      </c>
      <c r="E965" s="99" t="str">
        <f>IF($B$2=StoreConfig!C970,StoreConfig!E970,"")</f>
        <v/>
      </c>
      <c r="F965" s="99" t="str">
        <f>IF($B$2=StoreConfig!C970,RIGHT(StoreConfig!J970,LEN(StoreConfig!J970)-FIND("|",StoreConfig!J970)),"")</f>
        <v/>
      </c>
      <c r="G965" s="99" t="str">
        <f>IFERROR(VLOOKUP(--IF($B$2=StoreConfig!C970,LEFT(StoreConfig!J970,FIND("|",StoreConfig!J970)-1),""),$Q$4:$R$20,2,FALSE),"")</f>
        <v/>
      </c>
      <c r="H965" s="91" t="str">
        <f>IF($B$2=StoreConfig!C970,LEFT(StoreConfig!G970,FIND("#",StoreConfig!G970)-1),"")</f>
        <v/>
      </c>
      <c r="I965" s="91" t="str">
        <f>IF($B$2=StoreConfig!C970,RIGHT(StoreConfig!G970,LEN(StoreConfig!G970)-FIND("#",StoreConfig!G970)),"")</f>
        <v/>
      </c>
      <c r="J965" s="91" t="str">
        <f>IF($B$2=StoreConfig!C970,IF(StoreConfig!L970=0,"不限购",StoreConfig!L970&amp;"次"),"")</f>
        <v/>
      </c>
    </row>
    <row r="966" spans="4:10">
      <c r="D966" s="99" t="str">
        <f>IF($B$2=StoreConfig!C971,StoreConfig!O971,"")</f>
        <v/>
      </c>
      <c r="E966" s="99" t="str">
        <f>IF($B$2=StoreConfig!C971,StoreConfig!E971,"")</f>
        <v/>
      </c>
      <c r="F966" s="99" t="str">
        <f>IF($B$2=StoreConfig!C971,RIGHT(StoreConfig!J971,LEN(StoreConfig!J971)-FIND("|",StoreConfig!J971)),"")</f>
        <v/>
      </c>
      <c r="G966" s="99" t="str">
        <f>IFERROR(VLOOKUP(--IF($B$2=StoreConfig!C971,LEFT(StoreConfig!J971,FIND("|",StoreConfig!J971)-1),""),$Q$4:$R$20,2,FALSE),"")</f>
        <v/>
      </c>
      <c r="H966" s="91" t="str">
        <f>IF($B$2=StoreConfig!C971,LEFT(StoreConfig!G971,FIND("#",StoreConfig!G971)-1),"")</f>
        <v/>
      </c>
      <c r="I966" s="91" t="str">
        <f>IF($B$2=StoreConfig!C971,RIGHT(StoreConfig!G971,LEN(StoreConfig!G971)-FIND("#",StoreConfig!G971)),"")</f>
        <v/>
      </c>
      <c r="J966" s="91" t="str">
        <f>IF($B$2=StoreConfig!C971,IF(StoreConfig!L971=0,"不限购",StoreConfig!L971&amp;"次"),"")</f>
        <v/>
      </c>
    </row>
    <row r="967" spans="4:10">
      <c r="D967" s="99" t="str">
        <f>IF($B$2=StoreConfig!C972,StoreConfig!O972,"")</f>
        <v/>
      </c>
      <c r="E967" s="99" t="str">
        <f>IF($B$2=StoreConfig!C972,StoreConfig!E972,"")</f>
        <v/>
      </c>
      <c r="F967" s="99" t="str">
        <f>IF($B$2=StoreConfig!C972,RIGHT(StoreConfig!J972,LEN(StoreConfig!J972)-FIND("|",StoreConfig!J972)),"")</f>
        <v/>
      </c>
      <c r="G967" s="99" t="str">
        <f>IFERROR(VLOOKUP(--IF($B$2=StoreConfig!C972,LEFT(StoreConfig!J972,FIND("|",StoreConfig!J972)-1),""),$Q$4:$R$20,2,FALSE),"")</f>
        <v/>
      </c>
      <c r="H967" s="91" t="str">
        <f>IF($B$2=StoreConfig!C972,LEFT(StoreConfig!G972,FIND("#",StoreConfig!G972)-1),"")</f>
        <v/>
      </c>
      <c r="I967" s="91" t="str">
        <f>IF($B$2=StoreConfig!C972,RIGHT(StoreConfig!G972,LEN(StoreConfig!G972)-FIND("#",StoreConfig!G972)),"")</f>
        <v/>
      </c>
      <c r="J967" s="91" t="str">
        <f>IF($B$2=StoreConfig!C972,IF(StoreConfig!L972=0,"不限购",StoreConfig!L972&amp;"次"),"")</f>
        <v/>
      </c>
    </row>
    <row r="968" spans="4:10">
      <c r="D968" s="99" t="str">
        <f>IF($B$2=StoreConfig!C973,StoreConfig!O973,"")</f>
        <v/>
      </c>
      <c r="E968" s="99" t="str">
        <f>IF($B$2=StoreConfig!C973,StoreConfig!E973,"")</f>
        <v/>
      </c>
      <c r="F968" s="99" t="str">
        <f>IF($B$2=StoreConfig!C973,RIGHT(StoreConfig!J973,LEN(StoreConfig!J973)-FIND("|",StoreConfig!J973)),"")</f>
        <v/>
      </c>
      <c r="G968" s="99" t="str">
        <f>IFERROR(VLOOKUP(--IF($B$2=StoreConfig!C973,LEFT(StoreConfig!J973,FIND("|",StoreConfig!J973)-1),""),$Q$4:$R$20,2,FALSE),"")</f>
        <v/>
      </c>
      <c r="H968" s="91" t="str">
        <f>IF($B$2=StoreConfig!C973,LEFT(StoreConfig!G973,FIND("#",StoreConfig!G973)-1),"")</f>
        <v/>
      </c>
      <c r="I968" s="91" t="str">
        <f>IF($B$2=StoreConfig!C973,RIGHT(StoreConfig!G973,LEN(StoreConfig!G973)-FIND("#",StoreConfig!G973)),"")</f>
        <v/>
      </c>
      <c r="J968" s="91" t="str">
        <f>IF($B$2=StoreConfig!C973,IF(StoreConfig!L973=0,"不限购",StoreConfig!L973&amp;"次"),"")</f>
        <v/>
      </c>
    </row>
    <row r="969" spans="4:10">
      <c r="D969" s="99" t="str">
        <f>IF($B$2=StoreConfig!C974,StoreConfig!O974,"")</f>
        <v/>
      </c>
      <c r="E969" s="99" t="str">
        <f>IF($B$2=StoreConfig!C974,StoreConfig!E974,"")</f>
        <v/>
      </c>
      <c r="F969" s="99" t="str">
        <f>IF($B$2=StoreConfig!C974,RIGHT(StoreConfig!J974,LEN(StoreConfig!J974)-FIND("|",StoreConfig!J974)),"")</f>
        <v/>
      </c>
      <c r="G969" s="99" t="str">
        <f>IFERROR(VLOOKUP(--IF($B$2=StoreConfig!C974,LEFT(StoreConfig!J974,FIND("|",StoreConfig!J974)-1),""),$Q$4:$R$20,2,FALSE),"")</f>
        <v/>
      </c>
      <c r="H969" s="91" t="str">
        <f>IF($B$2=StoreConfig!C974,LEFT(StoreConfig!G974,FIND("#",StoreConfig!G974)-1),"")</f>
        <v/>
      </c>
      <c r="I969" s="91" t="str">
        <f>IF($B$2=StoreConfig!C974,RIGHT(StoreConfig!G974,LEN(StoreConfig!G974)-FIND("#",StoreConfig!G974)),"")</f>
        <v/>
      </c>
      <c r="J969" s="91" t="str">
        <f>IF($B$2=StoreConfig!C974,IF(StoreConfig!L974=0,"不限购",StoreConfig!L974&amp;"次"),"")</f>
        <v/>
      </c>
    </row>
    <row r="970" spans="4:10">
      <c r="D970" s="99" t="str">
        <f>IF($B$2=StoreConfig!C975,StoreConfig!O975,"")</f>
        <v/>
      </c>
      <c r="E970" s="99" t="str">
        <f>IF($B$2=StoreConfig!C975,StoreConfig!E975,"")</f>
        <v/>
      </c>
      <c r="F970" s="99" t="str">
        <f>IF($B$2=StoreConfig!C975,RIGHT(StoreConfig!J975,LEN(StoreConfig!J975)-FIND("|",StoreConfig!J975)),"")</f>
        <v/>
      </c>
      <c r="G970" s="99" t="str">
        <f>IFERROR(VLOOKUP(--IF($B$2=StoreConfig!C975,LEFT(StoreConfig!J975,FIND("|",StoreConfig!J975)-1),""),$Q$4:$R$20,2,FALSE),"")</f>
        <v/>
      </c>
      <c r="H970" s="91" t="str">
        <f>IF($B$2=StoreConfig!C975,LEFT(StoreConfig!G975,FIND("#",StoreConfig!G975)-1),"")</f>
        <v/>
      </c>
      <c r="I970" s="91" t="str">
        <f>IF($B$2=StoreConfig!C975,RIGHT(StoreConfig!G975,LEN(StoreConfig!G975)-FIND("#",StoreConfig!G975)),"")</f>
        <v/>
      </c>
      <c r="J970" s="91" t="str">
        <f>IF($B$2=StoreConfig!C975,IF(StoreConfig!L975=0,"不限购",StoreConfig!L975&amp;"次"),"")</f>
        <v/>
      </c>
    </row>
    <row r="971" spans="4:10">
      <c r="D971" s="99" t="str">
        <f>IF($B$2=StoreConfig!C976,StoreConfig!O976,"")</f>
        <v/>
      </c>
      <c r="E971" s="99" t="str">
        <f>IF($B$2=StoreConfig!C976,StoreConfig!E976,"")</f>
        <v/>
      </c>
      <c r="F971" s="99" t="str">
        <f>IF($B$2=StoreConfig!C976,RIGHT(StoreConfig!J976,LEN(StoreConfig!J976)-FIND("|",StoreConfig!J976)),"")</f>
        <v/>
      </c>
      <c r="G971" s="99" t="str">
        <f>IFERROR(VLOOKUP(--IF($B$2=StoreConfig!C976,LEFT(StoreConfig!J976,FIND("|",StoreConfig!J976)-1),""),$Q$4:$R$20,2,FALSE),"")</f>
        <v/>
      </c>
      <c r="H971" s="91" t="str">
        <f>IF($B$2=StoreConfig!C976,LEFT(StoreConfig!G976,FIND("#",StoreConfig!G976)-1),"")</f>
        <v/>
      </c>
      <c r="I971" s="91" t="str">
        <f>IF($B$2=StoreConfig!C976,RIGHT(StoreConfig!G976,LEN(StoreConfig!G976)-FIND("#",StoreConfig!G976)),"")</f>
        <v/>
      </c>
      <c r="J971" s="91" t="str">
        <f>IF($B$2=StoreConfig!C976,IF(StoreConfig!L976=0,"不限购",StoreConfig!L976&amp;"次"),"")</f>
        <v/>
      </c>
    </row>
    <row r="972" spans="4:10">
      <c r="D972" s="99" t="str">
        <f>IF($B$2=StoreConfig!C977,StoreConfig!O977,"")</f>
        <v/>
      </c>
      <c r="E972" s="99" t="str">
        <f>IF($B$2=StoreConfig!C977,StoreConfig!E977,"")</f>
        <v/>
      </c>
      <c r="F972" s="99" t="str">
        <f>IF($B$2=StoreConfig!C977,RIGHT(StoreConfig!J977,LEN(StoreConfig!J977)-FIND("|",StoreConfig!J977)),"")</f>
        <v/>
      </c>
      <c r="G972" s="99" t="str">
        <f>IFERROR(VLOOKUP(--IF($B$2=StoreConfig!C977,LEFT(StoreConfig!J977,FIND("|",StoreConfig!J977)-1),""),$Q$4:$R$20,2,FALSE),"")</f>
        <v/>
      </c>
      <c r="H972" s="91" t="str">
        <f>IF($B$2=StoreConfig!C977,LEFT(StoreConfig!G977,FIND("#",StoreConfig!G977)-1),"")</f>
        <v/>
      </c>
      <c r="I972" s="91" t="str">
        <f>IF($B$2=StoreConfig!C977,RIGHT(StoreConfig!G977,LEN(StoreConfig!G977)-FIND("#",StoreConfig!G977)),"")</f>
        <v/>
      </c>
      <c r="J972" s="91" t="str">
        <f>IF($B$2=StoreConfig!C977,IF(StoreConfig!L977=0,"不限购",StoreConfig!L977&amp;"次"),"")</f>
        <v/>
      </c>
    </row>
    <row r="973" spans="4:10">
      <c r="D973" s="99" t="str">
        <f>IF($B$2=StoreConfig!C978,StoreConfig!O978,"")</f>
        <v/>
      </c>
      <c r="E973" s="99" t="str">
        <f>IF($B$2=StoreConfig!C978,StoreConfig!E978,"")</f>
        <v/>
      </c>
      <c r="F973" s="99" t="str">
        <f>IF($B$2=StoreConfig!C978,RIGHT(StoreConfig!J978,LEN(StoreConfig!J978)-FIND("|",StoreConfig!J978)),"")</f>
        <v/>
      </c>
      <c r="G973" s="99" t="str">
        <f>IFERROR(VLOOKUP(--IF($B$2=StoreConfig!C978,LEFT(StoreConfig!J978,FIND("|",StoreConfig!J978)-1),""),$Q$4:$R$20,2,FALSE),"")</f>
        <v/>
      </c>
      <c r="H973" s="91" t="str">
        <f>IF($B$2=StoreConfig!C978,LEFT(StoreConfig!G978,FIND("#",StoreConfig!G978)-1),"")</f>
        <v/>
      </c>
      <c r="I973" s="91" t="str">
        <f>IF($B$2=StoreConfig!C978,RIGHT(StoreConfig!G978,LEN(StoreConfig!G978)-FIND("#",StoreConfig!G978)),"")</f>
        <v/>
      </c>
      <c r="J973" s="91" t="str">
        <f>IF($B$2=StoreConfig!C978,IF(StoreConfig!L978=0,"不限购",StoreConfig!L978&amp;"次"),"")</f>
        <v/>
      </c>
    </row>
    <row r="974" spans="4:10">
      <c r="D974" s="99" t="str">
        <f>IF($B$2=StoreConfig!C979,StoreConfig!O979,"")</f>
        <v/>
      </c>
      <c r="E974" s="99" t="str">
        <f>IF($B$2=StoreConfig!C979,StoreConfig!E979,"")</f>
        <v/>
      </c>
      <c r="F974" s="99" t="str">
        <f>IF($B$2=StoreConfig!C979,RIGHT(StoreConfig!J979,LEN(StoreConfig!J979)-FIND("|",StoreConfig!J979)),"")</f>
        <v/>
      </c>
      <c r="G974" s="99" t="str">
        <f>IFERROR(VLOOKUP(--IF($B$2=StoreConfig!C979,LEFT(StoreConfig!J979,FIND("|",StoreConfig!J979)-1),""),$Q$4:$R$20,2,FALSE),"")</f>
        <v/>
      </c>
      <c r="H974" s="91" t="str">
        <f>IF($B$2=StoreConfig!C979,LEFT(StoreConfig!G979,FIND("#",StoreConfig!G979)-1),"")</f>
        <v/>
      </c>
      <c r="I974" s="91" t="str">
        <f>IF($B$2=StoreConfig!C979,RIGHT(StoreConfig!G979,LEN(StoreConfig!G979)-FIND("#",StoreConfig!G979)),"")</f>
        <v/>
      </c>
      <c r="J974" s="91" t="str">
        <f>IF($B$2=StoreConfig!C979,IF(StoreConfig!L979=0,"不限购",StoreConfig!L979&amp;"次"),"")</f>
        <v/>
      </c>
    </row>
    <row r="975" spans="4:10">
      <c r="D975" s="99" t="str">
        <f>IF($B$2=StoreConfig!C980,StoreConfig!O980,"")</f>
        <v/>
      </c>
      <c r="E975" s="99" t="str">
        <f>IF($B$2=StoreConfig!C980,StoreConfig!E980,"")</f>
        <v/>
      </c>
      <c r="F975" s="99" t="str">
        <f>IF($B$2=StoreConfig!C980,RIGHT(StoreConfig!J980,LEN(StoreConfig!J980)-FIND("|",StoreConfig!J980)),"")</f>
        <v/>
      </c>
      <c r="G975" s="99" t="str">
        <f>IFERROR(VLOOKUP(--IF($B$2=StoreConfig!C980,LEFT(StoreConfig!J980,FIND("|",StoreConfig!J980)-1),""),$Q$4:$R$20,2,FALSE),"")</f>
        <v/>
      </c>
      <c r="H975" s="91" t="str">
        <f>IF($B$2=StoreConfig!C980,LEFT(StoreConfig!G980,FIND("#",StoreConfig!G980)-1),"")</f>
        <v/>
      </c>
      <c r="I975" s="91" t="str">
        <f>IF($B$2=StoreConfig!C980,RIGHT(StoreConfig!G980,LEN(StoreConfig!G980)-FIND("#",StoreConfig!G980)),"")</f>
        <v/>
      </c>
      <c r="J975" s="91" t="str">
        <f>IF($B$2=StoreConfig!C980,IF(StoreConfig!L980=0,"不限购",StoreConfig!L980&amp;"次"),"")</f>
        <v/>
      </c>
    </row>
    <row r="976" spans="4:10">
      <c r="D976" s="99" t="str">
        <f>IF($B$2=StoreConfig!C981,StoreConfig!O981,"")</f>
        <v/>
      </c>
      <c r="E976" s="99" t="str">
        <f>IF($B$2=StoreConfig!C981,StoreConfig!E981,"")</f>
        <v/>
      </c>
      <c r="F976" s="99" t="str">
        <f>IF($B$2=StoreConfig!C981,RIGHT(StoreConfig!J981,LEN(StoreConfig!J981)-FIND("|",StoreConfig!J981)),"")</f>
        <v/>
      </c>
      <c r="G976" s="99" t="str">
        <f>IFERROR(VLOOKUP(--IF($B$2=StoreConfig!C981,LEFT(StoreConfig!J981,FIND("|",StoreConfig!J981)-1),""),$Q$4:$R$20,2,FALSE),"")</f>
        <v/>
      </c>
      <c r="H976" s="91" t="str">
        <f>IF($B$2=StoreConfig!C981,LEFT(StoreConfig!G981,FIND("#",StoreConfig!G981)-1),"")</f>
        <v/>
      </c>
      <c r="I976" s="91" t="str">
        <f>IF($B$2=StoreConfig!C981,RIGHT(StoreConfig!G981,LEN(StoreConfig!G981)-FIND("#",StoreConfig!G981)),"")</f>
        <v/>
      </c>
      <c r="J976" s="91" t="str">
        <f>IF($B$2=StoreConfig!C981,IF(StoreConfig!L981=0,"不限购",StoreConfig!L981&amp;"次"),"")</f>
        <v/>
      </c>
    </row>
    <row r="977" spans="4:10">
      <c r="D977" s="99" t="str">
        <f>IF($B$2=StoreConfig!C982,StoreConfig!O982,"")</f>
        <v/>
      </c>
      <c r="E977" s="99" t="str">
        <f>IF($B$2=StoreConfig!C982,StoreConfig!E982,"")</f>
        <v/>
      </c>
      <c r="F977" s="99" t="str">
        <f>IF($B$2=StoreConfig!C982,RIGHT(StoreConfig!J982,LEN(StoreConfig!J982)-FIND("|",StoreConfig!J982)),"")</f>
        <v/>
      </c>
      <c r="G977" s="99" t="str">
        <f>IFERROR(VLOOKUP(--IF($B$2=StoreConfig!C982,LEFT(StoreConfig!J982,FIND("|",StoreConfig!J982)-1),""),$Q$4:$R$20,2,FALSE),"")</f>
        <v/>
      </c>
      <c r="H977" s="91" t="str">
        <f>IF($B$2=StoreConfig!C982,LEFT(StoreConfig!G982,FIND("#",StoreConfig!G982)-1),"")</f>
        <v/>
      </c>
      <c r="I977" s="91" t="str">
        <f>IF($B$2=StoreConfig!C982,RIGHT(StoreConfig!G982,LEN(StoreConfig!G982)-FIND("#",StoreConfig!G982)),"")</f>
        <v/>
      </c>
      <c r="J977" s="91" t="str">
        <f>IF($B$2=StoreConfig!C982,IF(StoreConfig!L982=0,"不限购",StoreConfig!L982&amp;"次"),"")</f>
        <v/>
      </c>
    </row>
    <row r="978" spans="4:10">
      <c r="D978" s="99" t="str">
        <f>IF($B$2=StoreConfig!C983,StoreConfig!O983,"")</f>
        <v/>
      </c>
      <c r="E978" s="99" t="str">
        <f>IF($B$2=StoreConfig!C983,StoreConfig!E983,"")</f>
        <v/>
      </c>
      <c r="F978" s="99" t="str">
        <f>IF($B$2=StoreConfig!C983,RIGHT(StoreConfig!J983,LEN(StoreConfig!J983)-FIND("|",StoreConfig!J983)),"")</f>
        <v/>
      </c>
      <c r="G978" s="99" t="str">
        <f>IFERROR(VLOOKUP(--IF($B$2=StoreConfig!C983,LEFT(StoreConfig!J983,FIND("|",StoreConfig!J983)-1),""),$Q$4:$R$20,2,FALSE),"")</f>
        <v/>
      </c>
      <c r="H978" s="91" t="str">
        <f>IF($B$2=StoreConfig!C983,LEFT(StoreConfig!G983,FIND("#",StoreConfig!G983)-1),"")</f>
        <v/>
      </c>
      <c r="I978" s="91" t="str">
        <f>IF($B$2=StoreConfig!C983,RIGHT(StoreConfig!G983,LEN(StoreConfig!G983)-FIND("#",StoreConfig!G983)),"")</f>
        <v/>
      </c>
      <c r="J978" s="91" t="str">
        <f>IF($B$2=StoreConfig!C983,IF(StoreConfig!L983=0,"不限购",StoreConfig!L983&amp;"次"),"")</f>
        <v/>
      </c>
    </row>
    <row r="979" spans="4:10">
      <c r="D979" s="99" t="str">
        <f>IF($B$2=StoreConfig!C984,StoreConfig!O984,"")</f>
        <v/>
      </c>
      <c r="E979" s="99" t="str">
        <f>IF($B$2=StoreConfig!C984,StoreConfig!E984,"")</f>
        <v/>
      </c>
      <c r="F979" s="99" t="str">
        <f>IF($B$2=StoreConfig!C984,RIGHT(StoreConfig!J984,LEN(StoreConfig!J984)-FIND("|",StoreConfig!J984)),"")</f>
        <v/>
      </c>
      <c r="G979" s="99" t="str">
        <f>IFERROR(VLOOKUP(--IF($B$2=StoreConfig!C984,LEFT(StoreConfig!J984,FIND("|",StoreConfig!J984)-1),""),$Q$4:$R$20,2,FALSE),"")</f>
        <v/>
      </c>
      <c r="H979" s="91" t="str">
        <f>IF($B$2=StoreConfig!C984,LEFT(StoreConfig!G984,FIND("#",StoreConfig!G984)-1),"")</f>
        <v/>
      </c>
      <c r="I979" s="91" t="str">
        <f>IF($B$2=StoreConfig!C984,RIGHT(StoreConfig!G984,LEN(StoreConfig!G984)-FIND("#",StoreConfig!G984)),"")</f>
        <v/>
      </c>
      <c r="J979" s="91" t="str">
        <f>IF($B$2=StoreConfig!C984,IF(StoreConfig!L984=0,"不限购",StoreConfig!L984&amp;"次"),"")</f>
        <v/>
      </c>
    </row>
    <row r="980" spans="4:10">
      <c r="D980" s="99" t="str">
        <f>IF($B$2=StoreConfig!C985,StoreConfig!O985,"")</f>
        <v/>
      </c>
      <c r="E980" s="99" t="str">
        <f>IF($B$2=StoreConfig!C985,StoreConfig!E985,"")</f>
        <v/>
      </c>
      <c r="F980" s="99" t="str">
        <f>IF($B$2=StoreConfig!C985,RIGHT(StoreConfig!J985,LEN(StoreConfig!J985)-FIND("|",StoreConfig!J985)),"")</f>
        <v/>
      </c>
      <c r="G980" s="99" t="str">
        <f>IFERROR(VLOOKUP(--IF($B$2=StoreConfig!C985,LEFT(StoreConfig!J985,FIND("|",StoreConfig!J985)-1),""),$Q$4:$R$20,2,FALSE),"")</f>
        <v/>
      </c>
      <c r="H980" s="91" t="str">
        <f>IF($B$2=StoreConfig!C985,LEFT(StoreConfig!G985,FIND("#",StoreConfig!G985)-1),"")</f>
        <v/>
      </c>
      <c r="I980" s="91" t="str">
        <f>IF($B$2=StoreConfig!C985,RIGHT(StoreConfig!G985,LEN(StoreConfig!G985)-FIND("#",StoreConfig!G985)),"")</f>
        <v/>
      </c>
      <c r="J980" s="91" t="str">
        <f>IF($B$2=StoreConfig!C985,IF(StoreConfig!L985=0,"不限购",StoreConfig!L985&amp;"次"),"")</f>
        <v/>
      </c>
    </row>
    <row r="981" spans="4:10">
      <c r="D981" s="99" t="str">
        <f>IF($B$2=StoreConfig!C986,StoreConfig!O986,"")</f>
        <v/>
      </c>
      <c r="E981" s="99" t="str">
        <f>IF($B$2=StoreConfig!C986,StoreConfig!E986,"")</f>
        <v/>
      </c>
      <c r="F981" s="99" t="str">
        <f>IF($B$2=StoreConfig!C986,RIGHT(StoreConfig!J986,LEN(StoreConfig!J986)-FIND("|",StoreConfig!J986)),"")</f>
        <v/>
      </c>
      <c r="G981" s="99" t="str">
        <f>IFERROR(VLOOKUP(--IF($B$2=StoreConfig!C986,LEFT(StoreConfig!J986,FIND("|",StoreConfig!J986)-1),""),$Q$4:$R$20,2,FALSE),"")</f>
        <v/>
      </c>
      <c r="H981" s="91" t="str">
        <f>IF($B$2=StoreConfig!C986,LEFT(StoreConfig!G986,FIND("#",StoreConfig!G986)-1),"")</f>
        <v/>
      </c>
      <c r="I981" s="91" t="str">
        <f>IF($B$2=StoreConfig!C986,RIGHT(StoreConfig!G986,LEN(StoreConfig!G986)-FIND("#",StoreConfig!G986)),"")</f>
        <v/>
      </c>
      <c r="J981" s="91" t="str">
        <f>IF($B$2=StoreConfig!C986,IF(StoreConfig!L986=0,"不限购",StoreConfig!L986&amp;"次"),"")</f>
        <v/>
      </c>
    </row>
    <row r="982" spans="4:10">
      <c r="D982" s="99" t="str">
        <f>IF($B$2=StoreConfig!C987,StoreConfig!O987,"")</f>
        <v/>
      </c>
      <c r="E982" s="99" t="str">
        <f>IF($B$2=StoreConfig!C987,StoreConfig!E987,"")</f>
        <v/>
      </c>
      <c r="F982" s="99" t="str">
        <f>IF($B$2=StoreConfig!C987,RIGHT(StoreConfig!J987,LEN(StoreConfig!J987)-FIND("|",StoreConfig!J987)),"")</f>
        <v/>
      </c>
      <c r="G982" s="99" t="str">
        <f>IFERROR(VLOOKUP(--IF($B$2=StoreConfig!C987,LEFT(StoreConfig!J987,FIND("|",StoreConfig!J987)-1),""),$Q$4:$R$20,2,FALSE),"")</f>
        <v/>
      </c>
      <c r="H982" s="91" t="str">
        <f>IF($B$2=StoreConfig!C987,LEFT(StoreConfig!G987,FIND("#",StoreConfig!G987)-1),"")</f>
        <v/>
      </c>
      <c r="I982" s="91" t="str">
        <f>IF($B$2=StoreConfig!C987,RIGHT(StoreConfig!G987,LEN(StoreConfig!G987)-FIND("#",StoreConfig!G987)),"")</f>
        <v/>
      </c>
      <c r="J982" s="91" t="str">
        <f>IF($B$2=StoreConfig!C987,IF(StoreConfig!L987=0,"不限购",StoreConfig!L987&amp;"次"),"")</f>
        <v/>
      </c>
    </row>
    <row r="983" spans="4:10">
      <c r="D983" s="99" t="str">
        <f>IF($B$2=StoreConfig!C988,StoreConfig!O988,"")</f>
        <v/>
      </c>
      <c r="E983" s="99" t="str">
        <f>IF($B$2=StoreConfig!C988,StoreConfig!E988,"")</f>
        <v/>
      </c>
      <c r="F983" s="99" t="str">
        <f>IF($B$2=StoreConfig!C988,RIGHT(StoreConfig!J988,LEN(StoreConfig!J988)-FIND("|",StoreConfig!J988)),"")</f>
        <v/>
      </c>
      <c r="G983" s="99" t="str">
        <f>IFERROR(VLOOKUP(--IF($B$2=StoreConfig!C988,LEFT(StoreConfig!J988,FIND("|",StoreConfig!J988)-1),""),$Q$4:$R$20,2,FALSE),"")</f>
        <v/>
      </c>
      <c r="H983" s="91" t="str">
        <f>IF($B$2=StoreConfig!C988,LEFT(StoreConfig!G988,FIND("#",StoreConfig!G988)-1),"")</f>
        <v/>
      </c>
      <c r="I983" s="91" t="str">
        <f>IF($B$2=StoreConfig!C988,RIGHT(StoreConfig!G988,LEN(StoreConfig!G988)-FIND("#",StoreConfig!G988)),"")</f>
        <v/>
      </c>
      <c r="J983" s="91" t="str">
        <f>IF($B$2=StoreConfig!C988,IF(StoreConfig!L988=0,"不限购",StoreConfig!L988&amp;"次"),"")</f>
        <v/>
      </c>
    </row>
    <row r="984" spans="4:10">
      <c r="D984" s="99" t="str">
        <f>IF($B$2=StoreConfig!C989,StoreConfig!O989,"")</f>
        <v/>
      </c>
      <c r="E984" s="99" t="str">
        <f>IF($B$2=StoreConfig!C989,StoreConfig!E989,"")</f>
        <v/>
      </c>
      <c r="F984" s="99" t="str">
        <f>IF($B$2=StoreConfig!C989,RIGHT(StoreConfig!J989,LEN(StoreConfig!J989)-FIND("|",StoreConfig!J989)),"")</f>
        <v/>
      </c>
      <c r="G984" s="99" t="str">
        <f>IFERROR(VLOOKUP(--IF($B$2=StoreConfig!C989,LEFT(StoreConfig!J989,FIND("|",StoreConfig!J989)-1),""),$Q$4:$R$20,2,FALSE),"")</f>
        <v/>
      </c>
      <c r="H984" s="91" t="str">
        <f>IF($B$2=StoreConfig!C989,LEFT(StoreConfig!G989,FIND("#",StoreConfig!G989)-1),"")</f>
        <v/>
      </c>
      <c r="I984" s="91" t="str">
        <f>IF($B$2=StoreConfig!C989,RIGHT(StoreConfig!G989,LEN(StoreConfig!G989)-FIND("#",StoreConfig!G989)),"")</f>
        <v/>
      </c>
      <c r="J984" s="91" t="str">
        <f>IF($B$2=StoreConfig!C989,IF(StoreConfig!L989=0,"不限购",StoreConfig!L989&amp;"次"),"")</f>
        <v/>
      </c>
    </row>
    <row r="985" spans="4:10">
      <c r="D985" s="99" t="str">
        <f>IF($B$2=StoreConfig!C990,StoreConfig!O990,"")</f>
        <v/>
      </c>
      <c r="E985" s="99" t="str">
        <f>IF($B$2=StoreConfig!C990,StoreConfig!E990,"")</f>
        <v/>
      </c>
      <c r="F985" s="99" t="str">
        <f>IF($B$2=StoreConfig!C990,RIGHT(StoreConfig!J990,LEN(StoreConfig!J990)-FIND("|",StoreConfig!J990)),"")</f>
        <v/>
      </c>
      <c r="G985" s="99" t="str">
        <f>IFERROR(VLOOKUP(--IF($B$2=StoreConfig!C990,LEFT(StoreConfig!J990,FIND("|",StoreConfig!J990)-1),""),$Q$4:$R$20,2,FALSE),"")</f>
        <v/>
      </c>
      <c r="H985" s="91" t="str">
        <f>IF($B$2=StoreConfig!C990,LEFT(StoreConfig!G990,FIND("#",StoreConfig!G990)-1),"")</f>
        <v/>
      </c>
      <c r="I985" s="91" t="str">
        <f>IF($B$2=StoreConfig!C990,RIGHT(StoreConfig!G990,LEN(StoreConfig!G990)-FIND("#",StoreConfig!G990)),"")</f>
        <v/>
      </c>
      <c r="J985" s="91" t="str">
        <f>IF($B$2=StoreConfig!C990,IF(StoreConfig!L990=0,"不限购",StoreConfig!L990&amp;"次"),"")</f>
        <v/>
      </c>
    </row>
    <row r="986" spans="4:10">
      <c r="D986" s="99" t="str">
        <f>IF($B$2=StoreConfig!C991,StoreConfig!O991,"")</f>
        <v/>
      </c>
      <c r="E986" s="99" t="str">
        <f>IF($B$2=StoreConfig!C991,StoreConfig!E991,"")</f>
        <v/>
      </c>
      <c r="F986" s="99" t="str">
        <f>IF($B$2=StoreConfig!C991,RIGHT(StoreConfig!J991,LEN(StoreConfig!J991)-FIND("|",StoreConfig!J991)),"")</f>
        <v/>
      </c>
      <c r="G986" s="99" t="str">
        <f>IFERROR(VLOOKUP(--IF($B$2=StoreConfig!C991,LEFT(StoreConfig!J991,FIND("|",StoreConfig!J991)-1),""),$Q$4:$R$20,2,FALSE),"")</f>
        <v/>
      </c>
      <c r="H986" s="91" t="str">
        <f>IF($B$2=StoreConfig!C991,LEFT(StoreConfig!G991,FIND("#",StoreConfig!G991)-1),"")</f>
        <v/>
      </c>
      <c r="I986" s="91" t="str">
        <f>IF($B$2=StoreConfig!C991,RIGHT(StoreConfig!G991,LEN(StoreConfig!G991)-FIND("#",StoreConfig!G991)),"")</f>
        <v/>
      </c>
      <c r="J986" s="91" t="str">
        <f>IF($B$2=StoreConfig!C991,IF(StoreConfig!L991=0,"不限购",StoreConfig!L991&amp;"次"),"")</f>
        <v/>
      </c>
    </row>
    <row r="987" spans="4:10">
      <c r="D987" s="99" t="str">
        <f>IF($B$2=StoreConfig!C992,StoreConfig!O992,"")</f>
        <v/>
      </c>
      <c r="E987" s="99" t="str">
        <f>IF($B$2=StoreConfig!C992,StoreConfig!E992,"")</f>
        <v/>
      </c>
      <c r="F987" s="99" t="str">
        <f>IF($B$2=StoreConfig!C992,RIGHT(StoreConfig!J992,LEN(StoreConfig!J992)-FIND("|",StoreConfig!J992)),"")</f>
        <v/>
      </c>
      <c r="G987" s="99" t="str">
        <f>IFERROR(VLOOKUP(--IF($B$2=StoreConfig!C992,LEFT(StoreConfig!J992,FIND("|",StoreConfig!J992)-1),""),$Q$4:$R$20,2,FALSE),"")</f>
        <v/>
      </c>
      <c r="H987" s="91" t="str">
        <f>IF($B$2=StoreConfig!C992,LEFT(StoreConfig!G992,FIND("#",StoreConfig!G992)-1),"")</f>
        <v/>
      </c>
      <c r="I987" s="91" t="str">
        <f>IF($B$2=StoreConfig!C992,RIGHT(StoreConfig!G992,LEN(StoreConfig!G992)-FIND("#",StoreConfig!G992)),"")</f>
        <v/>
      </c>
      <c r="J987" s="91" t="str">
        <f>IF($B$2=StoreConfig!C992,IF(StoreConfig!L992=0,"不限购",StoreConfig!L992&amp;"次"),"")</f>
        <v/>
      </c>
    </row>
    <row r="988" spans="4:10">
      <c r="D988" s="99" t="str">
        <f>IF($B$2=StoreConfig!C993,StoreConfig!O993,"")</f>
        <v/>
      </c>
      <c r="E988" s="99" t="str">
        <f>IF($B$2=StoreConfig!C993,StoreConfig!E993,"")</f>
        <v/>
      </c>
      <c r="F988" s="99" t="str">
        <f>IF($B$2=StoreConfig!C993,RIGHT(StoreConfig!J993,LEN(StoreConfig!J993)-FIND("|",StoreConfig!J993)),"")</f>
        <v/>
      </c>
      <c r="G988" s="99" t="str">
        <f>IFERROR(VLOOKUP(--IF($B$2=StoreConfig!C993,LEFT(StoreConfig!J993,FIND("|",StoreConfig!J993)-1),""),$Q$4:$R$20,2,FALSE),"")</f>
        <v/>
      </c>
      <c r="H988" s="91" t="str">
        <f>IF($B$2=StoreConfig!C993,LEFT(StoreConfig!G993,FIND("#",StoreConfig!G993)-1),"")</f>
        <v/>
      </c>
      <c r="I988" s="91" t="str">
        <f>IF($B$2=StoreConfig!C993,RIGHT(StoreConfig!G993,LEN(StoreConfig!G993)-FIND("#",StoreConfig!G993)),"")</f>
        <v/>
      </c>
      <c r="J988" s="91" t="str">
        <f>IF($B$2=StoreConfig!C993,IF(StoreConfig!L993=0,"不限购",StoreConfig!L993&amp;"次"),"")</f>
        <v/>
      </c>
    </row>
    <row r="989" spans="4:10">
      <c r="D989" s="99" t="str">
        <f>IF($B$2=StoreConfig!C994,StoreConfig!O994,"")</f>
        <v/>
      </c>
      <c r="E989" s="99" t="str">
        <f>IF($B$2=StoreConfig!C994,StoreConfig!E994,"")</f>
        <v/>
      </c>
      <c r="F989" s="99" t="str">
        <f>IF($B$2=StoreConfig!C994,RIGHT(StoreConfig!J994,LEN(StoreConfig!J994)-FIND("|",StoreConfig!J994)),"")</f>
        <v/>
      </c>
      <c r="G989" s="99" t="str">
        <f>IFERROR(VLOOKUP(--IF($B$2=StoreConfig!C994,LEFT(StoreConfig!J994,FIND("|",StoreConfig!J994)-1),""),$Q$4:$R$20,2,FALSE),"")</f>
        <v/>
      </c>
      <c r="H989" s="91" t="str">
        <f>IF($B$2=StoreConfig!C994,LEFT(StoreConfig!G994,FIND("#",StoreConfig!G994)-1),"")</f>
        <v/>
      </c>
      <c r="I989" s="91" t="str">
        <f>IF($B$2=StoreConfig!C994,RIGHT(StoreConfig!G994,LEN(StoreConfig!G994)-FIND("#",StoreConfig!G994)),"")</f>
        <v/>
      </c>
      <c r="J989" s="91" t="str">
        <f>IF($B$2=StoreConfig!C994,IF(StoreConfig!L994=0,"不限购",StoreConfig!L994&amp;"次"),"")</f>
        <v/>
      </c>
    </row>
    <row r="990" spans="4:10">
      <c r="D990" s="99" t="str">
        <f>IF($B$2=StoreConfig!C995,StoreConfig!O995,"")</f>
        <v/>
      </c>
      <c r="E990" s="99" t="str">
        <f>IF($B$2=StoreConfig!C995,StoreConfig!E995,"")</f>
        <v/>
      </c>
      <c r="F990" s="99" t="str">
        <f>IF($B$2=StoreConfig!C995,RIGHT(StoreConfig!J995,LEN(StoreConfig!J995)-FIND("|",StoreConfig!J995)),"")</f>
        <v/>
      </c>
      <c r="G990" s="99" t="str">
        <f>IFERROR(VLOOKUP(--IF($B$2=StoreConfig!C995,LEFT(StoreConfig!J995,FIND("|",StoreConfig!J995)-1),""),$Q$4:$R$20,2,FALSE),"")</f>
        <v/>
      </c>
      <c r="H990" s="91" t="str">
        <f>IF($B$2=StoreConfig!C995,LEFT(StoreConfig!G995,FIND("#",StoreConfig!G995)-1),"")</f>
        <v/>
      </c>
      <c r="I990" s="91" t="str">
        <f>IF($B$2=StoreConfig!C995,RIGHT(StoreConfig!G995,LEN(StoreConfig!G995)-FIND("#",StoreConfig!G995)),"")</f>
        <v/>
      </c>
      <c r="J990" s="91" t="str">
        <f>IF($B$2=StoreConfig!C995,IF(StoreConfig!L995=0,"不限购",StoreConfig!L995&amp;"次"),"")</f>
        <v/>
      </c>
    </row>
    <row r="991" spans="4:10">
      <c r="D991" s="99" t="str">
        <f>IF($B$2=StoreConfig!C996,StoreConfig!O996,"")</f>
        <v/>
      </c>
      <c r="E991" s="99" t="str">
        <f>IF($B$2=StoreConfig!C996,StoreConfig!E996,"")</f>
        <v/>
      </c>
      <c r="F991" s="99" t="str">
        <f>IF($B$2=StoreConfig!C996,RIGHT(StoreConfig!J996,LEN(StoreConfig!J996)-FIND("|",StoreConfig!J996)),"")</f>
        <v/>
      </c>
      <c r="G991" s="99" t="str">
        <f>IFERROR(VLOOKUP(--IF($B$2=StoreConfig!C996,LEFT(StoreConfig!J996,FIND("|",StoreConfig!J996)-1),""),$Q$4:$R$20,2,FALSE),"")</f>
        <v/>
      </c>
      <c r="H991" s="91" t="str">
        <f>IF($B$2=StoreConfig!C996,LEFT(StoreConfig!G996,FIND("#",StoreConfig!G996)-1),"")</f>
        <v/>
      </c>
      <c r="I991" s="91" t="str">
        <f>IF($B$2=StoreConfig!C996,RIGHT(StoreConfig!G996,LEN(StoreConfig!G996)-FIND("#",StoreConfig!G996)),"")</f>
        <v/>
      </c>
      <c r="J991" s="91" t="str">
        <f>IF($B$2=StoreConfig!C996,IF(StoreConfig!L996=0,"不限购",StoreConfig!L996&amp;"次"),"")</f>
        <v/>
      </c>
    </row>
    <row r="992" spans="4:10">
      <c r="D992" s="99" t="str">
        <f>IF($B$2=StoreConfig!C997,StoreConfig!O997,"")</f>
        <v/>
      </c>
      <c r="E992" s="99" t="str">
        <f>IF($B$2=StoreConfig!C997,StoreConfig!E997,"")</f>
        <v/>
      </c>
      <c r="F992" s="99" t="str">
        <f>IF($B$2=StoreConfig!C997,RIGHT(StoreConfig!J997,LEN(StoreConfig!J997)-FIND("|",StoreConfig!J997)),"")</f>
        <v/>
      </c>
      <c r="G992" s="99" t="str">
        <f>IFERROR(VLOOKUP(--IF($B$2=StoreConfig!C997,LEFT(StoreConfig!J997,FIND("|",StoreConfig!J997)-1),""),$Q$4:$R$20,2,FALSE),"")</f>
        <v/>
      </c>
      <c r="H992" s="91" t="str">
        <f>IF($B$2=StoreConfig!C997,LEFT(StoreConfig!G997,FIND("#",StoreConfig!G997)-1),"")</f>
        <v/>
      </c>
      <c r="I992" s="91" t="str">
        <f>IF($B$2=StoreConfig!C997,RIGHT(StoreConfig!G997,LEN(StoreConfig!G997)-FIND("#",StoreConfig!G997)),"")</f>
        <v/>
      </c>
      <c r="J992" s="91" t="str">
        <f>IF($B$2=StoreConfig!C997,IF(StoreConfig!L997=0,"不限购",StoreConfig!L997&amp;"次"),"")</f>
        <v/>
      </c>
    </row>
    <row r="993" spans="4:10">
      <c r="D993" s="99" t="str">
        <f>IF($B$2=StoreConfig!C998,StoreConfig!O998,"")</f>
        <v/>
      </c>
      <c r="E993" s="99" t="str">
        <f>IF($B$2=StoreConfig!C998,StoreConfig!E998,"")</f>
        <v/>
      </c>
      <c r="F993" s="99" t="str">
        <f>IF($B$2=StoreConfig!C998,RIGHT(StoreConfig!J998,LEN(StoreConfig!J998)-FIND("|",StoreConfig!J998)),"")</f>
        <v/>
      </c>
      <c r="G993" s="99" t="str">
        <f>IFERROR(VLOOKUP(--IF($B$2=StoreConfig!C998,LEFT(StoreConfig!J998,FIND("|",StoreConfig!J998)-1),""),$Q$4:$R$20,2,FALSE),"")</f>
        <v/>
      </c>
      <c r="H993" s="91" t="str">
        <f>IF($B$2=StoreConfig!C998,LEFT(StoreConfig!G998,FIND("#",StoreConfig!G998)-1),"")</f>
        <v/>
      </c>
      <c r="I993" s="91" t="str">
        <f>IF($B$2=StoreConfig!C998,RIGHT(StoreConfig!G998,LEN(StoreConfig!G998)-FIND("#",StoreConfig!G998)),"")</f>
        <v/>
      </c>
      <c r="J993" s="91" t="str">
        <f>IF($B$2=StoreConfig!C998,IF(StoreConfig!L998=0,"不限购",StoreConfig!L998&amp;"次"),"")</f>
        <v/>
      </c>
    </row>
    <row r="994" spans="4:10">
      <c r="D994" s="99" t="str">
        <f>IF($B$2=StoreConfig!C999,StoreConfig!O999,"")</f>
        <v/>
      </c>
      <c r="E994" s="99" t="str">
        <f>IF($B$2=StoreConfig!C999,StoreConfig!E999,"")</f>
        <v/>
      </c>
      <c r="F994" s="99" t="str">
        <f>IF($B$2=StoreConfig!C999,RIGHT(StoreConfig!J999,LEN(StoreConfig!J999)-FIND("|",StoreConfig!J999)),"")</f>
        <v/>
      </c>
      <c r="G994" s="99" t="str">
        <f>IFERROR(VLOOKUP(--IF($B$2=StoreConfig!C999,LEFT(StoreConfig!J999,FIND("|",StoreConfig!J999)-1),""),$Q$4:$R$20,2,FALSE),"")</f>
        <v/>
      </c>
      <c r="H994" s="91" t="str">
        <f>IF($B$2=StoreConfig!C999,LEFT(StoreConfig!G999,FIND("#",StoreConfig!G999)-1),"")</f>
        <v/>
      </c>
      <c r="I994" s="91" t="str">
        <f>IF($B$2=StoreConfig!C999,RIGHT(StoreConfig!G999,LEN(StoreConfig!G999)-FIND("#",StoreConfig!G999)),"")</f>
        <v/>
      </c>
      <c r="J994" s="91" t="str">
        <f>IF($B$2=StoreConfig!C999,IF(StoreConfig!L999=0,"不限购",StoreConfig!L999&amp;"次"),"")</f>
        <v/>
      </c>
    </row>
    <row r="995" spans="4:10">
      <c r="D995" s="99" t="str">
        <f>IF($B$2=StoreConfig!C1000,StoreConfig!O1000,"")</f>
        <v/>
      </c>
      <c r="E995" s="99" t="str">
        <f>IF($B$2=StoreConfig!C1000,StoreConfig!E1000,"")</f>
        <v/>
      </c>
      <c r="F995" s="99" t="str">
        <f>IF($B$2=StoreConfig!C1000,RIGHT(StoreConfig!J1000,LEN(StoreConfig!J1000)-FIND("|",StoreConfig!J1000)),"")</f>
        <v/>
      </c>
      <c r="G995" s="99" t="str">
        <f>IFERROR(VLOOKUP(--IF($B$2=StoreConfig!C1000,LEFT(StoreConfig!J1000,FIND("|",StoreConfig!J1000)-1),""),$Q$4:$R$20,2,FALSE),"")</f>
        <v/>
      </c>
      <c r="H995" s="91" t="str">
        <f>IF($B$2=StoreConfig!C1000,LEFT(StoreConfig!G1000,FIND("#",StoreConfig!G1000)-1),"")</f>
        <v/>
      </c>
      <c r="I995" s="91" t="str">
        <f>IF($B$2=StoreConfig!C1000,RIGHT(StoreConfig!G1000,LEN(StoreConfig!G1000)-FIND("#",StoreConfig!G1000)),"")</f>
        <v/>
      </c>
      <c r="J995" s="91" t="str">
        <f>IF($B$2=StoreConfig!C1000,IF(StoreConfig!L1000=0,"不限购",StoreConfig!L1000&amp;"次"),"")</f>
        <v/>
      </c>
    </row>
    <row r="996" spans="4:10">
      <c r="D996" s="99" t="str">
        <f>IF($B$2=StoreConfig!C1001,StoreConfig!O1001,"")</f>
        <v/>
      </c>
      <c r="E996" s="99" t="str">
        <f>IF($B$2=StoreConfig!C1001,StoreConfig!E1001,"")</f>
        <v/>
      </c>
      <c r="F996" s="99" t="str">
        <f>IF($B$2=StoreConfig!C1001,RIGHT(StoreConfig!J1001,LEN(StoreConfig!J1001)-FIND("|",StoreConfig!J1001)),"")</f>
        <v/>
      </c>
      <c r="G996" s="99" t="str">
        <f>IFERROR(VLOOKUP(--IF($B$2=StoreConfig!C1001,LEFT(StoreConfig!J1001,FIND("|",StoreConfig!J1001)-1),""),$Q$4:$R$20,2,FALSE),"")</f>
        <v/>
      </c>
      <c r="H996" s="91" t="str">
        <f>IF($B$2=StoreConfig!C1001,LEFT(StoreConfig!G1001,FIND("#",StoreConfig!G1001)-1),"")</f>
        <v/>
      </c>
      <c r="I996" s="91" t="str">
        <f>IF($B$2=StoreConfig!C1001,RIGHT(StoreConfig!G1001,LEN(StoreConfig!G1001)-FIND("#",StoreConfig!G1001)),"")</f>
        <v/>
      </c>
      <c r="J996" s="91" t="str">
        <f>IF($B$2=StoreConfig!C1001,IF(StoreConfig!L1001=0,"不限购",StoreConfig!L1001&amp;"次"),"")</f>
        <v/>
      </c>
    </row>
    <row r="997" spans="4:10">
      <c r="D997" s="99" t="str">
        <f>IF($B$2=StoreConfig!C1002,StoreConfig!O1002,"")</f>
        <v/>
      </c>
      <c r="E997" s="99" t="str">
        <f>IF($B$2=StoreConfig!C1002,StoreConfig!E1002,"")</f>
        <v/>
      </c>
      <c r="F997" s="99" t="str">
        <f>IF($B$2=StoreConfig!C1002,RIGHT(StoreConfig!J1002,LEN(StoreConfig!J1002)-FIND("|",StoreConfig!J1002)),"")</f>
        <v/>
      </c>
      <c r="G997" s="99" t="str">
        <f>IFERROR(VLOOKUP(--IF($B$2=StoreConfig!C1002,LEFT(StoreConfig!J1002,FIND("|",StoreConfig!J1002)-1),""),$Q$4:$R$20,2,FALSE),"")</f>
        <v/>
      </c>
      <c r="H997" s="91" t="str">
        <f>IF($B$2=StoreConfig!C1002,LEFT(StoreConfig!G1002,FIND("#",StoreConfig!G1002)-1),"")</f>
        <v/>
      </c>
      <c r="I997" s="91" t="str">
        <f>IF($B$2=StoreConfig!C1002,RIGHT(StoreConfig!G1002,LEN(StoreConfig!G1002)-FIND("#",StoreConfig!G1002)),"")</f>
        <v/>
      </c>
      <c r="J997" s="91" t="str">
        <f>IF($B$2=StoreConfig!C1002,IF(StoreConfig!L1002=0,"不限购",StoreConfig!L1002&amp;"次"),"")</f>
        <v/>
      </c>
    </row>
    <row r="998" spans="4:10">
      <c r="D998" s="99" t="str">
        <f>IF($B$2=StoreConfig!C1003,StoreConfig!O1003,"")</f>
        <v/>
      </c>
      <c r="E998" s="99" t="str">
        <f>IF($B$2=StoreConfig!C1003,StoreConfig!E1003,"")</f>
        <v/>
      </c>
      <c r="F998" s="99" t="str">
        <f>IF($B$2=StoreConfig!C1003,RIGHT(StoreConfig!J1003,LEN(StoreConfig!J1003)-FIND("|",StoreConfig!J1003)),"")</f>
        <v/>
      </c>
      <c r="G998" s="99" t="str">
        <f>IFERROR(VLOOKUP(--IF($B$2=StoreConfig!C1003,LEFT(StoreConfig!J1003,FIND("|",StoreConfig!J1003)-1),""),$Q$4:$R$20,2,FALSE),"")</f>
        <v/>
      </c>
      <c r="H998" s="91" t="str">
        <f>IF($B$2=StoreConfig!C1003,LEFT(StoreConfig!G1003,FIND("#",StoreConfig!G1003)-1),"")</f>
        <v/>
      </c>
      <c r="I998" s="91" t="str">
        <f>IF($B$2=StoreConfig!C1003,RIGHT(StoreConfig!G1003,LEN(StoreConfig!G1003)-FIND("#",StoreConfig!G1003)),"")</f>
        <v/>
      </c>
      <c r="J998" s="91" t="str">
        <f>IF($B$2=StoreConfig!C1003,IF(StoreConfig!L1003=0,"不限购",StoreConfig!L1003&amp;"次"),"")</f>
        <v/>
      </c>
    </row>
    <row r="999" spans="4:10">
      <c r="D999" s="99" t="str">
        <f>IF($B$2=StoreConfig!C1004,StoreConfig!O1004,"")</f>
        <v/>
      </c>
      <c r="E999" s="99" t="str">
        <f>IF($B$2=StoreConfig!C1004,StoreConfig!E1004,"")</f>
        <v/>
      </c>
      <c r="F999" s="99" t="str">
        <f>IF($B$2=StoreConfig!C1004,RIGHT(StoreConfig!J1004,LEN(StoreConfig!J1004)-FIND("|",StoreConfig!J1004)),"")</f>
        <v/>
      </c>
      <c r="G999" s="99" t="str">
        <f>IFERROR(VLOOKUP(--IF($B$2=StoreConfig!C1004,LEFT(StoreConfig!J1004,FIND("|",StoreConfig!J1004)-1),""),$Q$4:$R$20,2,FALSE),"")</f>
        <v/>
      </c>
      <c r="H999" s="91" t="str">
        <f>IF($B$2=StoreConfig!C1004,LEFT(StoreConfig!G1004,FIND("#",StoreConfig!G1004)-1),"")</f>
        <v/>
      </c>
      <c r="I999" s="91" t="str">
        <f>IF($B$2=StoreConfig!C1004,RIGHT(StoreConfig!G1004,LEN(StoreConfig!G1004)-FIND("#",StoreConfig!G1004)),"")</f>
        <v/>
      </c>
      <c r="J999" s="91" t="str">
        <f>IF($B$2=StoreConfig!C1004,IF(StoreConfig!L1004=0,"不限购",StoreConfig!L1004&amp;"次"),"")</f>
        <v/>
      </c>
    </row>
    <row r="1000" spans="4:10">
      <c r="D1000" s="99" t="str">
        <f>IF($B$2=StoreConfig!C1005,StoreConfig!O1005,"")</f>
        <v/>
      </c>
      <c r="E1000" s="99" t="str">
        <f>IF($B$2=StoreConfig!C1005,StoreConfig!E1005,"")</f>
        <v/>
      </c>
      <c r="F1000" s="99" t="str">
        <f>IF($B$2=StoreConfig!C1005,RIGHT(StoreConfig!J1005,LEN(StoreConfig!J1005)-FIND("|",StoreConfig!J1005)),"")</f>
        <v/>
      </c>
      <c r="G1000" s="99" t="str">
        <f>IFERROR(VLOOKUP(--IF($B$2=StoreConfig!C1005,LEFT(StoreConfig!J1005,FIND("|",StoreConfig!J1005)-1),""),$Q$4:$R$20,2,FALSE),"")</f>
        <v/>
      </c>
      <c r="H1000" s="91" t="str">
        <f>IF($B$2=StoreConfig!C1005,LEFT(StoreConfig!G1005,FIND("#",StoreConfig!G1005)-1),"")</f>
        <v/>
      </c>
      <c r="I1000" s="91" t="str">
        <f>IF($B$2=StoreConfig!C1005,RIGHT(StoreConfig!G1005,LEN(StoreConfig!G1005)-FIND("#",StoreConfig!G1005)),"")</f>
        <v/>
      </c>
      <c r="J1000" s="91" t="str">
        <f>IF($B$2=StoreConfig!C1005,IF(StoreConfig!L1005=0,"不限购",StoreConfig!L1005&amp;"次"),"")</f>
        <v/>
      </c>
    </row>
    <row r="1001" spans="4:10">
      <c r="D1001" s="99" t="str">
        <f>IF($B$2=StoreConfig!C1006,StoreConfig!O1006,"")</f>
        <v/>
      </c>
      <c r="E1001" s="99" t="str">
        <f>IF($B$2=StoreConfig!C1006,StoreConfig!E1006,"")</f>
        <v/>
      </c>
      <c r="F1001" s="99" t="str">
        <f>IF($B$2=StoreConfig!C1006,RIGHT(StoreConfig!J1006,LEN(StoreConfig!J1006)-FIND("|",StoreConfig!J1006)),"")</f>
        <v/>
      </c>
      <c r="G1001" s="99" t="str">
        <f>IFERROR(VLOOKUP(--IF($B$2=StoreConfig!C1006,LEFT(StoreConfig!J1006,FIND("|",StoreConfig!J1006)-1),""),$Q$4:$R$20,2,FALSE),"")</f>
        <v/>
      </c>
      <c r="H1001" s="91" t="str">
        <f>IF($B$2=StoreConfig!C1006,LEFT(StoreConfig!G1006,FIND("#",StoreConfig!G1006)-1),"")</f>
        <v/>
      </c>
      <c r="I1001" s="91" t="str">
        <f>IF($B$2=StoreConfig!C1006,RIGHT(StoreConfig!G1006,LEN(StoreConfig!G1006)-FIND("#",StoreConfig!G1006)),"")</f>
        <v/>
      </c>
      <c r="J1001" s="91" t="str">
        <f>IF($B$2=StoreConfig!C1006,IF(StoreConfig!L1006=0,"不限购",StoreConfig!L1006&amp;"次"),"")</f>
        <v/>
      </c>
    </row>
    <row r="1002" spans="4:10">
      <c r="D1002" s="99" t="str">
        <f>IF($B$2=StoreConfig!C1007,StoreConfig!O1007,"")</f>
        <v/>
      </c>
      <c r="E1002" s="99" t="str">
        <f>IF($B$2=StoreConfig!C1007,StoreConfig!E1007,"")</f>
        <v/>
      </c>
      <c r="F1002" s="99" t="str">
        <f>IF($B$2=StoreConfig!C1007,RIGHT(StoreConfig!J1007,LEN(StoreConfig!J1007)-FIND("|",StoreConfig!J1007)),"")</f>
        <v/>
      </c>
      <c r="G1002" s="99" t="str">
        <f>IFERROR(VLOOKUP(--IF($B$2=StoreConfig!C1007,LEFT(StoreConfig!J1007,FIND("|",StoreConfig!J1007)-1),""),$Q$4:$R$20,2,FALSE),"")</f>
        <v/>
      </c>
      <c r="H1002" s="91" t="str">
        <f>IF($B$2=StoreConfig!C1007,LEFT(StoreConfig!G1007,FIND("#",StoreConfig!G1007)-1),"")</f>
        <v/>
      </c>
      <c r="I1002" s="91" t="str">
        <f>IF($B$2=StoreConfig!C1007,RIGHT(StoreConfig!G1007,LEN(StoreConfig!G1007)-FIND("#",StoreConfig!G1007)),"")</f>
        <v/>
      </c>
      <c r="J1002" s="91" t="str">
        <f>IF($B$2=StoreConfig!C1007,IF(StoreConfig!L1007=0,"不限购",StoreConfig!L1007&amp;"次"),"")</f>
        <v/>
      </c>
    </row>
    <row r="1003" spans="4:10">
      <c r="D1003" s="99" t="str">
        <f>IF($B$2=StoreConfig!C1008,StoreConfig!O1008,"")</f>
        <v/>
      </c>
      <c r="E1003" s="99" t="str">
        <f>IF($B$2=StoreConfig!C1008,StoreConfig!E1008,"")</f>
        <v/>
      </c>
      <c r="F1003" s="99" t="str">
        <f>IF($B$2=StoreConfig!C1008,RIGHT(StoreConfig!J1008,LEN(StoreConfig!J1008)-FIND("|",StoreConfig!J1008)),"")</f>
        <v/>
      </c>
      <c r="G1003" s="99" t="str">
        <f>IFERROR(VLOOKUP(--IF($B$2=StoreConfig!C1008,LEFT(StoreConfig!J1008,FIND("|",StoreConfig!J1008)-1),""),$Q$4:$R$20,2,FALSE),"")</f>
        <v/>
      </c>
      <c r="H1003" s="91" t="str">
        <f>IF($B$2=StoreConfig!C1008,LEFT(StoreConfig!G1008,FIND("#",StoreConfig!G1008)-1),"")</f>
        <v/>
      </c>
      <c r="I1003" s="91" t="str">
        <f>IF($B$2=StoreConfig!C1008,RIGHT(StoreConfig!G1008,LEN(StoreConfig!G1008)-FIND("#",StoreConfig!G1008)),"")</f>
        <v/>
      </c>
      <c r="J1003" s="91" t="str">
        <f>IF($B$2=StoreConfig!C1008,IF(StoreConfig!L1008=0,"不限购",StoreConfig!L1008&amp;"次"),"")</f>
        <v/>
      </c>
    </row>
    <row r="1004" spans="4:10">
      <c r="D1004" s="99" t="str">
        <f>IF($B$2=StoreConfig!C1009,StoreConfig!O1009,"")</f>
        <v/>
      </c>
      <c r="E1004" s="99" t="str">
        <f>IF($B$2=StoreConfig!C1009,StoreConfig!E1009,"")</f>
        <v/>
      </c>
      <c r="F1004" s="99" t="str">
        <f>IF($B$2=StoreConfig!C1009,RIGHT(StoreConfig!J1009,LEN(StoreConfig!J1009)-FIND("|",StoreConfig!J1009)),"")</f>
        <v/>
      </c>
      <c r="G1004" s="99" t="str">
        <f>IFERROR(VLOOKUP(--IF($B$2=StoreConfig!C1009,LEFT(StoreConfig!J1009,FIND("|",StoreConfig!J1009)-1),""),$Q$4:$R$20,2,FALSE),"")</f>
        <v/>
      </c>
      <c r="H1004" s="91" t="str">
        <f>IF($B$2=StoreConfig!C1009,LEFT(StoreConfig!G1009,FIND("#",StoreConfig!G1009)-1),"")</f>
        <v/>
      </c>
      <c r="I1004" s="91" t="str">
        <f>IF($B$2=StoreConfig!C1009,RIGHT(StoreConfig!G1009,LEN(StoreConfig!G1009)-FIND("#",StoreConfig!G1009)),"")</f>
        <v/>
      </c>
      <c r="J1004" s="91" t="str">
        <f>IF($B$2=StoreConfig!C1009,IF(StoreConfig!L1009=0,"不限购",StoreConfig!L1009&amp;"次"),"")</f>
        <v/>
      </c>
    </row>
    <row r="1005" spans="4:10">
      <c r="D1005" s="99" t="str">
        <f>IF($B$2=StoreConfig!C1010,StoreConfig!O1010,"")</f>
        <v/>
      </c>
      <c r="E1005" s="99" t="str">
        <f>IF($B$2=StoreConfig!C1010,StoreConfig!E1010,"")</f>
        <v/>
      </c>
      <c r="F1005" s="99" t="str">
        <f>IF($B$2=StoreConfig!C1010,RIGHT(StoreConfig!J1010,LEN(StoreConfig!J1010)-FIND("|",StoreConfig!J1010)),"")</f>
        <v/>
      </c>
      <c r="G1005" s="99" t="str">
        <f>IFERROR(VLOOKUP(--IF($B$2=StoreConfig!C1010,LEFT(StoreConfig!J1010,FIND("|",StoreConfig!J1010)-1),""),$Q$4:$R$20,2,FALSE),"")</f>
        <v/>
      </c>
      <c r="H1005" s="91" t="str">
        <f>IF($B$2=StoreConfig!C1010,LEFT(StoreConfig!G1010,FIND("#",StoreConfig!G1010)-1),"")</f>
        <v/>
      </c>
      <c r="I1005" s="91" t="str">
        <f>IF($B$2=StoreConfig!C1010,RIGHT(StoreConfig!G1010,LEN(StoreConfig!G1010)-FIND("#",StoreConfig!G1010)),"")</f>
        <v/>
      </c>
      <c r="J1005" s="91" t="str">
        <f>IF($B$2=StoreConfig!C1010,IF(StoreConfig!L1010=0,"不限购",StoreConfig!L1010&amp;"次"),"")</f>
        <v/>
      </c>
    </row>
    <row r="1006" spans="4:10">
      <c r="D1006" s="99" t="str">
        <f>IF($B$2=StoreConfig!C1011,StoreConfig!O1011,"")</f>
        <v/>
      </c>
      <c r="E1006" s="99" t="str">
        <f>IF($B$2=StoreConfig!C1011,StoreConfig!E1011,"")</f>
        <v/>
      </c>
      <c r="F1006" s="99" t="str">
        <f>IF($B$2=StoreConfig!C1011,RIGHT(StoreConfig!J1011,LEN(StoreConfig!J1011)-FIND("|",StoreConfig!J1011)),"")</f>
        <v/>
      </c>
      <c r="G1006" s="99" t="str">
        <f>IFERROR(VLOOKUP(--IF($B$2=StoreConfig!C1011,LEFT(StoreConfig!J1011,FIND("|",StoreConfig!J1011)-1),""),$Q$4:$R$20,2,FALSE),"")</f>
        <v/>
      </c>
      <c r="H1006" s="91" t="str">
        <f>IF($B$2=StoreConfig!C1011,LEFT(StoreConfig!G1011,FIND("#",StoreConfig!G1011)-1),"")</f>
        <v/>
      </c>
      <c r="I1006" s="91" t="str">
        <f>IF($B$2=StoreConfig!C1011,RIGHT(StoreConfig!G1011,LEN(StoreConfig!G1011)-FIND("#",StoreConfig!G1011)),"")</f>
        <v/>
      </c>
      <c r="J1006" s="91" t="str">
        <f>IF($B$2=StoreConfig!C1011,IF(StoreConfig!L1011=0,"不限购",StoreConfig!L1011&amp;"次"),"")</f>
        <v/>
      </c>
    </row>
    <row r="1007" spans="4:10">
      <c r="D1007" s="99" t="str">
        <f>IF($B$2=StoreConfig!C1012,StoreConfig!O1012,"")</f>
        <v/>
      </c>
      <c r="E1007" s="99" t="str">
        <f>IF($B$2=StoreConfig!C1012,StoreConfig!E1012,"")</f>
        <v/>
      </c>
      <c r="F1007" s="99" t="str">
        <f>IF($B$2=StoreConfig!C1012,RIGHT(StoreConfig!J1012,LEN(StoreConfig!J1012)-FIND("|",StoreConfig!J1012)),"")</f>
        <v/>
      </c>
      <c r="G1007" s="99" t="str">
        <f>IFERROR(VLOOKUP(--IF($B$2=StoreConfig!C1012,LEFT(StoreConfig!J1012,FIND("|",StoreConfig!J1012)-1),""),$Q$4:$R$20,2,FALSE),"")</f>
        <v/>
      </c>
      <c r="H1007" s="91" t="str">
        <f>IF($B$2=StoreConfig!C1012,LEFT(StoreConfig!G1012,FIND("#",StoreConfig!G1012)-1),"")</f>
        <v/>
      </c>
      <c r="I1007" s="91" t="str">
        <f>IF($B$2=StoreConfig!C1012,RIGHT(StoreConfig!G1012,LEN(StoreConfig!G1012)-FIND("#",StoreConfig!G1012)),"")</f>
        <v/>
      </c>
      <c r="J1007" s="91" t="str">
        <f>IF($B$2=StoreConfig!C1012,IF(StoreConfig!L1012=0,"不限购",StoreConfig!L1012&amp;"次"),"")</f>
        <v/>
      </c>
    </row>
    <row r="1008" spans="4:10">
      <c r="D1008" s="99" t="str">
        <f>IF($B$2=StoreConfig!C1013,StoreConfig!O1013,"")</f>
        <v/>
      </c>
      <c r="E1008" s="99" t="str">
        <f>IF($B$2=StoreConfig!C1013,StoreConfig!E1013,"")</f>
        <v/>
      </c>
      <c r="F1008" s="99" t="str">
        <f>IF($B$2=StoreConfig!C1013,RIGHT(StoreConfig!J1013,LEN(StoreConfig!J1013)-FIND("|",StoreConfig!J1013)),"")</f>
        <v/>
      </c>
      <c r="G1008" s="99" t="str">
        <f>IFERROR(VLOOKUP(--IF($B$2=StoreConfig!C1013,LEFT(StoreConfig!J1013,FIND("|",StoreConfig!J1013)-1),""),$Q$4:$R$20,2,FALSE),"")</f>
        <v/>
      </c>
      <c r="H1008" s="91" t="str">
        <f>IF($B$2=StoreConfig!C1013,LEFT(StoreConfig!G1013,FIND("#",StoreConfig!G1013)-1),"")</f>
        <v/>
      </c>
      <c r="I1008" s="91" t="str">
        <f>IF($B$2=StoreConfig!C1013,RIGHT(StoreConfig!G1013,LEN(StoreConfig!G1013)-FIND("#",StoreConfig!G1013)),"")</f>
        <v/>
      </c>
      <c r="J1008" s="91" t="str">
        <f>IF($B$2=StoreConfig!C1013,IF(StoreConfig!L1013=0,"不限购",StoreConfig!L1013&amp;"次"),"")</f>
        <v/>
      </c>
    </row>
    <row r="1009" spans="4:10">
      <c r="D1009" s="99" t="str">
        <f>IF($B$2=StoreConfig!C1014,StoreConfig!O1014,"")</f>
        <v/>
      </c>
      <c r="E1009" s="99" t="str">
        <f>IF($B$2=StoreConfig!C1014,StoreConfig!E1014,"")</f>
        <v/>
      </c>
      <c r="F1009" s="99" t="str">
        <f>IF($B$2=StoreConfig!C1014,RIGHT(StoreConfig!J1014,LEN(StoreConfig!J1014)-FIND("|",StoreConfig!J1014)),"")</f>
        <v/>
      </c>
      <c r="G1009" s="99" t="str">
        <f>IFERROR(VLOOKUP(--IF($B$2=StoreConfig!C1014,LEFT(StoreConfig!J1014,FIND("|",StoreConfig!J1014)-1),""),$Q$4:$R$20,2,FALSE),"")</f>
        <v/>
      </c>
      <c r="H1009" s="91" t="str">
        <f>IF($B$2=StoreConfig!C1014,LEFT(StoreConfig!G1014,FIND("#",StoreConfig!G1014)-1),"")</f>
        <v/>
      </c>
      <c r="I1009" s="91" t="str">
        <f>IF($B$2=StoreConfig!C1014,RIGHT(StoreConfig!G1014,LEN(StoreConfig!G1014)-FIND("#",StoreConfig!G1014)),"")</f>
        <v/>
      </c>
      <c r="J1009" s="91" t="str">
        <f>IF($B$2=StoreConfig!C1014,IF(StoreConfig!L1014=0,"不限购",StoreConfig!L1014&amp;"次"),"")</f>
        <v/>
      </c>
    </row>
    <row r="1010" spans="4:10">
      <c r="D1010" s="99" t="str">
        <f>IF($B$2=StoreConfig!C1015,StoreConfig!O1015,"")</f>
        <v/>
      </c>
      <c r="E1010" s="99" t="str">
        <f>IF($B$2=StoreConfig!C1015,StoreConfig!E1015,"")</f>
        <v/>
      </c>
      <c r="F1010" s="99" t="str">
        <f>IF($B$2=StoreConfig!C1015,RIGHT(StoreConfig!J1015,LEN(StoreConfig!J1015)-FIND("|",StoreConfig!J1015)),"")</f>
        <v/>
      </c>
      <c r="G1010" s="99" t="str">
        <f>IFERROR(VLOOKUP(--IF($B$2=StoreConfig!C1015,LEFT(StoreConfig!J1015,FIND("|",StoreConfig!J1015)-1),""),$Q$4:$R$20,2,FALSE),"")</f>
        <v/>
      </c>
      <c r="H1010" s="91" t="str">
        <f>IF($B$2=StoreConfig!C1015,LEFT(StoreConfig!G1015,FIND("#",StoreConfig!G1015)-1),"")</f>
        <v/>
      </c>
      <c r="I1010" s="91" t="str">
        <f>IF($B$2=StoreConfig!C1015,RIGHT(StoreConfig!G1015,LEN(StoreConfig!G1015)-FIND("#",StoreConfig!G1015)),"")</f>
        <v/>
      </c>
      <c r="J1010" s="91" t="str">
        <f>IF($B$2=StoreConfig!C1015,IF(StoreConfig!L1015=0,"不限购",StoreConfig!L1015&amp;"次"),"")</f>
        <v/>
      </c>
    </row>
    <row r="1011" spans="4:10">
      <c r="D1011" s="99" t="str">
        <f>IF($B$2=StoreConfig!C1016,StoreConfig!O1016,"")</f>
        <v/>
      </c>
      <c r="E1011" s="99" t="str">
        <f>IF($B$2=StoreConfig!C1016,StoreConfig!E1016,"")</f>
        <v/>
      </c>
      <c r="F1011" s="99" t="str">
        <f>IF($B$2=StoreConfig!C1016,RIGHT(StoreConfig!J1016,LEN(StoreConfig!J1016)-FIND("|",StoreConfig!J1016)),"")</f>
        <v/>
      </c>
      <c r="G1011" s="99" t="str">
        <f>IFERROR(VLOOKUP(--IF($B$2=StoreConfig!C1016,LEFT(StoreConfig!J1016,FIND("|",StoreConfig!J1016)-1),""),$Q$4:$R$20,2,FALSE),"")</f>
        <v/>
      </c>
      <c r="H1011" s="91" t="str">
        <f>IF($B$2=StoreConfig!C1016,LEFT(StoreConfig!G1016,FIND("#",StoreConfig!G1016)-1),"")</f>
        <v/>
      </c>
      <c r="I1011" s="91" t="str">
        <f>IF($B$2=StoreConfig!C1016,RIGHT(StoreConfig!G1016,LEN(StoreConfig!G1016)-FIND("#",StoreConfig!G1016)),"")</f>
        <v/>
      </c>
      <c r="J1011" s="91" t="str">
        <f>IF($B$2=StoreConfig!C1016,IF(StoreConfig!L1016=0,"不限购",StoreConfig!L1016&amp;"次"),"")</f>
        <v/>
      </c>
    </row>
    <row r="1012" spans="4:10">
      <c r="D1012" s="99" t="str">
        <f>IF($B$2=StoreConfig!C1017,StoreConfig!O1017,"")</f>
        <v/>
      </c>
      <c r="E1012" s="99" t="str">
        <f>IF($B$2=StoreConfig!C1017,StoreConfig!E1017,"")</f>
        <v/>
      </c>
      <c r="F1012" s="99" t="str">
        <f>IF($B$2=StoreConfig!C1017,RIGHT(StoreConfig!J1017,LEN(StoreConfig!J1017)-FIND("|",StoreConfig!J1017)),"")</f>
        <v/>
      </c>
      <c r="G1012" s="99" t="str">
        <f>IFERROR(VLOOKUP(--IF($B$2=StoreConfig!C1017,LEFT(StoreConfig!J1017,FIND("|",StoreConfig!J1017)-1),""),$Q$4:$R$20,2,FALSE),"")</f>
        <v/>
      </c>
      <c r="H1012" s="91" t="str">
        <f>IF($B$2=StoreConfig!C1017,LEFT(StoreConfig!G1017,FIND("#",StoreConfig!G1017)-1),"")</f>
        <v/>
      </c>
      <c r="I1012" s="91" t="str">
        <f>IF($B$2=StoreConfig!C1017,RIGHT(StoreConfig!G1017,LEN(StoreConfig!G1017)-FIND("#",StoreConfig!G1017)),"")</f>
        <v/>
      </c>
      <c r="J1012" s="91" t="str">
        <f>IF($B$2=StoreConfig!C1017,IF(StoreConfig!L1017=0,"不限购",StoreConfig!L1017&amp;"次"),"")</f>
        <v/>
      </c>
    </row>
    <row r="1013" spans="4:10">
      <c r="D1013" s="99" t="str">
        <f>IF($B$2=StoreConfig!C1018,StoreConfig!O1018,"")</f>
        <v/>
      </c>
      <c r="E1013" s="99" t="str">
        <f>IF($B$2=StoreConfig!C1018,StoreConfig!E1018,"")</f>
        <v/>
      </c>
      <c r="F1013" s="99" t="str">
        <f>IF($B$2=StoreConfig!C1018,RIGHT(StoreConfig!J1018,LEN(StoreConfig!J1018)-FIND("|",StoreConfig!J1018)),"")</f>
        <v/>
      </c>
      <c r="G1013" s="99" t="str">
        <f>IFERROR(VLOOKUP(--IF($B$2=StoreConfig!C1018,LEFT(StoreConfig!J1018,FIND("|",StoreConfig!J1018)-1),""),$Q$4:$R$20,2,FALSE),"")</f>
        <v/>
      </c>
      <c r="H1013" s="91" t="str">
        <f>IF($B$2=StoreConfig!C1018,LEFT(StoreConfig!G1018,FIND("#",StoreConfig!G1018)-1),"")</f>
        <v/>
      </c>
      <c r="I1013" s="91" t="str">
        <f>IF($B$2=StoreConfig!C1018,RIGHT(StoreConfig!G1018,LEN(StoreConfig!G1018)-FIND("#",StoreConfig!G1018)),"")</f>
        <v/>
      </c>
      <c r="J1013" s="91" t="str">
        <f>IF($B$2=StoreConfig!C1018,IF(StoreConfig!L1018=0,"不限购",StoreConfig!L1018&amp;"次"),"")</f>
        <v/>
      </c>
    </row>
    <row r="1014" spans="4:10">
      <c r="D1014" s="99" t="str">
        <f>IF($B$2=StoreConfig!C1019,StoreConfig!O1019,"")</f>
        <v/>
      </c>
      <c r="E1014" s="99" t="str">
        <f>IF($B$2=StoreConfig!C1019,StoreConfig!E1019,"")</f>
        <v/>
      </c>
      <c r="F1014" s="99" t="str">
        <f>IF($B$2=StoreConfig!C1019,RIGHT(StoreConfig!J1019,LEN(StoreConfig!J1019)-FIND("|",StoreConfig!J1019)),"")</f>
        <v/>
      </c>
      <c r="G1014" s="99" t="str">
        <f>IFERROR(VLOOKUP(--IF($B$2=StoreConfig!C1019,LEFT(StoreConfig!J1019,FIND("|",StoreConfig!J1019)-1),""),$Q$4:$R$20,2,FALSE),"")</f>
        <v/>
      </c>
      <c r="H1014" s="91" t="str">
        <f>IF($B$2=StoreConfig!C1019,LEFT(StoreConfig!G1019,FIND("#",StoreConfig!G1019)-1),"")</f>
        <v/>
      </c>
      <c r="I1014" s="91" t="str">
        <f>IF($B$2=StoreConfig!C1019,RIGHT(StoreConfig!G1019,LEN(StoreConfig!G1019)-FIND("#",StoreConfig!G1019)),"")</f>
        <v/>
      </c>
      <c r="J1014" s="91" t="str">
        <f>IF($B$2=StoreConfig!C1019,IF(StoreConfig!L1019=0,"不限购",StoreConfig!L1019&amp;"次"),"")</f>
        <v/>
      </c>
    </row>
    <row r="1015" spans="4:10">
      <c r="D1015" s="99" t="str">
        <f>IF($B$2=StoreConfig!C1020,StoreConfig!O1020,"")</f>
        <v/>
      </c>
      <c r="E1015" s="99" t="str">
        <f>IF($B$2=StoreConfig!C1020,StoreConfig!E1020,"")</f>
        <v/>
      </c>
      <c r="F1015" s="99" t="str">
        <f>IF($B$2=StoreConfig!C1020,RIGHT(StoreConfig!J1020,LEN(StoreConfig!J1020)-FIND("|",StoreConfig!J1020)),"")</f>
        <v/>
      </c>
      <c r="G1015" s="99" t="str">
        <f>IFERROR(VLOOKUP(--IF($B$2=StoreConfig!C1020,LEFT(StoreConfig!J1020,FIND("|",StoreConfig!J1020)-1),""),$Q$4:$R$20,2,FALSE),"")</f>
        <v/>
      </c>
      <c r="H1015" s="91" t="str">
        <f>IF($B$2=StoreConfig!C1020,LEFT(StoreConfig!G1020,FIND("#",StoreConfig!G1020)-1),"")</f>
        <v/>
      </c>
      <c r="I1015" s="91" t="str">
        <f>IF($B$2=StoreConfig!C1020,RIGHT(StoreConfig!G1020,LEN(StoreConfig!G1020)-FIND("#",StoreConfig!G1020)),"")</f>
        <v/>
      </c>
      <c r="J1015" s="91" t="str">
        <f>IF($B$2=StoreConfig!C1020,IF(StoreConfig!L1020=0,"不限购",StoreConfig!L1020&amp;"次"),"")</f>
        <v/>
      </c>
    </row>
    <row r="1016" spans="4:10">
      <c r="D1016" s="99" t="str">
        <f>IF($B$2=StoreConfig!C1021,StoreConfig!O1021,"")</f>
        <v/>
      </c>
      <c r="E1016" s="99" t="str">
        <f>IF($B$2=StoreConfig!C1021,StoreConfig!E1021,"")</f>
        <v/>
      </c>
      <c r="F1016" s="99" t="str">
        <f>IF($B$2=StoreConfig!C1021,RIGHT(StoreConfig!J1021,LEN(StoreConfig!J1021)-FIND("|",StoreConfig!J1021)),"")</f>
        <v/>
      </c>
      <c r="G1016" s="99" t="str">
        <f>IFERROR(VLOOKUP(--IF($B$2=StoreConfig!C1021,LEFT(StoreConfig!J1021,FIND("|",StoreConfig!J1021)-1),""),$Q$4:$R$20,2,FALSE),"")</f>
        <v/>
      </c>
      <c r="H1016" s="91" t="str">
        <f>IF($B$2=StoreConfig!C1021,LEFT(StoreConfig!G1021,FIND("#",StoreConfig!G1021)-1),"")</f>
        <v/>
      </c>
      <c r="I1016" s="91" t="str">
        <f>IF($B$2=StoreConfig!C1021,RIGHT(StoreConfig!G1021,LEN(StoreConfig!G1021)-FIND("#",StoreConfig!G1021)),"")</f>
        <v/>
      </c>
      <c r="J1016" s="91" t="str">
        <f>IF($B$2=StoreConfig!C1021,IF(StoreConfig!L1021=0,"不限购",StoreConfig!L1021&amp;"次"),"")</f>
        <v/>
      </c>
    </row>
    <row r="1017" spans="4:10">
      <c r="D1017" s="99" t="str">
        <f>IF($B$2=StoreConfig!C1022,StoreConfig!O1022,"")</f>
        <v/>
      </c>
      <c r="E1017" s="99" t="str">
        <f>IF($B$2=StoreConfig!C1022,StoreConfig!E1022,"")</f>
        <v/>
      </c>
      <c r="F1017" s="99" t="str">
        <f>IF($B$2=StoreConfig!C1022,RIGHT(StoreConfig!J1022,LEN(StoreConfig!J1022)-FIND("|",StoreConfig!J1022)),"")</f>
        <v/>
      </c>
      <c r="G1017" s="99" t="str">
        <f>IFERROR(VLOOKUP(--IF($B$2=StoreConfig!C1022,LEFT(StoreConfig!J1022,FIND("|",StoreConfig!J1022)-1),""),$Q$4:$R$20,2,FALSE),"")</f>
        <v/>
      </c>
      <c r="H1017" s="91" t="str">
        <f>IF($B$2=StoreConfig!C1022,LEFT(StoreConfig!G1022,FIND("#",StoreConfig!G1022)-1),"")</f>
        <v/>
      </c>
      <c r="I1017" s="91" t="str">
        <f>IF($B$2=StoreConfig!C1022,RIGHT(StoreConfig!G1022,LEN(StoreConfig!G1022)-FIND("#",StoreConfig!G1022)),"")</f>
        <v/>
      </c>
      <c r="J1017" s="91" t="str">
        <f>IF($B$2=StoreConfig!C1022,IF(StoreConfig!L1022=0,"不限购",StoreConfig!L1022&amp;"次"),"")</f>
        <v/>
      </c>
    </row>
    <row r="1018" spans="4:10">
      <c r="D1018" s="99" t="str">
        <f>IF($B$2=StoreConfig!C1023,StoreConfig!O1023,"")</f>
        <v/>
      </c>
      <c r="E1018" s="99" t="str">
        <f>IF($B$2=StoreConfig!C1023,StoreConfig!E1023,"")</f>
        <v/>
      </c>
      <c r="F1018" s="99" t="str">
        <f>IF($B$2=StoreConfig!C1023,RIGHT(StoreConfig!J1023,LEN(StoreConfig!J1023)-FIND("|",StoreConfig!J1023)),"")</f>
        <v/>
      </c>
      <c r="G1018" s="99" t="str">
        <f>IFERROR(VLOOKUP(--IF($B$2=StoreConfig!C1023,LEFT(StoreConfig!J1023,FIND("|",StoreConfig!J1023)-1),""),$Q$4:$R$20,2,FALSE),"")</f>
        <v/>
      </c>
      <c r="H1018" s="91" t="str">
        <f>IF($B$2=StoreConfig!C1023,LEFT(StoreConfig!G1023,FIND("#",StoreConfig!G1023)-1),"")</f>
        <v/>
      </c>
      <c r="I1018" s="91" t="str">
        <f>IF($B$2=StoreConfig!C1023,RIGHT(StoreConfig!G1023,LEN(StoreConfig!G1023)-FIND("#",StoreConfig!G1023)),"")</f>
        <v/>
      </c>
      <c r="J1018" s="91" t="str">
        <f>IF($B$2=StoreConfig!C1023,IF(StoreConfig!L1023=0,"不限购",StoreConfig!L1023&amp;"次"),"")</f>
        <v/>
      </c>
    </row>
    <row r="1019" spans="4:10">
      <c r="D1019" s="99" t="str">
        <f>IF($B$2=StoreConfig!C1024,StoreConfig!O1024,"")</f>
        <v/>
      </c>
      <c r="E1019" s="99" t="str">
        <f>IF($B$2=StoreConfig!C1024,StoreConfig!E1024,"")</f>
        <v/>
      </c>
      <c r="F1019" s="99" t="str">
        <f>IF($B$2=StoreConfig!C1024,RIGHT(StoreConfig!J1024,LEN(StoreConfig!J1024)-FIND("|",StoreConfig!J1024)),"")</f>
        <v/>
      </c>
      <c r="G1019" s="99" t="str">
        <f>IFERROR(VLOOKUP(--IF($B$2=StoreConfig!C1024,LEFT(StoreConfig!J1024,FIND("|",StoreConfig!J1024)-1),""),$Q$4:$R$20,2,FALSE),"")</f>
        <v/>
      </c>
      <c r="H1019" s="91" t="str">
        <f>IF($B$2=StoreConfig!C1024,LEFT(StoreConfig!G1024,FIND("#",StoreConfig!G1024)-1),"")</f>
        <v/>
      </c>
      <c r="I1019" s="91" t="str">
        <f>IF($B$2=StoreConfig!C1024,RIGHT(StoreConfig!G1024,LEN(StoreConfig!G1024)-FIND("#",StoreConfig!G1024)),"")</f>
        <v/>
      </c>
      <c r="J1019" s="91" t="str">
        <f>IF($B$2=StoreConfig!C1024,IF(StoreConfig!L1024=0,"不限购",StoreConfig!L1024&amp;"次"),"")</f>
        <v/>
      </c>
    </row>
    <row r="1020" spans="4:10">
      <c r="D1020" s="99" t="str">
        <f>IF($B$2=StoreConfig!C1025,StoreConfig!O1025,"")</f>
        <v/>
      </c>
      <c r="E1020" s="99" t="str">
        <f>IF($B$2=StoreConfig!C1025,StoreConfig!E1025,"")</f>
        <v/>
      </c>
      <c r="F1020" s="99" t="str">
        <f>IF($B$2=StoreConfig!C1025,RIGHT(StoreConfig!J1025,LEN(StoreConfig!J1025)-FIND("|",StoreConfig!J1025)),"")</f>
        <v/>
      </c>
      <c r="G1020" s="99" t="str">
        <f>IFERROR(VLOOKUP(--IF($B$2=StoreConfig!C1025,LEFT(StoreConfig!J1025,FIND("|",StoreConfig!J1025)-1),""),$Q$4:$R$20,2,FALSE),"")</f>
        <v/>
      </c>
      <c r="H1020" s="91" t="str">
        <f>IF($B$2=StoreConfig!C1025,LEFT(StoreConfig!G1025,FIND("#",StoreConfig!G1025)-1),"")</f>
        <v/>
      </c>
      <c r="I1020" s="91" t="str">
        <f>IF($B$2=StoreConfig!C1025,RIGHT(StoreConfig!G1025,LEN(StoreConfig!G1025)-FIND("#",StoreConfig!G1025)),"")</f>
        <v/>
      </c>
      <c r="J1020" s="91" t="str">
        <f>IF($B$2=StoreConfig!C1025,IF(StoreConfig!L1025=0,"不限购",StoreConfig!L1025&amp;"次"),"")</f>
        <v/>
      </c>
    </row>
    <row r="1021" spans="4:10">
      <c r="D1021" s="99" t="str">
        <f>IF($B$2=StoreConfig!C1026,StoreConfig!O1026,"")</f>
        <v/>
      </c>
      <c r="E1021" s="99" t="str">
        <f>IF($B$2=StoreConfig!C1026,StoreConfig!E1026,"")</f>
        <v/>
      </c>
      <c r="F1021" s="99" t="str">
        <f>IF($B$2=StoreConfig!C1026,RIGHT(StoreConfig!J1026,LEN(StoreConfig!J1026)-FIND("|",StoreConfig!J1026)),"")</f>
        <v/>
      </c>
      <c r="G1021" s="99" t="str">
        <f>IFERROR(VLOOKUP(--IF($B$2=StoreConfig!C1026,LEFT(StoreConfig!J1026,FIND("|",StoreConfig!J1026)-1),""),$Q$4:$R$20,2,FALSE),"")</f>
        <v/>
      </c>
      <c r="H1021" s="91" t="str">
        <f>IF($B$2=StoreConfig!C1026,LEFT(StoreConfig!G1026,FIND("#",StoreConfig!G1026)-1),"")</f>
        <v/>
      </c>
      <c r="I1021" s="91" t="str">
        <f>IF($B$2=StoreConfig!C1026,RIGHT(StoreConfig!G1026,LEN(StoreConfig!G1026)-FIND("#",StoreConfig!G1026)),"")</f>
        <v/>
      </c>
      <c r="J1021" s="91" t="str">
        <f>IF($B$2=StoreConfig!C1026,IF(StoreConfig!L1026=0,"不限购",StoreConfig!L1026&amp;"次"),"")</f>
        <v/>
      </c>
    </row>
    <row r="1022" spans="4:10">
      <c r="D1022" s="99" t="str">
        <f>IF($B$2=StoreConfig!C1027,StoreConfig!O1027,"")</f>
        <v/>
      </c>
      <c r="E1022" s="99" t="str">
        <f>IF($B$2=StoreConfig!C1027,StoreConfig!E1027,"")</f>
        <v/>
      </c>
      <c r="F1022" s="99" t="str">
        <f>IF($B$2=StoreConfig!C1027,RIGHT(StoreConfig!J1027,LEN(StoreConfig!J1027)-FIND("|",StoreConfig!J1027)),"")</f>
        <v/>
      </c>
      <c r="G1022" s="99" t="str">
        <f>IFERROR(VLOOKUP(--IF($B$2=StoreConfig!C1027,LEFT(StoreConfig!J1027,FIND("|",StoreConfig!J1027)-1),""),$Q$4:$R$20,2,FALSE),"")</f>
        <v/>
      </c>
      <c r="H1022" s="91" t="str">
        <f>IF($B$2=StoreConfig!C1027,LEFT(StoreConfig!G1027,FIND("#",StoreConfig!G1027)-1),"")</f>
        <v/>
      </c>
      <c r="I1022" s="91" t="str">
        <f>IF($B$2=StoreConfig!C1027,RIGHT(StoreConfig!G1027,LEN(StoreConfig!G1027)-FIND("#",StoreConfig!G1027)),"")</f>
        <v/>
      </c>
      <c r="J1022" s="91" t="str">
        <f>IF($B$2=StoreConfig!C1027,IF(StoreConfig!L1027=0,"不限购",StoreConfig!L1027&amp;"次"),"")</f>
        <v/>
      </c>
    </row>
    <row r="1023" spans="4:10">
      <c r="D1023" s="99" t="str">
        <f>IF($B$2=StoreConfig!C1028,StoreConfig!O1028,"")</f>
        <v/>
      </c>
      <c r="E1023" s="99" t="str">
        <f>IF($B$2=StoreConfig!C1028,StoreConfig!E1028,"")</f>
        <v/>
      </c>
      <c r="F1023" s="99" t="str">
        <f>IF($B$2=StoreConfig!C1028,RIGHT(StoreConfig!J1028,LEN(StoreConfig!J1028)-FIND("|",StoreConfig!J1028)),"")</f>
        <v/>
      </c>
      <c r="G1023" s="99" t="str">
        <f>IFERROR(VLOOKUP(--IF($B$2=StoreConfig!C1028,LEFT(StoreConfig!J1028,FIND("|",StoreConfig!J1028)-1),""),$Q$4:$R$20,2,FALSE),"")</f>
        <v/>
      </c>
      <c r="H1023" s="91" t="str">
        <f>IF($B$2=StoreConfig!C1028,LEFT(StoreConfig!G1028,FIND("#",StoreConfig!G1028)-1),"")</f>
        <v/>
      </c>
      <c r="I1023" s="91" t="str">
        <f>IF($B$2=StoreConfig!C1028,RIGHT(StoreConfig!G1028,LEN(StoreConfig!G1028)-FIND("#",StoreConfig!G1028)),"")</f>
        <v/>
      </c>
      <c r="J1023" s="91" t="str">
        <f>IF($B$2=StoreConfig!C1028,IF(StoreConfig!L1028=0,"不限购",StoreConfig!L1028&amp;"次"),"")</f>
        <v/>
      </c>
    </row>
    <row r="1024" spans="4:10">
      <c r="D1024" s="99" t="str">
        <f>IF($B$2=StoreConfig!C1029,StoreConfig!O1029,"")</f>
        <v/>
      </c>
      <c r="E1024" s="99" t="str">
        <f>IF($B$2=StoreConfig!C1029,StoreConfig!E1029,"")</f>
        <v/>
      </c>
      <c r="F1024" s="99" t="str">
        <f>IF($B$2=StoreConfig!C1029,RIGHT(StoreConfig!J1029,LEN(StoreConfig!J1029)-FIND("|",StoreConfig!J1029)),"")</f>
        <v/>
      </c>
      <c r="G1024" s="99" t="str">
        <f>IFERROR(VLOOKUP(--IF($B$2=StoreConfig!C1029,LEFT(StoreConfig!J1029,FIND("|",StoreConfig!J1029)-1),""),$Q$4:$R$20,2,FALSE),"")</f>
        <v/>
      </c>
      <c r="H1024" s="91" t="str">
        <f>IF($B$2=StoreConfig!C1029,LEFT(StoreConfig!G1029,FIND("#",StoreConfig!G1029)-1),"")</f>
        <v/>
      </c>
      <c r="I1024" s="91" t="str">
        <f>IF($B$2=StoreConfig!C1029,RIGHT(StoreConfig!G1029,LEN(StoreConfig!G1029)-FIND("#",StoreConfig!G1029)),"")</f>
        <v/>
      </c>
      <c r="J1024" s="91" t="str">
        <f>IF($B$2=StoreConfig!C1029,IF(StoreConfig!L1029=0,"不限购",StoreConfig!L1029&amp;"次"),"")</f>
        <v/>
      </c>
    </row>
    <row r="1025" spans="4:10">
      <c r="D1025" s="99" t="str">
        <f>IF($B$2=StoreConfig!C1030,StoreConfig!O1030,"")</f>
        <v/>
      </c>
      <c r="E1025" s="99" t="str">
        <f>IF($B$2=StoreConfig!C1030,StoreConfig!E1030,"")</f>
        <v/>
      </c>
      <c r="F1025" s="99" t="str">
        <f>IF($B$2=StoreConfig!C1030,RIGHT(StoreConfig!J1030,LEN(StoreConfig!J1030)-FIND("|",StoreConfig!J1030)),"")</f>
        <v/>
      </c>
      <c r="G1025" s="99" t="str">
        <f>IFERROR(VLOOKUP(--IF($B$2=StoreConfig!C1030,LEFT(StoreConfig!J1030,FIND("|",StoreConfig!J1030)-1),""),$Q$4:$R$20,2,FALSE),"")</f>
        <v/>
      </c>
      <c r="H1025" s="91" t="str">
        <f>IF($B$2=StoreConfig!C1030,LEFT(StoreConfig!G1030,FIND("#",StoreConfig!G1030)-1),"")</f>
        <v/>
      </c>
      <c r="I1025" s="91" t="str">
        <f>IF($B$2=StoreConfig!C1030,RIGHT(StoreConfig!G1030,LEN(StoreConfig!G1030)-FIND("#",StoreConfig!G1030)),"")</f>
        <v/>
      </c>
      <c r="J1025" s="91" t="str">
        <f>IF($B$2=StoreConfig!C1030,IF(StoreConfig!L1030=0,"不限购",StoreConfig!L1030&amp;"次"),"")</f>
        <v/>
      </c>
    </row>
    <row r="1026" spans="4:10">
      <c r="D1026" s="99" t="str">
        <f>IF($B$2=StoreConfig!C1031,StoreConfig!O1031,"")</f>
        <v/>
      </c>
      <c r="E1026" s="99" t="str">
        <f>IF($B$2=StoreConfig!C1031,StoreConfig!E1031,"")</f>
        <v/>
      </c>
      <c r="F1026" s="99" t="str">
        <f>IF($B$2=StoreConfig!C1031,RIGHT(StoreConfig!J1031,LEN(StoreConfig!J1031)-FIND("|",StoreConfig!J1031)),"")</f>
        <v/>
      </c>
      <c r="G1026" s="99" t="str">
        <f>IFERROR(VLOOKUP(--IF($B$2=StoreConfig!C1031,LEFT(StoreConfig!J1031,FIND("|",StoreConfig!J1031)-1),""),$Q$4:$R$20,2,FALSE),"")</f>
        <v/>
      </c>
      <c r="H1026" s="91" t="str">
        <f>IF($B$2=StoreConfig!C1031,LEFT(StoreConfig!G1031,FIND("#",StoreConfig!G1031)-1),"")</f>
        <v/>
      </c>
      <c r="I1026" s="91" t="str">
        <f>IF($B$2=StoreConfig!C1031,RIGHT(StoreConfig!G1031,LEN(StoreConfig!G1031)-FIND("#",StoreConfig!G1031)),"")</f>
        <v/>
      </c>
      <c r="J1026" s="91" t="str">
        <f>IF($B$2=StoreConfig!C1031,IF(StoreConfig!L1031=0,"不限购",StoreConfig!L1031&amp;"次"),"")</f>
        <v/>
      </c>
    </row>
    <row r="1027" spans="4:10">
      <c r="D1027" s="99" t="str">
        <f>IF($B$2=StoreConfig!C1032,StoreConfig!O1032,"")</f>
        <v/>
      </c>
      <c r="E1027" s="99" t="str">
        <f>IF($B$2=StoreConfig!C1032,StoreConfig!E1032,"")</f>
        <v/>
      </c>
      <c r="F1027" s="99" t="str">
        <f>IF($B$2=StoreConfig!C1032,RIGHT(StoreConfig!J1032,LEN(StoreConfig!J1032)-FIND("|",StoreConfig!J1032)),"")</f>
        <v/>
      </c>
      <c r="G1027" s="99" t="str">
        <f>IFERROR(VLOOKUP(--IF($B$2=StoreConfig!C1032,LEFT(StoreConfig!J1032,FIND("|",StoreConfig!J1032)-1),""),$Q$4:$R$20,2,FALSE),"")</f>
        <v/>
      </c>
      <c r="H1027" s="91" t="str">
        <f>IF($B$2=StoreConfig!C1032,LEFT(StoreConfig!G1032,FIND("#",StoreConfig!G1032)-1),"")</f>
        <v/>
      </c>
      <c r="I1027" s="91" t="str">
        <f>IF($B$2=StoreConfig!C1032,RIGHT(StoreConfig!G1032,LEN(StoreConfig!G1032)-FIND("#",StoreConfig!G1032)),"")</f>
        <v/>
      </c>
      <c r="J1027" s="91" t="str">
        <f>IF($B$2=StoreConfig!C1032,IF(StoreConfig!L1032=0,"不限购",StoreConfig!L1032&amp;"次"),"")</f>
        <v/>
      </c>
    </row>
    <row r="1028" spans="4:10">
      <c r="D1028" s="99" t="str">
        <f>IF($B$2=StoreConfig!C1033,StoreConfig!O1033,"")</f>
        <v/>
      </c>
      <c r="E1028" s="99" t="str">
        <f>IF($B$2=StoreConfig!C1033,StoreConfig!E1033,"")</f>
        <v/>
      </c>
      <c r="F1028" s="99" t="str">
        <f>IF($B$2=StoreConfig!C1033,RIGHT(StoreConfig!J1033,LEN(StoreConfig!J1033)-FIND("|",StoreConfig!J1033)),"")</f>
        <v/>
      </c>
      <c r="G1028" s="99" t="str">
        <f>IFERROR(VLOOKUP(--IF($B$2=StoreConfig!C1033,LEFT(StoreConfig!J1033,FIND("|",StoreConfig!J1033)-1),""),$Q$4:$R$20,2,FALSE),"")</f>
        <v/>
      </c>
      <c r="H1028" s="91" t="str">
        <f>IF($B$2=StoreConfig!C1033,LEFT(StoreConfig!G1033,FIND("#",StoreConfig!G1033)-1),"")</f>
        <v/>
      </c>
      <c r="I1028" s="91" t="str">
        <f>IF($B$2=StoreConfig!C1033,RIGHT(StoreConfig!G1033,LEN(StoreConfig!G1033)-FIND("#",StoreConfig!G1033)),"")</f>
        <v/>
      </c>
      <c r="J1028" s="91" t="str">
        <f>IF($B$2=StoreConfig!C1033,IF(StoreConfig!L1033=0,"不限购",StoreConfig!L1033&amp;"次"),"")</f>
        <v/>
      </c>
    </row>
    <row r="1029" spans="4:10">
      <c r="D1029" s="99" t="str">
        <f>IF($B$2=StoreConfig!C1034,StoreConfig!O1034,"")</f>
        <v/>
      </c>
      <c r="E1029" s="99" t="str">
        <f>IF($B$2=StoreConfig!C1034,StoreConfig!E1034,"")</f>
        <v/>
      </c>
      <c r="F1029" s="99" t="str">
        <f>IF($B$2=StoreConfig!C1034,RIGHT(StoreConfig!J1034,LEN(StoreConfig!J1034)-FIND("|",StoreConfig!J1034)),"")</f>
        <v/>
      </c>
      <c r="G1029" s="99" t="str">
        <f>IFERROR(VLOOKUP(--IF($B$2=StoreConfig!C1034,LEFT(StoreConfig!J1034,FIND("|",StoreConfig!J1034)-1),""),$Q$4:$R$20,2,FALSE),"")</f>
        <v/>
      </c>
      <c r="H1029" s="91" t="str">
        <f>IF($B$2=StoreConfig!C1034,LEFT(StoreConfig!G1034,FIND("#",StoreConfig!G1034)-1),"")</f>
        <v/>
      </c>
      <c r="I1029" s="91" t="str">
        <f>IF($B$2=StoreConfig!C1034,RIGHT(StoreConfig!G1034,LEN(StoreConfig!G1034)-FIND("#",StoreConfig!G1034)),"")</f>
        <v/>
      </c>
      <c r="J1029" s="91" t="str">
        <f>IF($B$2=StoreConfig!C1034,IF(StoreConfig!L1034=0,"不限购",StoreConfig!L1034&amp;"次"),"")</f>
        <v/>
      </c>
    </row>
    <row r="1030" spans="4:10">
      <c r="D1030" s="99" t="str">
        <f>IF($B$2=StoreConfig!C1035,StoreConfig!O1035,"")</f>
        <v/>
      </c>
      <c r="E1030" s="99" t="str">
        <f>IF($B$2=StoreConfig!C1035,StoreConfig!E1035,"")</f>
        <v/>
      </c>
      <c r="F1030" s="99" t="str">
        <f>IF($B$2=StoreConfig!C1035,RIGHT(StoreConfig!J1035,LEN(StoreConfig!J1035)-FIND("|",StoreConfig!J1035)),"")</f>
        <v/>
      </c>
      <c r="G1030" s="99" t="str">
        <f>IFERROR(VLOOKUP(--IF($B$2=StoreConfig!C1035,LEFT(StoreConfig!J1035,FIND("|",StoreConfig!J1035)-1),""),$Q$4:$R$20,2,FALSE),"")</f>
        <v/>
      </c>
      <c r="H1030" s="91" t="str">
        <f>IF($B$2=StoreConfig!C1035,LEFT(StoreConfig!G1035,FIND("#",StoreConfig!G1035)-1),"")</f>
        <v/>
      </c>
      <c r="I1030" s="91" t="str">
        <f>IF($B$2=StoreConfig!C1035,RIGHT(StoreConfig!G1035,LEN(StoreConfig!G1035)-FIND("#",StoreConfig!G1035)),"")</f>
        <v/>
      </c>
      <c r="J1030" s="91" t="str">
        <f>IF($B$2=StoreConfig!C1035,IF(StoreConfig!L1035=0,"不限购",StoreConfig!L1035&amp;"次"),"")</f>
        <v/>
      </c>
    </row>
    <row r="1031" spans="4:10">
      <c r="D1031" s="99" t="str">
        <f>IF($B$2=StoreConfig!C1036,StoreConfig!O1036,"")</f>
        <v/>
      </c>
      <c r="E1031" s="99" t="str">
        <f>IF($B$2=StoreConfig!C1036,StoreConfig!E1036,"")</f>
        <v/>
      </c>
      <c r="F1031" s="99" t="str">
        <f>IF($B$2=StoreConfig!C1036,RIGHT(StoreConfig!J1036,LEN(StoreConfig!J1036)-FIND("|",StoreConfig!J1036)),"")</f>
        <v/>
      </c>
      <c r="G1031" s="99" t="str">
        <f>IFERROR(VLOOKUP(--IF($B$2=StoreConfig!C1036,LEFT(StoreConfig!J1036,FIND("|",StoreConfig!J1036)-1),""),$Q$4:$R$20,2,FALSE),"")</f>
        <v/>
      </c>
      <c r="H1031" s="91" t="str">
        <f>IF($B$2=StoreConfig!C1036,LEFT(StoreConfig!G1036,FIND("#",StoreConfig!G1036)-1),"")</f>
        <v/>
      </c>
      <c r="I1031" s="91" t="str">
        <f>IF($B$2=StoreConfig!C1036,RIGHT(StoreConfig!G1036,LEN(StoreConfig!G1036)-FIND("#",StoreConfig!G1036)),"")</f>
        <v/>
      </c>
      <c r="J1031" s="91" t="str">
        <f>IF($B$2=StoreConfig!C1036,IF(StoreConfig!L1036=0,"不限购",StoreConfig!L1036&amp;"次"),"")</f>
        <v/>
      </c>
    </row>
    <row r="1032" spans="4:10">
      <c r="D1032" s="99" t="str">
        <f>IF($B$2=StoreConfig!C1037,StoreConfig!O1037,"")</f>
        <v/>
      </c>
      <c r="E1032" s="99" t="str">
        <f>IF($B$2=StoreConfig!C1037,StoreConfig!E1037,"")</f>
        <v/>
      </c>
      <c r="F1032" s="99" t="str">
        <f>IF($B$2=StoreConfig!C1037,RIGHT(StoreConfig!J1037,LEN(StoreConfig!J1037)-FIND("|",StoreConfig!J1037)),"")</f>
        <v/>
      </c>
      <c r="G1032" s="99" t="str">
        <f>IFERROR(VLOOKUP(--IF($B$2=StoreConfig!C1037,LEFT(StoreConfig!J1037,FIND("|",StoreConfig!J1037)-1),""),$Q$4:$R$20,2,FALSE),"")</f>
        <v/>
      </c>
      <c r="H1032" s="91" t="str">
        <f>IF($B$2=StoreConfig!C1037,LEFT(StoreConfig!G1037,FIND("#",StoreConfig!G1037)-1),"")</f>
        <v/>
      </c>
      <c r="I1032" s="91" t="str">
        <f>IF($B$2=StoreConfig!C1037,RIGHT(StoreConfig!G1037,LEN(StoreConfig!G1037)-FIND("#",StoreConfig!G1037)),"")</f>
        <v/>
      </c>
      <c r="J1032" s="91" t="str">
        <f>IF($B$2=StoreConfig!C1037,IF(StoreConfig!L1037=0,"不限购",StoreConfig!L1037&amp;"次"),"")</f>
        <v/>
      </c>
    </row>
    <row r="1033" spans="4:10">
      <c r="D1033" s="99" t="str">
        <f>IF($B$2=StoreConfig!C1038,StoreConfig!O1038,"")</f>
        <v/>
      </c>
      <c r="E1033" s="99" t="str">
        <f>IF($B$2=StoreConfig!C1038,StoreConfig!E1038,"")</f>
        <v/>
      </c>
      <c r="F1033" s="99" t="str">
        <f>IF($B$2=StoreConfig!C1038,RIGHT(StoreConfig!J1038,LEN(StoreConfig!J1038)-FIND("|",StoreConfig!J1038)),"")</f>
        <v/>
      </c>
      <c r="G1033" s="99" t="str">
        <f>IFERROR(VLOOKUP(--IF($B$2=StoreConfig!C1038,LEFT(StoreConfig!J1038,FIND("|",StoreConfig!J1038)-1),""),$Q$4:$R$20,2,FALSE),"")</f>
        <v/>
      </c>
      <c r="H1033" s="91" t="str">
        <f>IF($B$2=StoreConfig!C1038,LEFT(StoreConfig!G1038,FIND("#",StoreConfig!G1038)-1),"")</f>
        <v/>
      </c>
      <c r="I1033" s="91" t="str">
        <f>IF($B$2=StoreConfig!C1038,RIGHT(StoreConfig!G1038,LEN(StoreConfig!G1038)-FIND("#",StoreConfig!G1038)),"")</f>
        <v/>
      </c>
      <c r="J1033" s="91" t="str">
        <f>IF($B$2=StoreConfig!C1038,IF(StoreConfig!L1038=0,"不限购",StoreConfig!L1038&amp;"次"),"")</f>
        <v/>
      </c>
    </row>
    <row r="1034" spans="4:10">
      <c r="D1034" s="99" t="str">
        <f>IF($B$2=StoreConfig!C1039,StoreConfig!O1039,"")</f>
        <v/>
      </c>
      <c r="E1034" s="99" t="str">
        <f>IF($B$2=StoreConfig!C1039,StoreConfig!E1039,"")</f>
        <v/>
      </c>
      <c r="F1034" s="99" t="str">
        <f>IF($B$2=StoreConfig!C1039,RIGHT(StoreConfig!J1039,LEN(StoreConfig!J1039)-FIND("|",StoreConfig!J1039)),"")</f>
        <v/>
      </c>
      <c r="G1034" s="99" t="str">
        <f>IFERROR(VLOOKUP(--IF($B$2=StoreConfig!C1039,LEFT(StoreConfig!J1039,FIND("|",StoreConfig!J1039)-1),""),$Q$4:$R$20,2,FALSE),"")</f>
        <v/>
      </c>
      <c r="H1034" s="91" t="str">
        <f>IF($B$2=StoreConfig!C1039,LEFT(StoreConfig!G1039,FIND("#",StoreConfig!G1039)-1),"")</f>
        <v/>
      </c>
      <c r="I1034" s="91" t="str">
        <f>IF($B$2=StoreConfig!C1039,RIGHT(StoreConfig!G1039,LEN(StoreConfig!G1039)-FIND("#",StoreConfig!G1039)),"")</f>
        <v/>
      </c>
      <c r="J1034" s="91" t="str">
        <f>IF($B$2=StoreConfig!C1039,IF(StoreConfig!L1039=0,"不限购",StoreConfig!L1039&amp;"次"),"")</f>
        <v/>
      </c>
    </row>
    <row r="1035" spans="4:10">
      <c r="D1035" s="99" t="str">
        <f>IF($B$2=StoreConfig!C1040,StoreConfig!O1040,"")</f>
        <v/>
      </c>
      <c r="E1035" s="99" t="str">
        <f>IF($B$2=StoreConfig!C1040,StoreConfig!E1040,"")</f>
        <v/>
      </c>
      <c r="F1035" s="99" t="str">
        <f>IF($B$2=StoreConfig!C1040,RIGHT(StoreConfig!J1040,LEN(StoreConfig!J1040)-FIND("|",StoreConfig!J1040)),"")</f>
        <v/>
      </c>
      <c r="G1035" s="99" t="str">
        <f>IFERROR(VLOOKUP(--IF($B$2=StoreConfig!C1040,LEFT(StoreConfig!J1040,FIND("|",StoreConfig!J1040)-1),""),$Q$4:$R$20,2,FALSE),"")</f>
        <v/>
      </c>
      <c r="H1035" s="91" t="str">
        <f>IF($B$2=StoreConfig!C1040,LEFT(StoreConfig!G1040,FIND("#",StoreConfig!G1040)-1),"")</f>
        <v/>
      </c>
      <c r="I1035" s="91" t="str">
        <f>IF($B$2=StoreConfig!C1040,RIGHT(StoreConfig!G1040,LEN(StoreConfig!G1040)-FIND("#",StoreConfig!G1040)),"")</f>
        <v/>
      </c>
      <c r="J1035" s="91" t="str">
        <f>IF($B$2=StoreConfig!C1040,IF(StoreConfig!L1040=0,"不限购",StoreConfig!L1040&amp;"次"),"")</f>
        <v/>
      </c>
    </row>
    <row r="1036" spans="4:10">
      <c r="D1036" s="99" t="str">
        <f>IF($B$2=StoreConfig!C1041,StoreConfig!O1041,"")</f>
        <v/>
      </c>
      <c r="E1036" s="99" t="str">
        <f>IF($B$2=StoreConfig!C1041,StoreConfig!E1041,"")</f>
        <v/>
      </c>
      <c r="F1036" s="99" t="str">
        <f>IF($B$2=StoreConfig!C1041,RIGHT(StoreConfig!J1041,LEN(StoreConfig!J1041)-FIND("|",StoreConfig!J1041)),"")</f>
        <v/>
      </c>
      <c r="G1036" s="99" t="str">
        <f>IFERROR(VLOOKUP(--IF($B$2=StoreConfig!C1041,LEFT(StoreConfig!J1041,FIND("|",StoreConfig!J1041)-1),""),$Q$4:$R$20,2,FALSE),"")</f>
        <v/>
      </c>
      <c r="H1036" s="91" t="str">
        <f>IF($B$2=StoreConfig!C1041,LEFT(StoreConfig!G1041,FIND("#",StoreConfig!G1041)-1),"")</f>
        <v/>
      </c>
      <c r="I1036" s="91" t="str">
        <f>IF($B$2=StoreConfig!C1041,RIGHT(StoreConfig!G1041,LEN(StoreConfig!G1041)-FIND("#",StoreConfig!G1041)),"")</f>
        <v/>
      </c>
      <c r="J1036" s="91" t="str">
        <f>IF($B$2=StoreConfig!C1041,IF(StoreConfig!L1041=0,"不限购",StoreConfig!L1041&amp;"次"),"")</f>
        <v/>
      </c>
    </row>
    <row r="1037" spans="4:10">
      <c r="D1037" s="99" t="str">
        <f>IF($B$2=StoreConfig!C1042,StoreConfig!O1042,"")</f>
        <v/>
      </c>
      <c r="E1037" s="99" t="str">
        <f>IF($B$2=StoreConfig!C1042,StoreConfig!E1042,"")</f>
        <v/>
      </c>
      <c r="F1037" s="99" t="str">
        <f>IF($B$2=StoreConfig!C1042,RIGHT(StoreConfig!J1042,LEN(StoreConfig!J1042)-FIND("|",StoreConfig!J1042)),"")</f>
        <v/>
      </c>
      <c r="G1037" s="99" t="str">
        <f>IFERROR(VLOOKUP(--IF($B$2=StoreConfig!C1042,LEFT(StoreConfig!J1042,FIND("|",StoreConfig!J1042)-1),""),$Q$4:$R$20,2,FALSE),"")</f>
        <v/>
      </c>
      <c r="H1037" s="91" t="str">
        <f>IF($B$2=StoreConfig!C1042,LEFT(StoreConfig!G1042,FIND("#",StoreConfig!G1042)-1),"")</f>
        <v/>
      </c>
      <c r="I1037" s="91" t="str">
        <f>IF($B$2=StoreConfig!C1042,RIGHT(StoreConfig!G1042,LEN(StoreConfig!G1042)-FIND("#",StoreConfig!G1042)),"")</f>
        <v/>
      </c>
      <c r="J1037" s="91" t="str">
        <f>IF($B$2=StoreConfig!C1042,IF(StoreConfig!L1042=0,"不限购",StoreConfig!L1042&amp;"次"),"")</f>
        <v/>
      </c>
    </row>
    <row r="1038" spans="4:10">
      <c r="D1038" s="99" t="str">
        <f>IF($B$2=StoreConfig!C1043,StoreConfig!O1043,"")</f>
        <v/>
      </c>
      <c r="E1038" s="99" t="str">
        <f>IF($B$2=StoreConfig!C1043,StoreConfig!E1043,"")</f>
        <v/>
      </c>
      <c r="F1038" s="99" t="str">
        <f>IF($B$2=StoreConfig!C1043,RIGHT(StoreConfig!J1043,LEN(StoreConfig!J1043)-FIND("|",StoreConfig!J1043)),"")</f>
        <v/>
      </c>
      <c r="G1038" s="99" t="str">
        <f>IFERROR(VLOOKUP(--IF($B$2=StoreConfig!C1043,LEFT(StoreConfig!J1043,FIND("|",StoreConfig!J1043)-1),""),$Q$4:$R$20,2,FALSE),"")</f>
        <v/>
      </c>
      <c r="H1038" s="91" t="str">
        <f>IF($B$2=StoreConfig!C1043,LEFT(StoreConfig!G1043,FIND("#",StoreConfig!G1043)-1),"")</f>
        <v/>
      </c>
      <c r="I1038" s="91" t="str">
        <f>IF($B$2=StoreConfig!C1043,RIGHT(StoreConfig!G1043,LEN(StoreConfig!G1043)-FIND("#",StoreConfig!G1043)),"")</f>
        <v/>
      </c>
      <c r="J1038" s="91" t="str">
        <f>IF($B$2=StoreConfig!C1043,IF(StoreConfig!L1043=0,"不限购",StoreConfig!L1043&amp;"次"),"")</f>
        <v/>
      </c>
    </row>
    <row r="1039" spans="4:10">
      <c r="D1039" s="99" t="str">
        <f>IF($B$2=StoreConfig!C1044,StoreConfig!O1044,"")</f>
        <v/>
      </c>
      <c r="E1039" s="99" t="str">
        <f>IF($B$2=StoreConfig!C1044,StoreConfig!E1044,"")</f>
        <v/>
      </c>
      <c r="F1039" s="99" t="str">
        <f>IF($B$2=StoreConfig!C1044,RIGHT(StoreConfig!J1044,LEN(StoreConfig!J1044)-FIND("|",StoreConfig!J1044)),"")</f>
        <v/>
      </c>
      <c r="G1039" s="99" t="str">
        <f>IFERROR(VLOOKUP(--IF($B$2=StoreConfig!C1044,LEFT(StoreConfig!J1044,FIND("|",StoreConfig!J1044)-1),""),$Q$4:$R$20,2,FALSE),"")</f>
        <v/>
      </c>
      <c r="H1039" s="91" t="str">
        <f>IF($B$2=StoreConfig!C1044,LEFT(StoreConfig!G1044,FIND("#",StoreConfig!G1044)-1),"")</f>
        <v/>
      </c>
      <c r="I1039" s="91" t="str">
        <f>IF($B$2=StoreConfig!C1044,RIGHT(StoreConfig!G1044,LEN(StoreConfig!G1044)-FIND("#",StoreConfig!G1044)),"")</f>
        <v/>
      </c>
      <c r="J1039" s="91" t="str">
        <f>IF($B$2=StoreConfig!C1044,IF(StoreConfig!L1044=0,"不限购",StoreConfig!L1044&amp;"次"),"")</f>
        <v/>
      </c>
    </row>
    <row r="1040" spans="4:10">
      <c r="D1040" s="99" t="str">
        <f>IF($B$2=StoreConfig!C1045,StoreConfig!O1045,"")</f>
        <v/>
      </c>
      <c r="E1040" s="99" t="str">
        <f>IF($B$2=StoreConfig!C1045,StoreConfig!E1045,"")</f>
        <v/>
      </c>
      <c r="F1040" s="99" t="str">
        <f>IF($B$2=StoreConfig!C1045,RIGHT(StoreConfig!J1045,LEN(StoreConfig!J1045)-FIND("|",StoreConfig!J1045)),"")</f>
        <v/>
      </c>
      <c r="G1040" s="99" t="str">
        <f>IFERROR(VLOOKUP(--IF($B$2=StoreConfig!C1045,LEFT(StoreConfig!J1045,FIND("|",StoreConfig!J1045)-1),""),$Q$4:$R$20,2,FALSE),"")</f>
        <v/>
      </c>
      <c r="H1040" s="91" t="str">
        <f>IF($B$2=StoreConfig!C1045,LEFT(StoreConfig!G1045,FIND("#",StoreConfig!G1045)-1),"")</f>
        <v/>
      </c>
      <c r="I1040" s="91" t="str">
        <f>IF($B$2=StoreConfig!C1045,RIGHT(StoreConfig!G1045,LEN(StoreConfig!G1045)-FIND("#",StoreConfig!G1045)),"")</f>
        <v/>
      </c>
      <c r="J1040" s="91" t="str">
        <f>IF($B$2=StoreConfig!C1045,IF(StoreConfig!L1045=0,"不限购",StoreConfig!L1045&amp;"次"),"")</f>
        <v/>
      </c>
    </row>
    <row r="1041" spans="4:10">
      <c r="D1041" s="99" t="str">
        <f>IF($B$2=StoreConfig!C1046,StoreConfig!O1046,"")</f>
        <v/>
      </c>
      <c r="E1041" s="99" t="str">
        <f>IF($B$2=StoreConfig!C1046,StoreConfig!E1046,"")</f>
        <v/>
      </c>
      <c r="F1041" s="99" t="str">
        <f>IF($B$2=StoreConfig!C1046,RIGHT(StoreConfig!J1046,LEN(StoreConfig!J1046)-FIND("|",StoreConfig!J1046)),"")</f>
        <v/>
      </c>
      <c r="G1041" s="99" t="str">
        <f>IFERROR(VLOOKUP(--IF($B$2=StoreConfig!C1046,LEFT(StoreConfig!J1046,FIND("|",StoreConfig!J1046)-1),""),$Q$4:$R$20,2,FALSE),"")</f>
        <v/>
      </c>
      <c r="H1041" s="91" t="str">
        <f>IF($B$2=StoreConfig!C1046,LEFT(StoreConfig!G1046,FIND("#",StoreConfig!G1046)-1),"")</f>
        <v/>
      </c>
      <c r="I1041" s="91" t="str">
        <f>IF($B$2=StoreConfig!C1046,RIGHT(StoreConfig!G1046,LEN(StoreConfig!G1046)-FIND("#",StoreConfig!G1046)),"")</f>
        <v/>
      </c>
      <c r="J1041" s="91" t="str">
        <f>IF($B$2=StoreConfig!C1046,IF(StoreConfig!L1046=0,"不限购",StoreConfig!L1046&amp;"次"),"")</f>
        <v/>
      </c>
    </row>
    <row r="1042" spans="4:10">
      <c r="D1042" s="99" t="str">
        <f>IF($B$2=StoreConfig!C1047,StoreConfig!O1047,"")</f>
        <v/>
      </c>
      <c r="E1042" s="99" t="str">
        <f>IF($B$2=StoreConfig!C1047,StoreConfig!E1047,"")</f>
        <v/>
      </c>
      <c r="F1042" s="99" t="str">
        <f>IF($B$2=StoreConfig!C1047,RIGHT(StoreConfig!J1047,LEN(StoreConfig!J1047)-FIND("|",StoreConfig!J1047)),"")</f>
        <v/>
      </c>
      <c r="G1042" s="99" t="str">
        <f>IFERROR(VLOOKUP(--IF($B$2=StoreConfig!C1047,LEFT(StoreConfig!J1047,FIND("|",StoreConfig!J1047)-1),""),$Q$4:$R$20,2,FALSE),"")</f>
        <v/>
      </c>
      <c r="H1042" s="91" t="str">
        <f>IF($B$2=StoreConfig!C1047,LEFT(StoreConfig!G1047,FIND("#",StoreConfig!G1047)-1),"")</f>
        <v/>
      </c>
      <c r="I1042" s="91" t="str">
        <f>IF($B$2=StoreConfig!C1047,RIGHT(StoreConfig!G1047,LEN(StoreConfig!G1047)-FIND("#",StoreConfig!G1047)),"")</f>
        <v/>
      </c>
      <c r="J1042" s="91" t="str">
        <f>IF($B$2=StoreConfig!C1047,IF(StoreConfig!L1047=0,"不限购",StoreConfig!L1047&amp;"次"),"")</f>
        <v/>
      </c>
    </row>
    <row r="1043" spans="4:10">
      <c r="D1043" s="99" t="str">
        <f>IF($B$2=StoreConfig!C1048,StoreConfig!O1048,"")</f>
        <v/>
      </c>
      <c r="E1043" s="99" t="str">
        <f>IF($B$2=StoreConfig!C1048,StoreConfig!E1048,"")</f>
        <v/>
      </c>
      <c r="F1043" s="99" t="str">
        <f>IF($B$2=StoreConfig!C1048,RIGHT(StoreConfig!J1048,LEN(StoreConfig!J1048)-FIND("|",StoreConfig!J1048)),"")</f>
        <v/>
      </c>
      <c r="G1043" s="99" t="str">
        <f>IFERROR(VLOOKUP(--IF($B$2=StoreConfig!C1048,LEFT(StoreConfig!J1048,FIND("|",StoreConfig!J1048)-1),""),$Q$4:$R$20,2,FALSE),"")</f>
        <v/>
      </c>
      <c r="H1043" s="91" t="str">
        <f>IF($B$2=StoreConfig!C1048,LEFT(StoreConfig!G1048,FIND("#",StoreConfig!G1048)-1),"")</f>
        <v/>
      </c>
      <c r="I1043" s="91" t="str">
        <f>IF($B$2=StoreConfig!C1048,RIGHT(StoreConfig!G1048,LEN(StoreConfig!G1048)-FIND("#",StoreConfig!G1048)),"")</f>
        <v/>
      </c>
      <c r="J1043" s="91" t="str">
        <f>IF($B$2=StoreConfig!C1048,IF(StoreConfig!L1048=0,"不限购",StoreConfig!L1048&amp;"次"),"")</f>
        <v/>
      </c>
    </row>
    <row r="1044" spans="4:10">
      <c r="D1044" s="99" t="str">
        <f>IF($B$2=StoreConfig!C1049,StoreConfig!O1049,"")</f>
        <v/>
      </c>
      <c r="E1044" s="99" t="str">
        <f>IF($B$2=StoreConfig!C1049,StoreConfig!E1049,"")</f>
        <v/>
      </c>
      <c r="F1044" s="99" t="str">
        <f>IF($B$2=StoreConfig!C1049,RIGHT(StoreConfig!J1049,LEN(StoreConfig!J1049)-FIND("|",StoreConfig!J1049)),"")</f>
        <v/>
      </c>
      <c r="G1044" s="99" t="str">
        <f>IFERROR(VLOOKUP(--IF($B$2=StoreConfig!C1049,LEFT(StoreConfig!J1049,FIND("|",StoreConfig!J1049)-1),""),$Q$4:$R$20,2,FALSE),"")</f>
        <v/>
      </c>
      <c r="H1044" s="91" t="str">
        <f>IF($B$2=StoreConfig!C1049,LEFT(StoreConfig!G1049,FIND("#",StoreConfig!G1049)-1),"")</f>
        <v/>
      </c>
      <c r="I1044" s="91" t="str">
        <f>IF($B$2=StoreConfig!C1049,RIGHT(StoreConfig!G1049,LEN(StoreConfig!G1049)-FIND("#",StoreConfig!G1049)),"")</f>
        <v/>
      </c>
      <c r="J1044" s="91" t="str">
        <f>IF($B$2=StoreConfig!C1049,IF(StoreConfig!L1049=0,"不限购",StoreConfig!L1049&amp;"次"),"")</f>
        <v/>
      </c>
    </row>
    <row r="1045" spans="4:10">
      <c r="D1045" s="99" t="str">
        <f>IF($B$2=StoreConfig!C1050,StoreConfig!O1050,"")</f>
        <v/>
      </c>
      <c r="E1045" s="99" t="str">
        <f>IF($B$2=StoreConfig!C1050,StoreConfig!E1050,"")</f>
        <v/>
      </c>
      <c r="F1045" s="99" t="str">
        <f>IF($B$2=StoreConfig!C1050,RIGHT(StoreConfig!J1050,LEN(StoreConfig!J1050)-FIND("|",StoreConfig!J1050)),"")</f>
        <v/>
      </c>
      <c r="G1045" s="99" t="str">
        <f>IFERROR(VLOOKUP(--IF($B$2=StoreConfig!C1050,LEFT(StoreConfig!J1050,FIND("|",StoreConfig!J1050)-1),""),$Q$4:$R$20,2,FALSE),"")</f>
        <v/>
      </c>
      <c r="H1045" s="91" t="str">
        <f>IF($B$2=StoreConfig!C1050,LEFT(StoreConfig!G1050,FIND("#",StoreConfig!G1050)-1),"")</f>
        <v/>
      </c>
      <c r="I1045" s="91" t="str">
        <f>IF($B$2=StoreConfig!C1050,RIGHT(StoreConfig!G1050,LEN(StoreConfig!G1050)-FIND("#",StoreConfig!G1050)),"")</f>
        <v/>
      </c>
      <c r="J1045" s="91" t="str">
        <f>IF($B$2=StoreConfig!C1050,IF(StoreConfig!L1050=0,"不限购",StoreConfig!L1050&amp;"次"),"")</f>
        <v/>
      </c>
    </row>
    <row r="1046" spans="4:10">
      <c r="D1046" s="99" t="str">
        <f>IF($B$2=StoreConfig!C1051,StoreConfig!O1051,"")</f>
        <v/>
      </c>
      <c r="E1046" s="99" t="str">
        <f>IF($B$2=StoreConfig!C1051,StoreConfig!E1051,"")</f>
        <v/>
      </c>
      <c r="F1046" s="99" t="str">
        <f>IF($B$2=StoreConfig!C1051,RIGHT(StoreConfig!J1051,LEN(StoreConfig!J1051)-FIND("|",StoreConfig!J1051)),"")</f>
        <v/>
      </c>
      <c r="G1046" s="99" t="str">
        <f>IFERROR(VLOOKUP(--IF($B$2=StoreConfig!C1051,LEFT(StoreConfig!J1051,FIND("|",StoreConfig!J1051)-1),""),$Q$4:$R$20,2,FALSE),"")</f>
        <v/>
      </c>
      <c r="H1046" s="91" t="str">
        <f>IF($B$2=StoreConfig!C1051,LEFT(StoreConfig!G1051,FIND("#",StoreConfig!G1051)-1),"")</f>
        <v/>
      </c>
      <c r="I1046" s="91" t="str">
        <f>IF($B$2=StoreConfig!C1051,RIGHT(StoreConfig!G1051,LEN(StoreConfig!G1051)-FIND("#",StoreConfig!G1051)),"")</f>
        <v/>
      </c>
      <c r="J1046" s="91" t="str">
        <f>IF($B$2=StoreConfig!C1051,IF(StoreConfig!L1051=0,"不限购",StoreConfig!L1051&amp;"次"),"")</f>
        <v/>
      </c>
    </row>
    <row r="1047" spans="4:10">
      <c r="D1047" s="99" t="str">
        <f>IF($B$2=StoreConfig!C1052,StoreConfig!O1052,"")</f>
        <v/>
      </c>
      <c r="E1047" s="99" t="str">
        <f>IF($B$2=StoreConfig!C1052,StoreConfig!E1052,"")</f>
        <v/>
      </c>
      <c r="F1047" s="99" t="str">
        <f>IF($B$2=StoreConfig!C1052,RIGHT(StoreConfig!J1052,LEN(StoreConfig!J1052)-FIND("|",StoreConfig!J1052)),"")</f>
        <v/>
      </c>
      <c r="G1047" s="99" t="str">
        <f>IFERROR(VLOOKUP(--IF($B$2=StoreConfig!C1052,LEFT(StoreConfig!J1052,FIND("|",StoreConfig!J1052)-1),""),$Q$4:$R$20,2,FALSE),"")</f>
        <v/>
      </c>
      <c r="H1047" s="91" t="str">
        <f>IF($B$2=StoreConfig!C1052,LEFT(StoreConfig!G1052,FIND("#",StoreConfig!G1052)-1),"")</f>
        <v/>
      </c>
      <c r="I1047" s="91" t="str">
        <f>IF($B$2=StoreConfig!C1052,RIGHT(StoreConfig!G1052,LEN(StoreConfig!G1052)-FIND("#",StoreConfig!G1052)),"")</f>
        <v/>
      </c>
      <c r="J1047" s="91" t="str">
        <f>IF($B$2=StoreConfig!C1052,IF(StoreConfig!L1052=0,"不限购",StoreConfig!L1052&amp;"次"),"")</f>
        <v/>
      </c>
    </row>
    <row r="1048" spans="4:10">
      <c r="D1048" s="99" t="str">
        <f>IF($B$2=StoreConfig!C1053,StoreConfig!O1053,"")</f>
        <v/>
      </c>
      <c r="E1048" s="99" t="str">
        <f>IF($B$2=StoreConfig!C1053,StoreConfig!E1053,"")</f>
        <v/>
      </c>
      <c r="F1048" s="99" t="str">
        <f>IF($B$2=StoreConfig!C1053,RIGHT(StoreConfig!J1053,LEN(StoreConfig!J1053)-FIND("|",StoreConfig!J1053)),"")</f>
        <v/>
      </c>
      <c r="G1048" s="99" t="str">
        <f>IFERROR(VLOOKUP(--IF($B$2=StoreConfig!C1053,LEFT(StoreConfig!J1053,FIND("|",StoreConfig!J1053)-1),""),$Q$4:$R$20,2,FALSE),"")</f>
        <v/>
      </c>
      <c r="H1048" s="91" t="str">
        <f>IF($B$2=StoreConfig!C1053,LEFT(StoreConfig!G1053,FIND("#",StoreConfig!G1053)-1),"")</f>
        <v/>
      </c>
      <c r="I1048" s="91" t="str">
        <f>IF($B$2=StoreConfig!C1053,RIGHT(StoreConfig!G1053,LEN(StoreConfig!G1053)-FIND("#",StoreConfig!G1053)),"")</f>
        <v/>
      </c>
      <c r="J1048" s="91" t="str">
        <f>IF($B$2=StoreConfig!C1053,IF(StoreConfig!L1053=0,"不限购",StoreConfig!L1053&amp;"次"),"")</f>
        <v/>
      </c>
    </row>
    <row r="1049" spans="4:10">
      <c r="D1049" s="99" t="str">
        <f>IF($B$2=StoreConfig!C1054,StoreConfig!O1054,"")</f>
        <v/>
      </c>
      <c r="E1049" s="99" t="str">
        <f>IF($B$2=StoreConfig!C1054,StoreConfig!E1054,"")</f>
        <v/>
      </c>
      <c r="F1049" s="99" t="str">
        <f>IF($B$2=StoreConfig!C1054,RIGHT(StoreConfig!J1054,LEN(StoreConfig!J1054)-FIND("|",StoreConfig!J1054)),"")</f>
        <v/>
      </c>
      <c r="G1049" s="99" t="str">
        <f>IFERROR(VLOOKUP(--IF($B$2=StoreConfig!C1054,LEFT(StoreConfig!J1054,FIND("|",StoreConfig!J1054)-1),""),$Q$4:$R$20,2,FALSE),"")</f>
        <v/>
      </c>
      <c r="H1049" s="91" t="str">
        <f>IF($B$2=StoreConfig!C1054,LEFT(StoreConfig!G1054,FIND("#",StoreConfig!G1054)-1),"")</f>
        <v/>
      </c>
      <c r="I1049" s="91" t="str">
        <f>IF($B$2=StoreConfig!C1054,RIGHT(StoreConfig!G1054,LEN(StoreConfig!G1054)-FIND("#",StoreConfig!G1054)),"")</f>
        <v/>
      </c>
      <c r="J1049" s="91" t="str">
        <f>IF($B$2=StoreConfig!C1054,IF(StoreConfig!L1054=0,"不限购",StoreConfig!L1054&amp;"次"),"")</f>
        <v/>
      </c>
    </row>
    <row r="1050" spans="4:10">
      <c r="D1050" s="99" t="str">
        <f>IF($B$2=StoreConfig!C1055,StoreConfig!O1055,"")</f>
        <v/>
      </c>
      <c r="E1050" s="99" t="str">
        <f>IF($B$2=StoreConfig!C1055,StoreConfig!E1055,"")</f>
        <v/>
      </c>
      <c r="F1050" s="99" t="str">
        <f>IF($B$2=StoreConfig!C1055,RIGHT(StoreConfig!J1055,LEN(StoreConfig!J1055)-FIND("|",StoreConfig!J1055)),"")</f>
        <v/>
      </c>
      <c r="G1050" s="99" t="str">
        <f>IFERROR(VLOOKUP(--IF($B$2=StoreConfig!C1055,LEFT(StoreConfig!J1055,FIND("|",StoreConfig!J1055)-1),""),$Q$4:$R$20,2,FALSE),"")</f>
        <v/>
      </c>
      <c r="H1050" s="91" t="str">
        <f>IF($B$2=StoreConfig!C1055,LEFT(StoreConfig!G1055,FIND("#",StoreConfig!G1055)-1),"")</f>
        <v/>
      </c>
      <c r="I1050" s="91" t="str">
        <f>IF($B$2=StoreConfig!C1055,RIGHT(StoreConfig!G1055,LEN(StoreConfig!G1055)-FIND("#",StoreConfig!G1055)),"")</f>
        <v/>
      </c>
      <c r="J1050" s="91" t="str">
        <f>IF($B$2=StoreConfig!C1055,IF(StoreConfig!L1055=0,"不限购",StoreConfig!L1055&amp;"次"),"")</f>
        <v/>
      </c>
    </row>
    <row r="1051" spans="4:10">
      <c r="D1051" s="99" t="str">
        <f>IF($B$2=StoreConfig!C1056,StoreConfig!O1056,"")</f>
        <v/>
      </c>
      <c r="E1051" s="99" t="str">
        <f>IF($B$2=StoreConfig!C1056,StoreConfig!E1056,"")</f>
        <v/>
      </c>
      <c r="F1051" s="99" t="str">
        <f>IF($B$2=StoreConfig!C1056,RIGHT(StoreConfig!J1056,LEN(StoreConfig!J1056)-FIND("|",StoreConfig!J1056)),"")</f>
        <v/>
      </c>
      <c r="G1051" s="99" t="str">
        <f>IFERROR(VLOOKUP(--IF($B$2=StoreConfig!C1056,LEFT(StoreConfig!J1056,FIND("|",StoreConfig!J1056)-1),""),$Q$4:$R$20,2,FALSE),"")</f>
        <v/>
      </c>
      <c r="H1051" s="91" t="str">
        <f>IF($B$2=StoreConfig!C1056,LEFT(StoreConfig!G1056,FIND("#",StoreConfig!G1056)-1),"")</f>
        <v/>
      </c>
      <c r="I1051" s="91" t="str">
        <f>IF($B$2=StoreConfig!C1056,RIGHT(StoreConfig!G1056,LEN(StoreConfig!G1056)-FIND("#",StoreConfig!G1056)),"")</f>
        <v/>
      </c>
      <c r="J1051" s="91" t="str">
        <f>IF($B$2=StoreConfig!C1056,IF(StoreConfig!L1056=0,"不限购",StoreConfig!L1056&amp;"次"),"")</f>
        <v/>
      </c>
    </row>
    <row r="1052" spans="4:10">
      <c r="D1052" s="99" t="str">
        <f>IF($B$2=StoreConfig!C1057,StoreConfig!O1057,"")</f>
        <v/>
      </c>
      <c r="E1052" s="99" t="str">
        <f>IF($B$2=StoreConfig!C1057,StoreConfig!E1057,"")</f>
        <v/>
      </c>
      <c r="F1052" s="99" t="str">
        <f>IF($B$2=StoreConfig!C1057,RIGHT(StoreConfig!J1057,LEN(StoreConfig!J1057)-FIND("|",StoreConfig!J1057)),"")</f>
        <v/>
      </c>
      <c r="G1052" s="99" t="str">
        <f>IFERROR(VLOOKUP(--IF($B$2=StoreConfig!C1057,LEFT(StoreConfig!J1057,FIND("|",StoreConfig!J1057)-1),""),$Q$4:$R$20,2,FALSE),"")</f>
        <v/>
      </c>
      <c r="H1052" s="91" t="str">
        <f>IF($B$2=StoreConfig!C1057,LEFT(StoreConfig!G1057,FIND("#",StoreConfig!G1057)-1),"")</f>
        <v/>
      </c>
      <c r="I1052" s="91" t="str">
        <f>IF($B$2=StoreConfig!C1057,RIGHT(StoreConfig!G1057,LEN(StoreConfig!G1057)-FIND("#",StoreConfig!G1057)),"")</f>
        <v/>
      </c>
      <c r="J1052" s="91" t="str">
        <f>IF($B$2=StoreConfig!C1057,IF(StoreConfig!L1057=0,"不限购",StoreConfig!L1057&amp;"次"),"")</f>
        <v/>
      </c>
    </row>
    <row r="1053" spans="4:10">
      <c r="D1053" s="99" t="str">
        <f>IF($B$2=StoreConfig!C1058,StoreConfig!O1058,"")</f>
        <v/>
      </c>
      <c r="E1053" s="99" t="str">
        <f>IF($B$2=StoreConfig!C1058,StoreConfig!E1058,"")</f>
        <v/>
      </c>
      <c r="F1053" s="99" t="str">
        <f>IF($B$2=StoreConfig!C1058,RIGHT(StoreConfig!J1058,LEN(StoreConfig!J1058)-FIND("|",StoreConfig!J1058)),"")</f>
        <v/>
      </c>
      <c r="G1053" s="99" t="str">
        <f>IFERROR(VLOOKUP(--IF($B$2=StoreConfig!C1058,LEFT(StoreConfig!J1058,FIND("|",StoreConfig!J1058)-1),""),$Q$4:$R$20,2,FALSE),"")</f>
        <v/>
      </c>
      <c r="H1053" s="91" t="str">
        <f>IF($B$2=StoreConfig!C1058,LEFT(StoreConfig!G1058,FIND("#",StoreConfig!G1058)-1),"")</f>
        <v/>
      </c>
      <c r="I1053" s="91" t="str">
        <f>IF($B$2=StoreConfig!C1058,RIGHT(StoreConfig!G1058,LEN(StoreConfig!G1058)-FIND("#",StoreConfig!G1058)),"")</f>
        <v/>
      </c>
      <c r="J1053" s="91" t="str">
        <f>IF($B$2=StoreConfig!C1058,IF(StoreConfig!L1058=0,"不限购",StoreConfig!L1058&amp;"次"),"")</f>
        <v/>
      </c>
    </row>
    <row r="1054" spans="4:10">
      <c r="D1054" s="99" t="str">
        <f>IF($B$2=StoreConfig!C1059,StoreConfig!O1059,"")</f>
        <v/>
      </c>
      <c r="E1054" s="99" t="str">
        <f>IF($B$2=StoreConfig!C1059,StoreConfig!E1059,"")</f>
        <v/>
      </c>
      <c r="F1054" s="99" t="str">
        <f>IF($B$2=StoreConfig!C1059,RIGHT(StoreConfig!J1059,LEN(StoreConfig!J1059)-FIND("|",StoreConfig!J1059)),"")</f>
        <v/>
      </c>
      <c r="G1054" s="99" t="str">
        <f>IFERROR(VLOOKUP(--IF($B$2=StoreConfig!C1059,LEFT(StoreConfig!J1059,FIND("|",StoreConfig!J1059)-1),""),$Q$4:$R$20,2,FALSE),"")</f>
        <v/>
      </c>
      <c r="H1054" s="91" t="str">
        <f>IF($B$2=StoreConfig!C1059,LEFT(StoreConfig!G1059,FIND("#",StoreConfig!G1059)-1),"")</f>
        <v/>
      </c>
      <c r="I1054" s="91" t="str">
        <f>IF($B$2=StoreConfig!C1059,RIGHT(StoreConfig!G1059,LEN(StoreConfig!G1059)-FIND("#",StoreConfig!G1059)),"")</f>
        <v/>
      </c>
      <c r="J1054" s="91" t="str">
        <f>IF($B$2=StoreConfig!C1059,IF(StoreConfig!L1059=0,"不限购",StoreConfig!L1059&amp;"次"),"")</f>
        <v/>
      </c>
    </row>
    <row r="1055" spans="4:10">
      <c r="D1055" s="99" t="str">
        <f>IF($B$2=StoreConfig!C1060,StoreConfig!O1060,"")</f>
        <v/>
      </c>
      <c r="E1055" s="99" t="str">
        <f>IF($B$2=StoreConfig!C1060,StoreConfig!E1060,"")</f>
        <v/>
      </c>
      <c r="F1055" s="99" t="str">
        <f>IF($B$2=StoreConfig!C1060,RIGHT(StoreConfig!J1060,LEN(StoreConfig!J1060)-FIND("|",StoreConfig!J1060)),"")</f>
        <v/>
      </c>
      <c r="G1055" s="99" t="str">
        <f>IFERROR(VLOOKUP(--IF($B$2=StoreConfig!C1060,LEFT(StoreConfig!J1060,FIND("|",StoreConfig!J1060)-1),""),$Q$4:$R$20,2,FALSE),"")</f>
        <v/>
      </c>
      <c r="H1055" s="91" t="str">
        <f>IF($B$2=StoreConfig!C1060,LEFT(StoreConfig!G1060,FIND("#",StoreConfig!G1060)-1),"")</f>
        <v/>
      </c>
      <c r="I1055" s="91" t="str">
        <f>IF($B$2=StoreConfig!C1060,RIGHT(StoreConfig!G1060,LEN(StoreConfig!G1060)-FIND("#",StoreConfig!G1060)),"")</f>
        <v/>
      </c>
      <c r="J1055" s="91" t="str">
        <f>IF($B$2=StoreConfig!C1060,IF(StoreConfig!L1060=0,"不限购",StoreConfig!L1060&amp;"次"),"")</f>
        <v/>
      </c>
    </row>
    <row r="1056" spans="4:10">
      <c r="D1056" s="99" t="str">
        <f>IF($B$2=StoreConfig!C1061,StoreConfig!O1061,"")</f>
        <v/>
      </c>
      <c r="E1056" s="99" t="str">
        <f>IF($B$2=StoreConfig!C1061,StoreConfig!E1061,"")</f>
        <v/>
      </c>
      <c r="F1056" s="99" t="str">
        <f>IF($B$2=StoreConfig!C1061,RIGHT(StoreConfig!J1061,LEN(StoreConfig!J1061)-FIND("|",StoreConfig!J1061)),"")</f>
        <v/>
      </c>
      <c r="G1056" s="99" t="str">
        <f>IFERROR(VLOOKUP(--IF($B$2=StoreConfig!C1061,LEFT(StoreConfig!J1061,FIND("|",StoreConfig!J1061)-1),""),$Q$4:$R$20,2,FALSE),"")</f>
        <v/>
      </c>
      <c r="H1056" s="91" t="str">
        <f>IF($B$2=StoreConfig!C1061,LEFT(StoreConfig!G1061,FIND("#",StoreConfig!G1061)-1),"")</f>
        <v/>
      </c>
      <c r="I1056" s="91" t="str">
        <f>IF($B$2=StoreConfig!C1061,RIGHT(StoreConfig!G1061,LEN(StoreConfig!G1061)-FIND("#",StoreConfig!G1061)),"")</f>
        <v/>
      </c>
      <c r="J1056" s="91" t="str">
        <f>IF($B$2=StoreConfig!C1061,IF(StoreConfig!L1061=0,"不限购",StoreConfig!L1061&amp;"次"),"")</f>
        <v/>
      </c>
    </row>
    <row r="1057" spans="4:10">
      <c r="D1057" s="99" t="str">
        <f>IF($B$2=StoreConfig!C1062,StoreConfig!O1062,"")</f>
        <v/>
      </c>
      <c r="E1057" s="99" t="str">
        <f>IF($B$2=StoreConfig!C1062,StoreConfig!E1062,"")</f>
        <v/>
      </c>
      <c r="F1057" s="99" t="str">
        <f>IF($B$2=StoreConfig!C1062,RIGHT(StoreConfig!J1062,LEN(StoreConfig!J1062)-FIND("|",StoreConfig!J1062)),"")</f>
        <v/>
      </c>
      <c r="G1057" s="99" t="str">
        <f>IFERROR(VLOOKUP(--IF($B$2=StoreConfig!C1062,LEFT(StoreConfig!J1062,FIND("|",StoreConfig!J1062)-1),""),$Q$4:$R$20,2,FALSE),"")</f>
        <v/>
      </c>
      <c r="H1057" s="91" t="str">
        <f>IF($B$2=StoreConfig!C1062,LEFT(StoreConfig!G1062,FIND("#",StoreConfig!G1062)-1),"")</f>
        <v/>
      </c>
      <c r="I1057" s="91" t="str">
        <f>IF($B$2=StoreConfig!C1062,RIGHT(StoreConfig!G1062,LEN(StoreConfig!G1062)-FIND("#",StoreConfig!G1062)),"")</f>
        <v/>
      </c>
      <c r="J1057" s="91" t="str">
        <f>IF($B$2=StoreConfig!C1062,IF(StoreConfig!L1062=0,"不限购",StoreConfig!L1062&amp;"次"),"")</f>
        <v/>
      </c>
    </row>
    <row r="1058" spans="4:10">
      <c r="D1058" s="99" t="str">
        <f>IF($B$2=StoreConfig!C1063,StoreConfig!O1063,"")</f>
        <v/>
      </c>
      <c r="E1058" s="99" t="str">
        <f>IF($B$2=StoreConfig!C1063,StoreConfig!E1063,"")</f>
        <v/>
      </c>
      <c r="F1058" s="99" t="str">
        <f>IF($B$2=StoreConfig!C1063,RIGHT(StoreConfig!J1063,LEN(StoreConfig!J1063)-FIND("|",StoreConfig!J1063)),"")</f>
        <v/>
      </c>
      <c r="G1058" s="99" t="str">
        <f>IFERROR(VLOOKUP(--IF($B$2=StoreConfig!C1063,LEFT(StoreConfig!J1063,FIND("|",StoreConfig!J1063)-1),""),$Q$4:$R$20,2,FALSE),"")</f>
        <v/>
      </c>
      <c r="H1058" s="91" t="str">
        <f>IF($B$2=StoreConfig!C1063,LEFT(StoreConfig!G1063,FIND("#",StoreConfig!G1063)-1),"")</f>
        <v/>
      </c>
      <c r="I1058" s="91" t="str">
        <f>IF($B$2=StoreConfig!C1063,RIGHT(StoreConfig!G1063,LEN(StoreConfig!G1063)-FIND("#",StoreConfig!G1063)),"")</f>
        <v/>
      </c>
      <c r="J1058" s="91" t="str">
        <f>IF($B$2=StoreConfig!C1063,IF(StoreConfig!L1063=0,"不限购",StoreConfig!L1063&amp;"次"),"")</f>
        <v/>
      </c>
    </row>
    <row r="1059" spans="4:10">
      <c r="D1059" s="99" t="str">
        <f>IF($B$2=StoreConfig!C1064,StoreConfig!O1064,"")</f>
        <v/>
      </c>
      <c r="E1059" s="99" t="str">
        <f>IF($B$2=StoreConfig!C1064,StoreConfig!E1064,"")</f>
        <v/>
      </c>
      <c r="F1059" s="99" t="str">
        <f>IF($B$2=StoreConfig!C1064,RIGHT(StoreConfig!J1064,LEN(StoreConfig!J1064)-FIND("|",StoreConfig!J1064)),"")</f>
        <v/>
      </c>
      <c r="G1059" s="99" t="str">
        <f>IFERROR(VLOOKUP(--IF($B$2=StoreConfig!C1064,LEFT(StoreConfig!J1064,FIND("|",StoreConfig!J1064)-1),""),$Q$4:$R$20,2,FALSE),"")</f>
        <v/>
      </c>
      <c r="H1059" s="91" t="str">
        <f>IF($B$2=StoreConfig!C1064,LEFT(StoreConfig!G1064,FIND("#",StoreConfig!G1064)-1),"")</f>
        <v/>
      </c>
      <c r="I1059" s="91" t="str">
        <f>IF($B$2=StoreConfig!C1064,RIGHT(StoreConfig!G1064,LEN(StoreConfig!G1064)-FIND("#",StoreConfig!G1064)),"")</f>
        <v/>
      </c>
      <c r="J1059" s="91" t="str">
        <f>IF($B$2=StoreConfig!C1064,IF(StoreConfig!L1064=0,"不限购",StoreConfig!L1064&amp;"次"),"")</f>
        <v/>
      </c>
    </row>
    <row r="1060" spans="4:10">
      <c r="D1060" s="99" t="str">
        <f>IF($B$2=StoreConfig!C1065,StoreConfig!O1065,"")</f>
        <v/>
      </c>
      <c r="E1060" s="99" t="str">
        <f>IF($B$2=StoreConfig!C1065,StoreConfig!E1065,"")</f>
        <v/>
      </c>
      <c r="F1060" s="99" t="str">
        <f>IF($B$2=StoreConfig!C1065,RIGHT(StoreConfig!J1065,LEN(StoreConfig!J1065)-FIND("|",StoreConfig!J1065)),"")</f>
        <v/>
      </c>
      <c r="G1060" s="99" t="str">
        <f>IFERROR(VLOOKUP(--IF($B$2=StoreConfig!C1065,LEFT(StoreConfig!J1065,FIND("|",StoreConfig!J1065)-1),""),$Q$4:$R$20,2,FALSE),"")</f>
        <v/>
      </c>
      <c r="H1060" s="91" t="str">
        <f>IF($B$2=StoreConfig!C1065,LEFT(StoreConfig!G1065,FIND("#",StoreConfig!G1065)-1),"")</f>
        <v/>
      </c>
      <c r="I1060" s="91" t="str">
        <f>IF($B$2=StoreConfig!C1065,RIGHT(StoreConfig!G1065,LEN(StoreConfig!G1065)-FIND("#",StoreConfig!G1065)),"")</f>
        <v/>
      </c>
      <c r="J1060" s="91" t="str">
        <f>IF($B$2=StoreConfig!C1065,IF(StoreConfig!L1065=0,"不限购",StoreConfig!L1065&amp;"次"),"")</f>
        <v/>
      </c>
    </row>
    <row r="1061" spans="4:10">
      <c r="D1061" s="99" t="str">
        <f>IF($B$2=StoreConfig!C1066,StoreConfig!O1066,"")</f>
        <v/>
      </c>
      <c r="E1061" s="99" t="str">
        <f>IF($B$2=StoreConfig!C1066,StoreConfig!E1066,"")</f>
        <v/>
      </c>
      <c r="F1061" s="99" t="str">
        <f>IF($B$2=StoreConfig!C1066,RIGHT(StoreConfig!J1066,LEN(StoreConfig!J1066)-FIND("|",StoreConfig!J1066)),"")</f>
        <v/>
      </c>
      <c r="G1061" s="99" t="str">
        <f>IFERROR(VLOOKUP(--IF($B$2=StoreConfig!C1066,LEFT(StoreConfig!J1066,FIND("|",StoreConfig!J1066)-1),""),$Q$4:$R$20,2,FALSE),"")</f>
        <v/>
      </c>
      <c r="H1061" s="91" t="str">
        <f>IF($B$2=StoreConfig!C1066,LEFT(StoreConfig!G1066,FIND("#",StoreConfig!G1066)-1),"")</f>
        <v/>
      </c>
      <c r="I1061" s="91" t="str">
        <f>IF($B$2=StoreConfig!C1066,RIGHT(StoreConfig!G1066,LEN(StoreConfig!G1066)-FIND("#",StoreConfig!G1066)),"")</f>
        <v/>
      </c>
      <c r="J1061" s="91" t="str">
        <f>IF($B$2=StoreConfig!C1066,IF(StoreConfig!L1066=0,"不限购",StoreConfig!L1066&amp;"次"),"")</f>
        <v/>
      </c>
    </row>
    <row r="1062" spans="4:10">
      <c r="D1062" s="99" t="str">
        <f>IF($B$2=StoreConfig!C1067,StoreConfig!O1067,"")</f>
        <v/>
      </c>
      <c r="E1062" s="99" t="str">
        <f>IF($B$2=StoreConfig!C1067,StoreConfig!E1067,"")</f>
        <v/>
      </c>
      <c r="F1062" s="99" t="str">
        <f>IF($B$2=StoreConfig!C1067,RIGHT(StoreConfig!J1067,LEN(StoreConfig!J1067)-FIND("|",StoreConfig!J1067)),"")</f>
        <v/>
      </c>
      <c r="G1062" s="99" t="str">
        <f>IFERROR(VLOOKUP(--IF($B$2=StoreConfig!C1067,LEFT(StoreConfig!J1067,FIND("|",StoreConfig!J1067)-1),""),$Q$4:$R$20,2,FALSE),"")</f>
        <v/>
      </c>
      <c r="H1062" s="91" t="str">
        <f>IF($B$2=StoreConfig!C1067,LEFT(StoreConfig!G1067,FIND("#",StoreConfig!G1067)-1),"")</f>
        <v/>
      </c>
      <c r="I1062" s="91" t="str">
        <f>IF($B$2=StoreConfig!C1067,RIGHT(StoreConfig!G1067,LEN(StoreConfig!G1067)-FIND("#",StoreConfig!G1067)),"")</f>
        <v/>
      </c>
      <c r="J1062" s="91" t="str">
        <f>IF($B$2=StoreConfig!C1067,IF(StoreConfig!L1067=0,"不限购",StoreConfig!L1067&amp;"次"),"")</f>
        <v/>
      </c>
    </row>
    <row r="1063" spans="4:10">
      <c r="D1063" s="99" t="str">
        <f>IF($B$2=StoreConfig!C1068,StoreConfig!O1068,"")</f>
        <v/>
      </c>
      <c r="E1063" s="99" t="str">
        <f>IF($B$2=StoreConfig!C1068,StoreConfig!E1068,"")</f>
        <v/>
      </c>
      <c r="F1063" s="99" t="str">
        <f>IF($B$2=StoreConfig!C1068,RIGHT(StoreConfig!J1068,LEN(StoreConfig!J1068)-FIND("|",StoreConfig!J1068)),"")</f>
        <v/>
      </c>
      <c r="G1063" s="99" t="str">
        <f>IFERROR(VLOOKUP(--IF($B$2=StoreConfig!C1068,LEFT(StoreConfig!J1068,FIND("|",StoreConfig!J1068)-1),""),$Q$4:$R$20,2,FALSE),"")</f>
        <v/>
      </c>
      <c r="H1063" s="91" t="str">
        <f>IF($B$2=StoreConfig!C1068,LEFT(StoreConfig!G1068,FIND("#",StoreConfig!G1068)-1),"")</f>
        <v/>
      </c>
      <c r="I1063" s="91" t="str">
        <f>IF($B$2=StoreConfig!C1068,RIGHT(StoreConfig!G1068,LEN(StoreConfig!G1068)-FIND("#",StoreConfig!G1068)),"")</f>
        <v/>
      </c>
      <c r="J1063" s="91" t="str">
        <f>IF($B$2=StoreConfig!C1068,IF(StoreConfig!L1068=0,"不限购",StoreConfig!L1068&amp;"次"),"")</f>
        <v/>
      </c>
    </row>
    <row r="1064" spans="4:10">
      <c r="D1064" s="99" t="str">
        <f>IF($B$2=StoreConfig!C1069,StoreConfig!O1069,"")</f>
        <v/>
      </c>
      <c r="E1064" s="99" t="str">
        <f>IF($B$2=StoreConfig!C1069,StoreConfig!E1069,"")</f>
        <v/>
      </c>
      <c r="F1064" s="99" t="str">
        <f>IF($B$2=StoreConfig!C1069,RIGHT(StoreConfig!J1069,LEN(StoreConfig!J1069)-FIND("|",StoreConfig!J1069)),"")</f>
        <v/>
      </c>
      <c r="G1064" s="99" t="str">
        <f>IFERROR(VLOOKUP(--IF($B$2=StoreConfig!C1069,LEFT(StoreConfig!J1069,FIND("|",StoreConfig!J1069)-1),""),$Q$4:$R$20,2,FALSE),"")</f>
        <v/>
      </c>
      <c r="H1064" s="91" t="str">
        <f>IF($B$2=StoreConfig!C1069,LEFT(StoreConfig!G1069,FIND("#",StoreConfig!G1069)-1),"")</f>
        <v/>
      </c>
      <c r="I1064" s="91" t="str">
        <f>IF($B$2=StoreConfig!C1069,RIGHT(StoreConfig!G1069,LEN(StoreConfig!G1069)-FIND("#",StoreConfig!G1069)),"")</f>
        <v/>
      </c>
      <c r="J1064" s="91" t="str">
        <f>IF($B$2=StoreConfig!C1069,IF(StoreConfig!L1069=0,"不限购",StoreConfig!L1069&amp;"次"),"")</f>
        <v/>
      </c>
    </row>
    <row r="1065" spans="4:10">
      <c r="D1065" s="99" t="str">
        <f>IF($B$2=StoreConfig!C1070,StoreConfig!O1070,"")</f>
        <v/>
      </c>
      <c r="E1065" s="99" t="str">
        <f>IF($B$2=StoreConfig!C1070,StoreConfig!E1070,"")</f>
        <v/>
      </c>
      <c r="F1065" s="99" t="str">
        <f>IF($B$2=StoreConfig!C1070,RIGHT(StoreConfig!J1070,LEN(StoreConfig!J1070)-FIND("|",StoreConfig!J1070)),"")</f>
        <v/>
      </c>
      <c r="G1065" s="99" t="str">
        <f>IFERROR(VLOOKUP(--IF($B$2=StoreConfig!C1070,LEFT(StoreConfig!J1070,FIND("|",StoreConfig!J1070)-1),""),$Q$4:$R$20,2,FALSE),"")</f>
        <v/>
      </c>
      <c r="H1065" s="91" t="str">
        <f>IF($B$2=StoreConfig!C1070,LEFT(StoreConfig!G1070,FIND("#",StoreConfig!G1070)-1),"")</f>
        <v/>
      </c>
      <c r="I1065" s="91" t="str">
        <f>IF($B$2=StoreConfig!C1070,RIGHT(StoreConfig!G1070,LEN(StoreConfig!G1070)-FIND("#",StoreConfig!G1070)),"")</f>
        <v/>
      </c>
      <c r="J1065" s="91" t="str">
        <f>IF($B$2=StoreConfig!C1070,IF(StoreConfig!L1070=0,"不限购",StoreConfig!L1070&amp;"次"),"")</f>
        <v/>
      </c>
    </row>
    <row r="1066" spans="4:10">
      <c r="D1066" s="99" t="str">
        <f>IF($B$2=StoreConfig!C1071,StoreConfig!O1071,"")</f>
        <v/>
      </c>
      <c r="E1066" s="99" t="str">
        <f>IF($B$2=StoreConfig!C1071,StoreConfig!E1071,"")</f>
        <v/>
      </c>
      <c r="F1066" s="99" t="str">
        <f>IF($B$2=StoreConfig!C1071,RIGHT(StoreConfig!J1071,LEN(StoreConfig!J1071)-FIND("|",StoreConfig!J1071)),"")</f>
        <v/>
      </c>
      <c r="G1066" s="99" t="str">
        <f>IFERROR(VLOOKUP(--IF($B$2=StoreConfig!C1071,LEFT(StoreConfig!J1071,FIND("|",StoreConfig!J1071)-1),""),$Q$4:$R$20,2,FALSE),"")</f>
        <v/>
      </c>
      <c r="H1066" s="91" t="str">
        <f>IF($B$2=StoreConfig!C1071,LEFT(StoreConfig!G1071,FIND("#",StoreConfig!G1071)-1),"")</f>
        <v/>
      </c>
      <c r="I1066" s="91" t="str">
        <f>IF($B$2=StoreConfig!C1071,RIGHT(StoreConfig!G1071,LEN(StoreConfig!G1071)-FIND("#",StoreConfig!G1071)),"")</f>
        <v/>
      </c>
      <c r="J1066" s="91" t="str">
        <f>IF($B$2=StoreConfig!C1071,IF(StoreConfig!L1071=0,"不限购",StoreConfig!L1071&amp;"次"),"")</f>
        <v/>
      </c>
    </row>
    <row r="1067" spans="4:10">
      <c r="D1067" s="99" t="str">
        <f>IF($B$2=StoreConfig!C1072,StoreConfig!O1072,"")</f>
        <v/>
      </c>
      <c r="E1067" s="99" t="str">
        <f>IF($B$2=StoreConfig!C1072,StoreConfig!E1072,"")</f>
        <v/>
      </c>
      <c r="F1067" s="99" t="str">
        <f>IF($B$2=StoreConfig!C1072,RIGHT(StoreConfig!J1072,LEN(StoreConfig!J1072)-FIND("|",StoreConfig!J1072)),"")</f>
        <v/>
      </c>
      <c r="G1067" s="99" t="str">
        <f>IFERROR(VLOOKUP(--IF($B$2=StoreConfig!C1072,LEFT(StoreConfig!J1072,FIND("|",StoreConfig!J1072)-1),""),$Q$4:$R$20,2,FALSE),"")</f>
        <v/>
      </c>
      <c r="H1067" s="91" t="str">
        <f>IF($B$2=StoreConfig!C1072,LEFT(StoreConfig!G1072,FIND("#",StoreConfig!G1072)-1),"")</f>
        <v/>
      </c>
      <c r="I1067" s="91" t="str">
        <f>IF($B$2=StoreConfig!C1072,RIGHT(StoreConfig!G1072,LEN(StoreConfig!G1072)-FIND("#",StoreConfig!G1072)),"")</f>
        <v/>
      </c>
      <c r="J1067" s="91" t="str">
        <f>IF($B$2=StoreConfig!C1072,IF(StoreConfig!L1072=0,"不限购",StoreConfig!L1072&amp;"次"),"")</f>
        <v/>
      </c>
    </row>
    <row r="1068" spans="4:10">
      <c r="D1068" s="99" t="str">
        <f>IF($B$2=StoreConfig!C1073,StoreConfig!O1073,"")</f>
        <v/>
      </c>
      <c r="E1068" s="99" t="str">
        <f>IF($B$2=StoreConfig!C1073,StoreConfig!E1073,"")</f>
        <v/>
      </c>
      <c r="F1068" s="99" t="str">
        <f>IF($B$2=StoreConfig!C1073,RIGHT(StoreConfig!J1073,LEN(StoreConfig!J1073)-FIND("|",StoreConfig!J1073)),"")</f>
        <v/>
      </c>
      <c r="G1068" s="99" t="str">
        <f>IFERROR(VLOOKUP(--IF($B$2=StoreConfig!C1073,LEFT(StoreConfig!J1073,FIND("|",StoreConfig!J1073)-1),""),$Q$4:$R$20,2,FALSE),"")</f>
        <v/>
      </c>
      <c r="H1068" s="91" t="str">
        <f>IF($B$2=StoreConfig!C1073,LEFT(StoreConfig!G1073,FIND("#",StoreConfig!G1073)-1),"")</f>
        <v/>
      </c>
      <c r="I1068" s="91" t="str">
        <f>IF($B$2=StoreConfig!C1073,RIGHT(StoreConfig!G1073,LEN(StoreConfig!G1073)-FIND("#",StoreConfig!G1073)),"")</f>
        <v/>
      </c>
      <c r="J1068" s="91" t="str">
        <f>IF($B$2=StoreConfig!C1073,IF(StoreConfig!L1073=0,"不限购",StoreConfig!L1073&amp;"次"),"")</f>
        <v/>
      </c>
    </row>
    <row r="1069" spans="4:10">
      <c r="D1069" s="99" t="str">
        <f>IF($B$2=StoreConfig!C1074,StoreConfig!O1074,"")</f>
        <v/>
      </c>
      <c r="E1069" s="99" t="str">
        <f>IF($B$2=StoreConfig!C1074,StoreConfig!E1074,"")</f>
        <v/>
      </c>
      <c r="F1069" s="99" t="str">
        <f>IF($B$2=StoreConfig!C1074,RIGHT(StoreConfig!J1074,LEN(StoreConfig!J1074)-FIND("|",StoreConfig!J1074)),"")</f>
        <v/>
      </c>
      <c r="G1069" s="99" t="str">
        <f>IFERROR(VLOOKUP(--IF($B$2=StoreConfig!C1074,LEFT(StoreConfig!J1074,FIND("|",StoreConfig!J1074)-1),""),$Q$4:$R$20,2,FALSE),"")</f>
        <v/>
      </c>
      <c r="H1069" s="91" t="str">
        <f>IF($B$2=StoreConfig!C1074,LEFT(StoreConfig!G1074,FIND("#",StoreConfig!G1074)-1),"")</f>
        <v/>
      </c>
      <c r="I1069" s="91" t="str">
        <f>IF($B$2=StoreConfig!C1074,RIGHT(StoreConfig!G1074,LEN(StoreConfig!G1074)-FIND("#",StoreConfig!G1074)),"")</f>
        <v/>
      </c>
      <c r="J1069" s="91" t="str">
        <f>IF($B$2=StoreConfig!C1074,IF(StoreConfig!L1074=0,"不限购",StoreConfig!L1074&amp;"次"),"")</f>
        <v/>
      </c>
    </row>
    <row r="1070" spans="4:10">
      <c r="D1070" s="99" t="str">
        <f>IF($B$2=StoreConfig!C1075,StoreConfig!O1075,"")</f>
        <v/>
      </c>
      <c r="E1070" s="99" t="str">
        <f>IF($B$2=StoreConfig!C1075,StoreConfig!E1075,"")</f>
        <v/>
      </c>
      <c r="F1070" s="99" t="str">
        <f>IF($B$2=StoreConfig!C1075,RIGHT(StoreConfig!J1075,LEN(StoreConfig!J1075)-FIND("|",StoreConfig!J1075)),"")</f>
        <v/>
      </c>
      <c r="G1070" s="99" t="str">
        <f>IFERROR(VLOOKUP(--IF($B$2=StoreConfig!C1075,LEFT(StoreConfig!J1075,FIND("|",StoreConfig!J1075)-1),""),$Q$4:$R$20,2,FALSE),"")</f>
        <v/>
      </c>
      <c r="H1070" s="91" t="str">
        <f>IF($B$2=StoreConfig!C1075,LEFT(StoreConfig!G1075,FIND("#",StoreConfig!G1075)-1),"")</f>
        <v/>
      </c>
      <c r="I1070" s="91" t="str">
        <f>IF($B$2=StoreConfig!C1075,RIGHT(StoreConfig!G1075,LEN(StoreConfig!G1075)-FIND("#",StoreConfig!G1075)),"")</f>
        <v/>
      </c>
      <c r="J1070" s="91" t="str">
        <f>IF($B$2=StoreConfig!C1075,IF(StoreConfig!L1075=0,"不限购",StoreConfig!L1075&amp;"次"),"")</f>
        <v/>
      </c>
    </row>
    <row r="1071" spans="4:10">
      <c r="D1071" s="99" t="str">
        <f>IF($B$2=StoreConfig!C1076,StoreConfig!O1076,"")</f>
        <v/>
      </c>
      <c r="E1071" s="99" t="str">
        <f>IF($B$2=StoreConfig!C1076,StoreConfig!E1076,"")</f>
        <v/>
      </c>
      <c r="F1071" s="99" t="str">
        <f>IF($B$2=StoreConfig!C1076,RIGHT(StoreConfig!J1076,LEN(StoreConfig!J1076)-FIND("|",StoreConfig!J1076)),"")</f>
        <v/>
      </c>
      <c r="G1071" s="99" t="str">
        <f>IFERROR(VLOOKUP(--IF($B$2=StoreConfig!C1076,LEFT(StoreConfig!J1076,FIND("|",StoreConfig!J1076)-1),""),$Q$4:$R$20,2,FALSE),"")</f>
        <v/>
      </c>
      <c r="H1071" s="91" t="str">
        <f>IF($B$2=StoreConfig!C1076,LEFT(StoreConfig!G1076,FIND("#",StoreConfig!G1076)-1),"")</f>
        <v/>
      </c>
      <c r="I1071" s="91" t="str">
        <f>IF($B$2=StoreConfig!C1076,RIGHT(StoreConfig!G1076,LEN(StoreConfig!G1076)-FIND("#",StoreConfig!G1076)),"")</f>
        <v/>
      </c>
      <c r="J1071" s="91" t="str">
        <f>IF($B$2=StoreConfig!C1076,IF(StoreConfig!L1076=0,"不限购",StoreConfig!L1076&amp;"次"),"")</f>
        <v/>
      </c>
    </row>
    <row r="1072" spans="4:10">
      <c r="D1072" s="99" t="str">
        <f>IF($B$2=StoreConfig!C1077,StoreConfig!O1077,"")</f>
        <v/>
      </c>
      <c r="E1072" s="99" t="str">
        <f>IF($B$2=StoreConfig!C1077,StoreConfig!E1077,"")</f>
        <v/>
      </c>
      <c r="F1072" s="99" t="str">
        <f>IF($B$2=StoreConfig!C1077,RIGHT(StoreConfig!J1077,LEN(StoreConfig!J1077)-FIND("|",StoreConfig!J1077)),"")</f>
        <v/>
      </c>
      <c r="G1072" s="99" t="str">
        <f>IFERROR(VLOOKUP(--IF($B$2=StoreConfig!C1077,LEFT(StoreConfig!J1077,FIND("|",StoreConfig!J1077)-1),""),$Q$4:$R$20,2,FALSE),"")</f>
        <v/>
      </c>
      <c r="H1072" s="91" t="str">
        <f>IF($B$2=StoreConfig!C1077,LEFT(StoreConfig!G1077,FIND("#",StoreConfig!G1077)-1),"")</f>
        <v/>
      </c>
      <c r="I1072" s="91" t="str">
        <f>IF($B$2=StoreConfig!C1077,RIGHT(StoreConfig!G1077,LEN(StoreConfig!G1077)-FIND("#",StoreConfig!G1077)),"")</f>
        <v/>
      </c>
      <c r="J1072" s="91" t="str">
        <f>IF($B$2=StoreConfig!C1077,IF(StoreConfig!L1077=0,"不限购",StoreConfig!L1077&amp;"次"),"")</f>
        <v/>
      </c>
    </row>
    <row r="1073" spans="4:10">
      <c r="D1073" s="99" t="str">
        <f>IF($B$2=StoreConfig!C1078,StoreConfig!O1078,"")</f>
        <v/>
      </c>
      <c r="E1073" s="99" t="str">
        <f>IF($B$2=StoreConfig!C1078,StoreConfig!E1078,"")</f>
        <v/>
      </c>
      <c r="F1073" s="99" t="str">
        <f>IF($B$2=StoreConfig!C1078,RIGHT(StoreConfig!J1078,LEN(StoreConfig!J1078)-FIND("|",StoreConfig!J1078)),"")</f>
        <v/>
      </c>
      <c r="G1073" s="99" t="str">
        <f>IFERROR(VLOOKUP(--IF($B$2=StoreConfig!C1078,LEFT(StoreConfig!J1078,FIND("|",StoreConfig!J1078)-1),""),$Q$4:$R$20,2,FALSE),"")</f>
        <v/>
      </c>
      <c r="H1073" s="91" t="str">
        <f>IF($B$2=StoreConfig!C1078,LEFT(StoreConfig!G1078,FIND("#",StoreConfig!G1078)-1),"")</f>
        <v/>
      </c>
      <c r="I1073" s="91" t="str">
        <f>IF($B$2=StoreConfig!C1078,RIGHT(StoreConfig!G1078,LEN(StoreConfig!G1078)-FIND("#",StoreConfig!G1078)),"")</f>
        <v/>
      </c>
      <c r="J1073" s="91" t="str">
        <f>IF($B$2=StoreConfig!C1078,IF(StoreConfig!L1078=0,"不限购",StoreConfig!L1078&amp;"次"),"")</f>
        <v/>
      </c>
    </row>
    <row r="1074" spans="4:10">
      <c r="D1074" s="99" t="str">
        <f>IF($B$2=StoreConfig!C1079,StoreConfig!O1079,"")</f>
        <v/>
      </c>
      <c r="E1074" s="99" t="str">
        <f>IF($B$2=StoreConfig!C1079,StoreConfig!E1079,"")</f>
        <v/>
      </c>
      <c r="F1074" s="99" t="str">
        <f>IF($B$2=StoreConfig!C1079,RIGHT(StoreConfig!J1079,LEN(StoreConfig!J1079)-FIND("|",StoreConfig!J1079)),"")</f>
        <v/>
      </c>
      <c r="G1074" s="99" t="str">
        <f>IFERROR(VLOOKUP(--IF($B$2=StoreConfig!C1079,LEFT(StoreConfig!J1079,FIND("|",StoreConfig!J1079)-1),""),$Q$4:$R$20,2,FALSE),"")</f>
        <v/>
      </c>
      <c r="H1074" s="91" t="str">
        <f>IF($B$2=StoreConfig!C1079,LEFT(StoreConfig!G1079,FIND("#",StoreConfig!G1079)-1),"")</f>
        <v/>
      </c>
      <c r="I1074" s="91" t="str">
        <f>IF($B$2=StoreConfig!C1079,RIGHT(StoreConfig!G1079,LEN(StoreConfig!G1079)-FIND("#",StoreConfig!G1079)),"")</f>
        <v/>
      </c>
      <c r="J1074" s="91" t="str">
        <f>IF($B$2=StoreConfig!C1079,IF(StoreConfig!L1079=0,"不限购",StoreConfig!L1079&amp;"次"),"")</f>
        <v/>
      </c>
    </row>
    <row r="1075" spans="4:10">
      <c r="D1075" s="99" t="str">
        <f>IF($B$2=StoreConfig!C1080,StoreConfig!O1080,"")</f>
        <v/>
      </c>
      <c r="E1075" s="99" t="str">
        <f>IF($B$2=StoreConfig!C1080,StoreConfig!E1080,"")</f>
        <v/>
      </c>
      <c r="F1075" s="99" t="str">
        <f>IF($B$2=StoreConfig!C1080,RIGHT(StoreConfig!J1080,LEN(StoreConfig!J1080)-FIND("|",StoreConfig!J1080)),"")</f>
        <v/>
      </c>
      <c r="G1075" s="99" t="str">
        <f>IFERROR(VLOOKUP(--IF($B$2=StoreConfig!C1080,LEFT(StoreConfig!J1080,FIND("|",StoreConfig!J1080)-1),""),$Q$4:$R$20,2,FALSE),"")</f>
        <v/>
      </c>
      <c r="H1075" s="91" t="str">
        <f>IF($B$2=StoreConfig!C1080,LEFT(StoreConfig!G1080,FIND("#",StoreConfig!G1080)-1),"")</f>
        <v/>
      </c>
      <c r="I1075" s="91" t="str">
        <f>IF($B$2=StoreConfig!C1080,RIGHT(StoreConfig!G1080,LEN(StoreConfig!G1080)-FIND("#",StoreConfig!G1080)),"")</f>
        <v/>
      </c>
      <c r="J1075" s="91" t="str">
        <f>IF($B$2=StoreConfig!C1080,IF(StoreConfig!L1080=0,"不限购",StoreConfig!L1080&amp;"次"),"")</f>
        <v/>
      </c>
    </row>
    <row r="1076" spans="4:10">
      <c r="D1076" s="99" t="str">
        <f>IF($B$2=StoreConfig!C1081,StoreConfig!O1081,"")</f>
        <v/>
      </c>
      <c r="E1076" s="99" t="str">
        <f>IF($B$2=StoreConfig!C1081,StoreConfig!E1081,"")</f>
        <v/>
      </c>
      <c r="F1076" s="99" t="str">
        <f>IF($B$2=StoreConfig!C1081,RIGHT(StoreConfig!J1081,LEN(StoreConfig!J1081)-FIND("|",StoreConfig!J1081)),"")</f>
        <v/>
      </c>
      <c r="G1076" s="99" t="str">
        <f>IFERROR(VLOOKUP(--IF($B$2=StoreConfig!C1081,LEFT(StoreConfig!J1081,FIND("|",StoreConfig!J1081)-1),""),$Q$4:$R$20,2,FALSE),"")</f>
        <v/>
      </c>
      <c r="H1076" s="91" t="str">
        <f>IF($B$2=StoreConfig!C1081,LEFT(StoreConfig!G1081,FIND("#",StoreConfig!G1081)-1),"")</f>
        <v/>
      </c>
      <c r="I1076" s="91" t="str">
        <f>IF($B$2=StoreConfig!C1081,RIGHT(StoreConfig!G1081,LEN(StoreConfig!G1081)-FIND("#",StoreConfig!G1081)),"")</f>
        <v/>
      </c>
      <c r="J1076" s="91" t="str">
        <f>IF($B$2=StoreConfig!C1081,IF(StoreConfig!L1081=0,"不限购",StoreConfig!L1081&amp;"次"),"")</f>
        <v/>
      </c>
    </row>
    <row r="1077" spans="4:10">
      <c r="D1077" s="99" t="str">
        <f>IF($B$2=StoreConfig!C1082,StoreConfig!O1082,"")</f>
        <v/>
      </c>
      <c r="E1077" s="99" t="str">
        <f>IF($B$2=StoreConfig!C1082,StoreConfig!E1082,"")</f>
        <v/>
      </c>
      <c r="F1077" s="99" t="str">
        <f>IF($B$2=StoreConfig!C1082,RIGHT(StoreConfig!J1082,LEN(StoreConfig!J1082)-FIND("|",StoreConfig!J1082)),"")</f>
        <v/>
      </c>
      <c r="G1077" s="99" t="str">
        <f>IFERROR(VLOOKUP(--IF($B$2=StoreConfig!C1082,LEFT(StoreConfig!J1082,FIND("|",StoreConfig!J1082)-1),""),$Q$4:$R$20,2,FALSE),"")</f>
        <v/>
      </c>
      <c r="H1077" s="91" t="str">
        <f>IF($B$2=StoreConfig!C1082,LEFT(StoreConfig!G1082,FIND("#",StoreConfig!G1082)-1),"")</f>
        <v/>
      </c>
      <c r="I1077" s="91" t="str">
        <f>IF($B$2=StoreConfig!C1082,RIGHT(StoreConfig!G1082,LEN(StoreConfig!G1082)-FIND("#",StoreConfig!G1082)),"")</f>
        <v/>
      </c>
      <c r="J1077" s="91" t="str">
        <f>IF($B$2=StoreConfig!C1082,IF(StoreConfig!L1082=0,"不限购",StoreConfig!L1082&amp;"次"),"")</f>
        <v/>
      </c>
    </row>
    <row r="1078" spans="4:10">
      <c r="D1078" s="99" t="str">
        <f>IF($B$2=StoreConfig!C1083,StoreConfig!O1083,"")</f>
        <v/>
      </c>
      <c r="E1078" s="99" t="str">
        <f>IF($B$2=StoreConfig!C1083,StoreConfig!E1083,"")</f>
        <v/>
      </c>
      <c r="F1078" s="99" t="str">
        <f>IF($B$2=StoreConfig!C1083,RIGHT(StoreConfig!J1083,LEN(StoreConfig!J1083)-FIND("|",StoreConfig!J1083)),"")</f>
        <v/>
      </c>
      <c r="G1078" s="99" t="str">
        <f>IFERROR(VLOOKUP(--IF($B$2=StoreConfig!C1083,LEFT(StoreConfig!J1083,FIND("|",StoreConfig!J1083)-1),""),$Q$4:$R$20,2,FALSE),"")</f>
        <v/>
      </c>
      <c r="H1078" s="91" t="str">
        <f>IF($B$2=StoreConfig!C1083,LEFT(StoreConfig!G1083,FIND("#",StoreConfig!G1083)-1),"")</f>
        <v/>
      </c>
      <c r="I1078" s="91" t="str">
        <f>IF($B$2=StoreConfig!C1083,RIGHT(StoreConfig!G1083,LEN(StoreConfig!G1083)-FIND("#",StoreConfig!G1083)),"")</f>
        <v/>
      </c>
      <c r="J1078" s="91" t="str">
        <f>IF($B$2=StoreConfig!C1083,IF(StoreConfig!L1083=0,"不限购",StoreConfig!L1083&amp;"次"),"")</f>
        <v/>
      </c>
    </row>
    <row r="1079" spans="4:10">
      <c r="D1079" s="99" t="str">
        <f>IF($B$2=StoreConfig!C1084,StoreConfig!O1084,"")</f>
        <v/>
      </c>
      <c r="E1079" s="99" t="str">
        <f>IF($B$2=StoreConfig!C1084,StoreConfig!E1084,"")</f>
        <v/>
      </c>
      <c r="F1079" s="99" t="str">
        <f>IF($B$2=StoreConfig!C1084,RIGHT(StoreConfig!J1084,LEN(StoreConfig!J1084)-FIND("|",StoreConfig!J1084)),"")</f>
        <v/>
      </c>
      <c r="G1079" s="99" t="str">
        <f>IFERROR(VLOOKUP(--IF($B$2=StoreConfig!C1084,LEFT(StoreConfig!J1084,FIND("|",StoreConfig!J1084)-1),""),$Q$4:$R$20,2,FALSE),"")</f>
        <v/>
      </c>
      <c r="H1079" s="91" t="str">
        <f>IF($B$2=StoreConfig!C1084,LEFT(StoreConfig!G1084,FIND("#",StoreConfig!G1084)-1),"")</f>
        <v/>
      </c>
      <c r="I1079" s="91" t="str">
        <f>IF($B$2=StoreConfig!C1084,RIGHT(StoreConfig!G1084,LEN(StoreConfig!G1084)-FIND("#",StoreConfig!G1084)),"")</f>
        <v/>
      </c>
      <c r="J1079" s="91" t="str">
        <f>IF($B$2=StoreConfig!C1084,IF(StoreConfig!L1084=0,"不限购",StoreConfig!L1084&amp;"次"),"")</f>
        <v/>
      </c>
    </row>
    <row r="1080" spans="4:10">
      <c r="D1080" s="99" t="str">
        <f>IF($B$2=StoreConfig!C1085,StoreConfig!O1085,"")</f>
        <v/>
      </c>
      <c r="E1080" s="99" t="str">
        <f>IF($B$2=StoreConfig!C1085,StoreConfig!E1085,"")</f>
        <v/>
      </c>
      <c r="F1080" s="99" t="str">
        <f>IF($B$2=StoreConfig!C1085,RIGHT(StoreConfig!J1085,LEN(StoreConfig!J1085)-FIND("|",StoreConfig!J1085)),"")</f>
        <v/>
      </c>
      <c r="G1080" s="99" t="str">
        <f>IFERROR(VLOOKUP(--IF($B$2=StoreConfig!C1085,LEFT(StoreConfig!J1085,FIND("|",StoreConfig!J1085)-1),""),$Q$4:$R$20,2,FALSE),"")</f>
        <v/>
      </c>
      <c r="H1080" s="91" t="str">
        <f>IF($B$2=StoreConfig!C1085,LEFT(StoreConfig!G1085,FIND("#",StoreConfig!G1085)-1),"")</f>
        <v/>
      </c>
      <c r="I1080" s="91" t="str">
        <f>IF($B$2=StoreConfig!C1085,RIGHT(StoreConfig!G1085,LEN(StoreConfig!G1085)-FIND("#",StoreConfig!G1085)),"")</f>
        <v/>
      </c>
      <c r="J1080" s="91" t="str">
        <f>IF($B$2=StoreConfig!C1085,IF(StoreConfig!L1085=0,"不限购",StoreConfig!L1085&amp;"次"),"")</f>
        <v/>
      </c>
    </row>
    <row r="1081" spans="4:10">
      <c r="D1081" s="99" t="str">
        <f>IF($B$2=StoreConfig!C1086,StoreConfig!O1086,"")</f>
        <v/>
      </c>
      <c r="E1081" s="99" t="str">
        <f>IF($B$2=StoreConfig!C1086,StoreConfig!E1086,"")</f>
        <v/>
      </c>
      <c r="F1081" s="99" t="str">
        <f>IF($B$2=StoreConfig!C1086,RIGHT(StoreConfig!J1086,LEN(StoreConfig!J1086)-FIND("|",StoreConfig!J1086)),"")</f>
        <v/>
      </c>
      <c r="G1081" s="99" t="str">
        <f>IFERROR(VLOOKUP(--IF($B$2=StoreConfig!C1086,LEFT(StoreConfig!J1086,FIND("|",StoreConfig!J1086)-1),""),$Q$4:$R$20,2,FALSE),"")</f>
        <v/>
      </c>
      <c r="H1081" s="91" t="str">
        <f>IF($B$2=StoreConfig!C1086,LEFT(StoreConfig!G1086,FIND("#",StoreConfig!G1086)-1),"")</f>
        <v/>
      </c>
      <c r="I1081" s="91" t="str">
        <f>IF($B$2=StoreConfig!C1086,RIGHT(StoreConfig!G1086,LEN(StoreConfig!G1086)-FIND("#",StoreConfig!G1086)),"")</f>
        <v/>
      </c>
      <c r="J1081" s="91" t="str">
        <f>IF($B$2=StoreConfig!C1086,IF(StoreConfig!L1086=0,"不限购",StoreConfig!L1086&amp;"次"),"")</f>
        <v/>
      </c>
    </row>
    <row r="1082" spans="4:10">
      <c r="D1082" s="99" t="str">
        <f>IF($B$2=StoreConfig!C1087,StoreConfig!O1087,"")</f>
        <v/>
      </c>
      <c r="E1082" s="99" t="str">
        <f>IF($B$2=StoreConfig!C1087,StoreConfig!E1087,"")</f>
        <v/>
      </c>
      <c r="F1082" s="99" t="str">
        <f>IF($B$2=StoreConfig!C1087,RIGHT(StoreConfig!J1087,LEN(StoreConfig!J1087)-FIND("|",StoreConfig!J1087)),"")</f>
        <v/>
      </c>
      <c r="G1082" s="99" t="str">
        <f>IFERROR(VLOOKUP(--IF($B$2=StoreConfig!C1087,LEFT(StoreConfig!J1087,FIND("|",StoreConfig!J1087)-1),""),$Q$4:$R$20,2,FALSE),"")</f>
        <v/>
      </c>
      <c r="H1082" s="91" t="str">
        <f>IF($B$2=StoreConfig!C1087,LEFT(StoreConfig!G1087,FIND("#",StoreConfig!G1087)-1),"")</f>
        <v/>
      </c>
      <c r="I1082" s="91" t="str">
        <f>IF($B$2=StoreConfig!C1087,RIGHT(StoreConfig!G1087,LEN(StoreConfig!G1087)-FIND("#",StoreConfig!G1087)),"")</f>
        <v/>
      </c>
      <c r="J1082" s="91" t="str">
        <f>IF($B$2=StoreConfig!C1087,IF(StoreConfig!L1087=0,"不限购",StoreConfig!L1087&amp;"次"),"")</f>
        <v/>
      </c>
    </row>
    <row r="1083" spans="4:10">
      <c r="D1083" s="99" t="str">
        <f>IF($B$2=StoreConfig!C1088,StoreConfig!O1088,"")</f>
        <v/>
      </c>
      <c r="E1083" s="99" t="str">
        <f>IF($B$2=StoreConfig!C1088,StoreConfig!E1088,"")</f>
        <v/>
      </c>
      <c r="F1083" s="99" t="str">
        <f>IF($B$2=StoreConfig!C1088,RIGHT(StoreConfig!J1088,LEN(StoreConfig!J1088)-FIND("|",StoreConfig!J1088)),"")</f>
        <v/>
      </c>
      <c r="G1083" s="99" t="str">
        <f>IFERROR(VLOOKUP(--IF($B$2=StoreConfig!C1088,LEFT(StoreConfig!J1088,FIND("|",StoreConfig!J1088)-1),""),$Q$4:$R$20,2,FALSE),"")</f>
        <v/>
      </c>
      <c r="H1083" s="91" t="str">
        <f>IF($B$2=StoreConfig!C1088,LEFT(StoreConfig!G1088,FIND("#",StoreConfig!G1088)-1),"")</f>
        <v/>
      </c>
      <c r="I1083" s="91" t="str">
        <f>IF($B$2=StoreConfig!C1088,RIGHT(StoreConfig!G1088,LEN(StoreConfig!G1088)-FIND("#",StoreConfig!G1088)),"")</f>
        <v/>
      </c>
      <c r="J1083" s="91" t="str">
        <f>IF($B$2=StoreConfig!C1088,IF(StoreConfig!L1088=0,"不限购",StoreConfig!L1088&amp;"次"),"")</f>
        <v/>
      </c>
    </row>
    <row r="1084" spans="4:10">
      <c r="D1084" s="99" t="str">
        <f>IF($B$2=StoreConfig!C1089,StoreConfig!O1089,"")</f>
        <v/>
      </c>
      <c r="E1084" s="99" t="str">
        <f>IF($B$2=StoreConfig!C1089,StoreConfig!E1089,"")</f>
        <v/>
      </c>
      <c r="F1084" s="99" t="str">
        <f>IF($B$2=StoreConfig!C1089,RIGHT(StoreConfig!J1089,LEN(StoreConfig!J1089)-FIND("|",StoreConfig!J1089)),"")</f>
        <v/>
      </c>
      <c r="G1084" s="99" t="str">
        <f>IFERROR(VLOOKUP(--IF($B$2=StoreConfig!C1089,LEFT(StoreConfig!J1089,FIND("|",StoreConfig!J1089)-1),""),$Q$4:$R$20,2,FALSE),"")</f>
        <v/>
      </c>
      <c r="H1084" s="91" t="str">
        <f>IF($B$2=StoreConfig!C1089,LEFT(StoreConfig!G1089,FIND("#",StoreConfig!G1089)-1),"")</f>
        <v/>
      </c>
      <c r="I1084" s="91" t="str">
        <f>IF($B$2=StoreConfig!C1089,RIGHT(StoreConfig!G1089,LEN(StoreConfig!G1089)-FIND("#",StoreConfig!G1089)),"")</f>
        <v/>
      </c>
      <c r="J1084" s="91" t="str">
        <f>IF($B$2=StoreConfig!C1089,IF(StoreConfig!L1089=0,"不限购",StoreConfig!L1089&amp;"次"),"")</f>
        <v/>
      </c>
    </row>
    <row r="1085" spans="4:10">
      <c r="D1085" s="99" t="str">
        <f>IF($B$2=StoreConfig!C1090,StoreConfig!O1090,"")</f>
        <v/>
      </c>
      <c r="E1085" s="99" t="str">
        <f>IF($B$2=StoreConfig!C1090,StoreConfig!E1090,"")</f>
        <v/>
      </c>
      <c r="F1085" s="99" t="str">
        <f>IF($B$2=StoreConfig!C1090,RIGHT(StoreConfig!J1090,LEN(StoreConfig!J1090)-FIND("|",StoreConfig!J1090)),"")</f>
        <v/>
      </c>
      <c r="G1085" s="99" t="str">
        <f>IFERROR(VLOOKUP(--IF($B$2=StoreConfig!C1090,LEFT(StoreConfig!J1090,FIND("|",StoreConfig!J1090)-1),""),$Q$4:$R$20,2,FALSE),"")</f>
        <v/>
      </c>
      <c r="H1085" s="91" t="str">
        <f>IF($B$2=StoreConfig!C1090,LEFT(StoreConfig!G1090,FIND("#",StoreConfig!G1090)-1),"")</f>
        <v/>
      </c>
      <c r="I1085" s="91" t="str">
        <f>IF($B$2=StoreConfig!C1090,RIGHT(StoreConfig!G1090,LEN(StoreConfig!G1090)-FIND("#",StoreConfig!G1090)),"")</f>
        <v/>
      </c>
      <c r="J1085" s="91" t="str">
        <f>IF($B$2=StoreConfig!C1090,IF(StoreConfig!L1090=0,"不限购",StoreConfig!L1090&amp;"次"),"")</f>
        <v/>
      </c>
    </row>
    <row r="1086" spans="4:10">
      <c r="D1086" s="99" t="str">
        <f>IF($B$2=StoreConfig!C1091,StoreConfig!O1091,"")</f>
        <v/>
      </c>
      <c r="E1086" s="99" t="str">
        <f>IF($B$2=StoreConfig!C1091,StoreConfig!E1091,"")</f>
        <v/>
      </c>
      <c r="F1086" s="99" t="str">
        <f>IF($B$2=StoreConfig!C1091,RIGHT(StoreConfig!J1091,LEN(StoreConfig!J1091)-FIND("|",StoreConfig!J1091)),"")</f>
        <v/>
      </c>
      <c r="G1086" s="99" t="str">
        <f>IFERROR(VLOOKUP(--IF($B$2=StoreConfig!C1091,LEFT(StoreConfig!J1091,FIND("|",StoreConfig!J1091)-1),""),$Q$4:$R$20,2,FALSE),"")</f>
        <v/>
      </c>
      <c r="H1086" s="91" t="str">
        <f>IF($B$2=StoreConfig!C1091,LEFT(StoreConfig!G1091,FIND("#",StoreConfig!G1091)-1),"")</f>
        <v/>
      </c>
      <c r="I1086" s="91" t="str">
        <f>IF($B$2=StoreConfig!C1091,RIGHT(StoreConfig!G1091,LEN(StoreConfig!G1091)-FIND("#",StoreConfig!G1091)),"")</f>
        <v/>
      </c>
      <c r="J1086" s="91" t="str">
        <f>IF($B$2=StoreConfig!C1091,IF(StoreConfig!L1091=0,"不限购",StoreConfig!L1091&amp;"次"),"")</f>
        <v/>
      </c>
    </row>
    <row r="1087" spans="4:10">
      <c r="D1087" s="99" t="str">
        <f>IF($B$2=StoreConfig!C1092,StoreConfig!O1092,"")</f>
        <v/>
      </c>
      <c r="E1087" s="99" t="str">
        <f>IF($B$2=StoreConfig!C1092,StoreConfig!E1092,"")</f>
        <v/>
      </c>
      <c r="F1087" s="99" t="str">
        <f>IF($B$2=StoreConfig!C1092,RIGHT(StoreConfig!J1092,LEN(StoreConfig!J1092)-FIND("|",StoreConfig!J1092)),"")</f>
        <v/>
      </c>
      <c r="G1087" s="99" t="str">
        <f>IFERROR(VLOOKUP(--IF($B$2=StoreConfig!C1092,LEFT(StoreConfig!J1092,FIND("|",StoreConfig!J1092)-1),""),$Q$4:$R$20,2,FALSE),"")</f>
        <v/>
      </c>
      <c r="H1087" s="91" t="str">
        <f>IF($B$2=StoreConfig!C1092,LEFT(StoreConfig!G1092,FIND("#",StoreConfig!G1092)-1),"")</f>
        <v/>
      </c>
      <c r="I1087" s="91" t="str">
        <f>IF($B$2=StoreConfig!C1092,RIGHT(StoreConfig!G1092,LEN(StoreConfig!G1092)-FIND("#",StoreConfig!G1092)),"")</f>
        <v/>
      </c>
      <c r="J1087" s="91" t="str">
        <f>IF($B$2=StoreConfig!C1092,IF(StoreConfig!L1092=0,"不限购",StoreConfig!L1092&amp;"次"),"")</f>
        <v/>
      </c>
    </row>
    <row r="1088" spans="4:10">
      <c r="D1088" s="99" t="str">
        <f>IF($B$2=StoreConfig!C1093,StoreConfig!O1093,"")</f>
        <v/>
      </c>
      <c r="E1088" s="99" t="str">
        <f>IF($B$2=StoreConfig!C1093,StoreConfig!E1093,"")</f>
        <v/>
      </c>
      <c r="F1088" s="99" t="str">
        <f>IF($B$2=StoreConfig!C1093,RIGHT(StoreConfig!J1093,LEN(StoreConfig!J1093)-FIND("|",StoreConfig!J1093)),"")</f>
        <v/>
      </c>
      <c r="G1088" s="99" t="str">
        <f>IFERROR(VLOOKUP(--IF($B$2=StoreConfig!C1093,LEFT(StoreConfig!J1093,FIND("|",StoreConfig!J1093)-1),""),$Q$4:$R$20,2,FALSE),"")</f>
        <v/>
      </c>
      <c r="H1088" s="91" t="str">
        <f>IF($B$2=StoreConfig!C1093,LEFT(StoreConfig!G1093,FIND("#",StoreConfig!G1093)-1),"")</f>
        <v/>
      </c>
      <c r="I1088" s="91" t="str">
        <f>IF($B$2=StoreConfig!C1093,RIGHT(StoreConfig!G1093,LEN(StoreConfig!G1093)-FIND("#",StoreConfig!G1093)),"")</f>
        <v/>
      </c>
      <c r="J1088" s="91" t="str">
        <f>IF($B$2=StoreConfig!C1093,IF(StoreConfig!L1093=0,"不限购",StoreConfig!L1093&amp;"次"),"")</f>
        <v/>
      </c>
    </row>
    <row r="1089" spans="4:10">
      <c r="D1089" s="99" t="str">
        <f>IF($B$2=StoreConfig!C1094,StoreConfig!O1094,"")</f>
        <v/>
      </c>
      <c r="E1089" s="99" t="str">
        <f>IF($B$2=StoreConfig!C1094,StoreConfig!E1094,"")</f>
        <v/>
      </c>
      <c r="F1089" s="99" t="str">
        <f>IF($B$2=StoreConfig!C1094,RIGHT(StoreConfig!J1094,LEN(StoreConfig!J1094)-FIND("|",StoreConfig!J1094)),"")</f>
        <v/>
      </c>
      <c r="G1089" s="99" t="str">
        <f>IFERROR(VLOOKUP(--IF($B$2=StoreConfig!C1094,LEFT(StoreConfig!J1094,FIND("|",StoreConfig!J1094)-1),""),$Q$4:$R$20,2,FALSE),"")</f>
        <v/>
      </c>
      <c r="H1089" s="91" t="str">
        <f>IF($B$2=StoreConfig!C1094,LEFT(StoreConfig!G1094,FIND("#",StoreConfig!G1094)-1),"")</f>
        <v/>
      </c>
      <c r="I1089" s="91" t="str">
        <f>IF($B$2=StoreConfig!C1094,RIGHT(StoreConfig!G1094,LEN(StoreConfig!G1094)-FIND("#",StoreConfig!G1094)),"")</f>
        <v/>
      </c>
      <c r="J1089" s="91" t="str">
        <f>IF($B$2=StoreConfig!C1094,IF(StoreConfig!L1094=0,"不限购",StoreConfig!L1094&amp;"次"),"")</f>
        <v/>
      </c>
    </row>
    <row r="1090" spans="4:10">
      <c r="D1090" s="99" t="str">
        <f>IF($B$2=StoreConfig!C1095,StoreConfig!O1095,"")</f>
        <v/>
      </c>
      <c r="E1090" s="99" t="str">
        <f>IF($B$2=StoreConfig!C1095,StoreConfig!E1095,"")</f>
        <v/>
      </c>
      <c r="F1090" s="99" t="str">
        <f>IF($B$2=StoreConfig!C1095,RIGHT(StoreConfig!J1095,LEN(StoreConfig!J1095)-FIND("|",StoreConfig!J1095)),"")</f>
        <v/>
      </c>
      <c r="G1090" s="99" t="str">
        <f>IFERROR(VLOOKUP(--IF($B$2=StoreConfig!C1095,LEFT(StoreConfig!J1095,FIND("|",StoreConfig!J1095)-1),""),$Q$4:$R$20,2,FALSE),"")</f>
        <v/>
      </c>
      <c r="H1090" s="91" t="str">
        <f>IF($B$2=StoreConfig!C1095,LEFT(StoreConfig!G1095,FIND("#",StoreConfig!G1095)-1),"")</f>
        <v/>
      </c>
      <c r="I1090" s="91" t="str">
        <f>IF($B$2=StoreConfig!C1095,RIGHT(StoreConfig!G1095,LEN(StoreConfig!G1095)-FIND("#",StoreConfig!G1095)),"")</f>
        <v/>
      </c>
      <c r="J1090" s="91" t="str">
        <f>IF($B$2=StoreConfig!C1095,IF(StoreConfig!L1095=0,"不限购",StoreConfig!L1095&amp;"次"),"")</f>
        <v/>
      </c>
    </row>
    <row r="1091" spans="4:10">
      <c r="D1091" s="99" t="str">
        <f>IF($B$2=StoreConfig!C1096,StoreConfig!O1096,"")</f>
        <v/>
      </c>
      <c r="E1091" s="99" t="str">
        <f>IF($B$2=StoreConfig!C1096,StoreConfig!E1096,"")</f>
        <v/>
      </c>
      <c r="F1091" s="99" t="str">
        <f>IF($B$2=StoreConfig!C1096,RIGHT(StoreConfig!J1096,LEN(StoreConfig!J1096)-FIND("|",StoreConfig!J1096)),"")</f>
        <v/>
      </c>
      <c r="G1091" s="99" t="str">
        <f>IFERROR(VLOOKUP(--IF($B$2=StoreConfig!C1096,LEFT(StoreConfig!J1096,FIND("|",StoreConfig!J1096)-1),""),$Q$4:$R$20,2,FALSE),"")</f>
        <v/>
      </c>
      <c r="H1091" s="91" t="str">
        <f>IF($B$2=StoreConfig!C1096,LEFT(StoreConfig!G1096,FIND("#",StoreConfig!G1096)-1),"")</f>
        <v/>
      </c>
      <c r="I1091" s="91" t="str">
        <f>IF($B$2=StoreConfig!C1096,RIGHT(StoreConfig!G1096,LEN(StoreConfig!G1096)-FIND("#",StoreConfig!G1096)),"")</f>
        <v/>
      </c>
      <c r="J1091" s="91" t="str">
        <f>IF($B$2=StoreConfig!C1096,IF(StoreConfig!L1096=0,"不限购",StoreConfig!L1096&amp;"次"),"")</f>
        <v/>
      </c>
    </row>
    <row r="1092" spans="4:10">
      <c r="D1092" s="99" t="str">
        <f>IF($B$2=StoreConfig!C1097,StoreConfig!O1097,"")</f>
        <v/>
      </c>
      <c r="E1092" s="99" t="str">
        <f>IF($B$2=StoreConfig!C1097,StoreConfig!E1097,"")</f>
        <v/>
      </c>
      <c r="F1092" s="99" t="str">
        <f>IF($B$2=StoreConfig!C1097,RIGHT(StoreConfig!J1097,LEN(StoreConfig!J1097)-FIND("|",StoreConfig!J1097)),"")</f>
        <v/>
      </c>
      <c r="G1092" s="99" t="str">
        <f>IFERROR(VLOOKUP(--IF($B$2=StoreConfig!C1097,LEFT(StoreConfig!J1097,FIND("|",StoreConfig!J1097)-1),""),$Q$4:$R$20,2,FALSE),"")</f>
        <v/>
      </c>
      <c r="H1092" s="91" t="str">
        <f>IF($B$2=StoreConfig!C1097,LEFT(StoreConfig!G1097,FIND("#",StoreConfig!G1097)-1),"")</f>
        <v/>
      </c>
      <c r="I1092" s="91" t="str">
        <f>IF($B$2=StoreConfig!C1097,RIGHT(StoreConfig!G1097,LEN(StoreConfig!G1097)-FIND("#",StoreConfig!G1097)),"")</f>
        <v/>
      </c>
      <c r="J1092" s="91" t="str">
        <f>IF($B$2=StoreConfig!C1097,IF(StoreConfig!L1097=0,"不限购",StoreConfig!L1097&amp;"次"),"")</f>
        <v/>
      </c>
    </row>
    <row r="1093" spans="4:10">
      <c r="D1093" s="99" t="str">
        <f>IF($B$2=StoreConfig!C1098,StoreConfig!O1098,"")</f>
        <v/>
      </c>
      <c r="E1093" s="99" t="str">
        <f>IF($B$2=StoreConfig!C1098,StoreConfig!E1098,"")</f>
        <v/>
      </c>
      <c r="F1093" s="99" t="str">
        <f>IF($B$2=StoreConfig!C1098,RIGHT(StoreConfig!J1098,LEN(StoreConfig!J1098)-FIND("|",StoreConfig!J1098)),"")</f>
        <v/>
      </c>
      <c r="G1093" s="99" t="str">
        <f>IFERROR(VLOOKUP(--IF($B$2=StoreConfig!C1098,LEFT(StoreConfig!J1098,FIND("|",StoreConfig!J1098)-1),""),$Q$4:$R$20,2,FALSE),"")</f>
        <v/>
      </c>
      <c r="H1093" s="91" t="str">
        <f>IF($B$2=StoreConfig!C1098,LEFT(StoreConfig!G1098,FIND("#",StoreConfig!G1098)-1),"")</f>
        <v/>
      </c>
      <c r="I1093" s="91" t="str">
        <f>IF($B$2=StoreConfig!C1098,RIGHT(StoreConfig!G1098,LEN(StoreConfig!G1098)-FIND("#",StoreConfig!G1098)),"")</f>
        <v/>
      </c>
      <c r="J1093" s="91" t="str">
        <f>IF($B$2=StoreConfig!C1098,IF(StoreConfig!L1098=0,"不限购",StoreConfig!L1098&amp;"次"),"")</f>
        <v/>
      </c>
    </row>
    <row r="1094" spans="4:10">
      <c r="D1094" s="99" t="str">
        <f>IF($B$2=StoreConfig!C1099,StoreConfig!O1099,"")</f>
        <v/>
      </c>
      <c r="E1094" s="99" t="str">
        <f>IF($B$2=StoreConfig!C1099,StoreConfig!E1099,"")</f>
        <v/>
      </c>
      <c r="F1094" s="99" t="str">
        <f>IF($B$2=StoreConfig!C1099,RIGHT(StoreConfig!J1099,LEN(StoreConfig!J1099)-FIND("|",StoreConfig!J1099)),"")</f>
        <v/>
      </c>
      <c r="G1094" s="99" t="str">
        <f>IFERROR(VLOOKUP(--IF($B$2=StoreConfig!C1099,LEFT(StoreConfig!J1099,FIND("|",StoreConfig!J1099)-1),""),$Q$4:$R$20,2,FALSE),"")</f>
        <v/>
      </c>
      <c r="H1094" s="91" t="str">
        <f>IF($B$2=StoreConfig!C1099,LEFT(StoreConfig!G1099,FIND("#",StoreConfig!G1099)-1),"")</f>
        <v/>
      </c>
      <c r="I1094" s="91" t="str">
        <f>IF($B$2=StoreConfig!C1099,RIGHT(StoreConfig!G1099,LEN(StoreConfig!G1099)-FIND("#",StoreConfig!G1099)),"")</f>
        <v/>
      </c>
      <c r="J1094" s="91" t="str">
        <f>IF($B$2=StoreConfig!C1099,IF(StoreConfig!L1099=0,"不限购",StoreConfig!L1099&amp;"次"),"")</f>
        <v/>
      </c>
    </row>
    <row r="1095" spans="4:10">
      <c r="D1095" s="99" t="str">
        <f>IF($B$2=StoreConfig!C1100,StoreConfig!O1100,"")</f>
        <v/>
      </c>
      <c r="E1095" s="99" t="str">
        <f>IF($B$2=StoreConfig!C1100,StoreConfig!E1100,"")</f>
        <v/>
      </c>
      <c r="F1095" s="99" t="str">
        <f>IF($B$2=StoreConfig!C1100,RIGHT(StoreConfig!J1100,LEN(StoreConfig!J1100)-FIND("|",StoreConfig!J1100)),"")</f>
        <v/>
      </c>
      <c r="G1095" s="99" t="str">
        <f>IFERROR(VLOOKUP(--IF($B$2=StoreConfig!C1100,LEFT(StoreConfig!J1100,FIND("|",StoreConfig!J1100)-1),""),$Q$4:$R$20,2,FALSE),"")</f>
        <v/>
      </c>
      <c r="H1095" s="91" t="str">
        <f>IF($B$2=StoreConfig!C1100,LEFT(StoreConfig!G1100,FIND("#",StoreConfig!G1100)-1),"")</f>
        <v/>
      </c>
      <c r="I1095" s="91" t="str">
        <f>IF($B$2=StoreConfig!C1100,RIGHT(StoreConfig!G1100,LEN(StoreConfig!G1100)-FIND("#",StoreConfig!G1100)),"")</f>
        <v/>
      </c>
      <c r="J1095" s="91" t="str">
        <f>IF($B$2=StoreConfig!C1100,IF(StoreConfig!L1100=0,"不限购",StoreConfig!L1100&amp;"次"),"")</f>
        <v/>
      </c>
    </row>
    <row r="1096" spans="4:10">
      <c r="D1096" s="99" t="str">
        <f>IF($B$2=StoreConfig!C1101,StoreConfig!O1101,"")</f>
        <v/>
      </c>
      <c r="E1096" s="99" t="str">
        <f>IF($B$2=StoreConfig!C1101,StoreConfig!E1101,"")</f>
        <v/>
      </c>
      <c r="F1096" s="99" t="str">
        <f>IF($B$2=StoreConfig!C1101,RIGHT(StoreConfig!J1101,LEN(StoreConfig!J1101)-FIND("|",StoreConfig!J1101)),"")</f>
        <v/>
      </c>
      <c r="G1096" s="99" t="str">
        <f>IFERROR(VLOOKUP(--IF($B$2=StoreConfig!C1101,LEFT(StoreConfig!J1101,FIND("|",StoreConfig!J1101)-1),""),$Q$4:$R$20,2,FALSE),"")</f>
        <v/>
      </c>
      <c r="H1096" s="91" t="str">
        <f>IF($B$2=StoreConfig!C1101,LEFT(StoreConfig!G1101,FIND("#",StoreConfig!G1101)-1),"")</f>
        <v/>
      </c>
      <c r="I1096" s="91" t="str">
        <f>IF($B$2=StoreConfig!C1101,RIGHT(StoreConfig!G1101,LEN(StoreConfig!G1101)-FIND("#",StoreConfig!G1101)),"")</f>
        <v/>
      </c>
      <c r="J1096" s="91" t="str">
        <f>IF($B$2=StoreConfig!C1101,IF(StoreConfig!L1101=0,"不限购",StoreConfig!L1101&amp;"次"),"")</f>
        <v/>
      </c>
    </row>
    <row r="1097" spans="4:10">
      <c r="D1097" s="99" t="str">
        <f>IF($B$2=StoreConfig!C1102,StoreConfig!O1102,"")</f>
        <v/>
      </c>
      <c r="E1097" s="99" t="str">
        <f>IF($B$2=StoreConfig!C1102,StoreConfig!E1102,"")</f>
        <v/>
      </c>
      <c r="F1097" s="99" t="str">
        <f>IF($B$2=StoreConfig!C1102,RIGHT(StoreConfig!J1102,LEN(StoreConfig!J1102)-FIND("|",StoreConfig!J1102)),"")</f>
        <v/>
      </c>
      <c r="G1097" s="99" t="str">
        <f>IFERROR(VLOOKUP(--IF($B$2=StoreConfig!C1102,LEFT(StoreConfig!J1102,FIND("|",StoreConfig!J1102)-1),""),$Q$4:$R$20,2,FALSE),"")</f>
        <v/>
      </c>
      <c r="H1097" s="91" t="str">
        <f>IF($B$2=StoreConfig!C1102,LEFT(StoreConfig!G1102,FIND("#",StoreConfig!G1102)-1),"")</f>
        <v/>
      </c>
      <c r="I1097" s="91" t="str">
        <f>IF($B$2=StoreConfig!C1102,RIGHT(StoreConfig!G1102,LEN(StoreConfig!G1102)-FIND("#",StoreConfig!G1102)),"")</f>
        <v/>
      </c>
      <c r="J1097" s="91" t="str">
        <f>IF($B$2=StoreConfig!C1102,IF(StoreConfig!L1102=0,"不限购",StoreConfig!L1102&amp;"次"),"")</f>
        <v/>
      </c>
    </row>
    <row r="1098" spans="4:10">
      <c r="D1098" s="99" t="str">
        <f>IF($B$2=StoreConfig!C1103,StoreConfig!O1103,"")</f>
        <v/>
      </c>
      <c r="E1098" s="99" t="str">
        <f>IF($B$2=StoreConfig!C1103,StoreConfig!E1103,"")</f>
        <v/>
      </c>
      <c r="F1098" s="99" t="str">
        <f>IF($B$2=StoreConfig!C1103,RIGHT(StoreConfig!J1103,LEN(StoreConfig!J1103)-FIND("|",StoreConfig!J1103)),"")</f>
        <v/>
      </c>
      <c r="G1098" s="99" t="str">
        <f>IFERROR(VLOOKUP(--IF($B$2=StoreConfig!C1103,LEFT(StoreConfig!J1103,FIND("|",StoreConfig!J1103)-1),""),$Q$4:$R$20,2,FALSE),"")</f>
        <v/>
      </c>
      <c r="H1098" s="91" t="str">
        <f>IF($B$2=StoreConfig!C1103,LEFT(StoreConfig!G1103,FIND("#",StoreConfig!G1103)-1),"")</f>
        <v/>
      </c>
      <c r="I1098" s="91" t="str">
        <f>IF($B$2=StoreConfig!C1103,RIGHT(StoreConfig!G1103,LEN(StoreConfig!G1103)-FIND("#",StoreConfig!G1103)),"")</f>
        <v/>
      </c>
      <c r="J1098" s="91" t="str">
        <f>IF($B$2=StoreConfig!C1103,IF(StoreConfig!L1103=0,"不限购",StoreConfig!L1103&amp;"次"),"")</f>
        <v/>
      </c>
    </row>
    <row r="1099" spans="4:10">
      <c r="D1099" s="99" t="str">
        <f>IF($B$2=StoreConfig!C1104,StoreConfig!O1104,"")</f>
        <v/>
      </c>
      <c r="E1099" s="99" t="str">
        <f>IF($B$2=StoreConfig!C1104,StoreConfig!E1104,"")</f>
        <v/>
      </c>
      <c r="F1099" s="99" t="str">
        <f>IF($B$2=StoreConfig!C1104,RIGHT(StoreConfig!J1104,LEN(StoreConfig!J1104)-FIND("|",StoreConfig!J1104)),"")</f>
        <v/>
      </c>
      <c r="G1099" s="99" t="str">
        <f>IFERROR(VLOOKUP(--IF($B$2=StoreConfig!C1104,LEFT(StoreConfig!J1104,FIND("|",StoreConfig!J1104)-1),""),$Q$4:$R$20,2,FALSE),"")</f>
        <v/>
      </c>
      <c r="H1099" s="91" t="str">
        <f>IF($B$2=StoreConfig!C1104,LEFT(StoreConfig!G1104,FIND("#",StoreConfig!G1104)-1),"")</f>
        <v/>
      </c>
      <c r="I1099" s="91" t="str">
        <f>IF($B$2=StoreConfig!C1104,RIGHT(StoreConfig!G1104,LEN(StoreConfig!G1104)-FIND("#",StoreConfig!G1104)),"")</f>
        <v/>
      </c>
      <c r="J1099" s="91" t="str">
        <f>IF($B$2=StoreConfig!C1104,IF(StoreConfig!L1104=0,"不限购",StoreConfig!L1104&amp;"次"),"")</f>
        <v/>
      </c>
    </row>
    <row r="1100" spans="4:10">
      <c r="D1100" s="99" t="str">
        <f>IF($B$2=StoreConfig!C1105,StoreConfig!O1105,"")</f>
        <v/>
      </c>
      <c r="E1100" s="99" t="str">
        <f>IF($B$2=StoreConfig!C1105,StoreConfig!E1105,"")</f>
        <v/>
      </c>
      <c r="F1100" s="99" t="str">
        <f>IF($B$2=StoreConfig!C1105,RIGHT(StoreConfig!J1105,LEN(StoreConfig!J1105)-FIND("|",StoreConfig!J1105)),"")</f>
        <v/>
      </c>
      <c r="G1100" s="99" t="str">
        <f>IFERROR(VLOOKUP(--IF($B$2=StoreConfig!C1105,LEFT(StoreConfig!J1105,FIND("|",StoreConfig!J1105)-1),""),$Q$4:$R$20,2,FALSE),"")</f>
        <v/>
      </c>
      <c r="H1100" s="91" t="str">
        <f>IF($B$2=StoreConfig!C1105,LEFT(StoreConfig!G1105,FIND("#",StoreConfig!G1105)-1),"")</f>
        <v/>
      </c>
      <c r="I1100" s="91" t="str">
        <f>IF($B$2=StoreConfig!C1105,RIGHT(StoreConfig!G1105,LEN(StoreConfig!G1105)-FIND("#",StoreConfig!G1105)),"")</f>
        <v/>
      </c>
      <c r="J1100" s="91" t="str">
        <f>IF($B$2=StoreConfig!C1105,IF(StoreConfig!L1105=0,"不限购",StoreConfig!L1105&amp;"次"),"")</f>
        <v/>
      </c>
    </row>
    <row r="1101" spans="4:10">
      <c r="D1101" s="99" t="str">
        <f>IF($B$2=StoreConfig!C1106,StoreConfig!O1106,"")</f>
        <v/>
      </c>
      <c r="E1101" s="99" t="str">
        <f>IF($B$2=StoreConfig!C1106,StoreConfig!E1106,"")</f>
        <v/>
      </c>
      <c r="F1101" s="99" t="str">
        <f>IF($B$2=StoreConfig!C1106,RIGHT(StoreConfig!J1106,LEN(StoreConfig!J1106)-FIND("|",StoreConfig!J1106)),"")</f>
        <v/>
      </c>
      <c r="G1101" s="99" t="str">
        <f>IFERROR(VLOOKUP(--IF($B$2=StoreConfig!C1106,LEFT(StoreConfig!J1106,FIND("|",StoreConfig!J1106)-1),""),$Q$4:$R$20,2,FALSE),"")</f>
        <v/>
      </c>
      <c r="H1101" s="91" t="str">
        <f>IF($B$2=StoreConfig!C1106,LEFT(StoreConfig!G1106,FIND("#",StoreConfig!G1106)-1),"")</f>
        <v/>
      </c>
      <c r="I1101" s="91" t="str">
        <f>IF($B$2=StoreConfig!C1106,RIGHT(StoreConfig!G1106,LEN(StoreConfig!G1106)-FIND("#",StoreConfig!G1106)),"")</f>
        <v/>
      </c>
      <c r="J1101" s="91" t="str">
        <f>IF($B$2=StoreConfig!C1106,IF(StoreConfig!L1106=0,"不限购",StoreConfig!L1106&amp;"次"),"")</f>
        <v/>
      </c>
    </row>
    <row r="1102" spans="4:10">
      <c r="D1102" s="99" t="str">
        <f>IF($B$2=StoreConfig!C1107,StoreConfig!O1107,"")</f>
        <v/>
      </c>
      <c r="E1102" s="99" t="str">
        <f>IF($B$2=StoreConfig!C1107,StoreConfig!E1107,"")</f>
        <v/>
      </c>
      <c r="F1102" s="99" t="str">
        <f>IF($B$2=StoreConfig!C1107,RIGHT(StoreConfig!J1107,LEN(StoreConfig!J1107)-FIND("|",StoreConfig!J1107)),"")</f>
        <v/>
      </c>
      <c r="G1102" s="99" t="str">
        <f>IFERROR(VLOOKUP(--IF($B$2=StoreConfig!C1107,LEFT(StoreConfig!J1107,FIND("|",StoreConfig!J1107)-1),""),$Q$4:$R$20,2,FALSE),"")</f>
        <v/>
      </c>
      <c r="H1102" s="91" t="str">
        <f>IF($B$2=StoreConfig!C1107,LEFT(StoreConfig!G1107,FIND("#",StoreConfig!G1107)-1),"")</f>
        <v/>
      </c>
      <c r="I1102" s="91" t="str">
        <f>IF($B$2=StoreConfig!C1107,RIGHT(StoreConfig!G1107,LEN(StoreConfig!G1107)-FIND("#",StoreConfig!G1107)),"")</f>
        <v/>
      </c>
      <c r="J1102" s="91" t="str">
        <f>IF($B$2=StoreConfig!C1107,IF(StoreConfig!L1107=0,"不限购",StoreConfig!L1107&amp;"次"),"")</f>
        <v/>
      </c>
    </row>
    <row r="1103" spans="4:10">
      <c r="D1103" s="99" t="str">
        <f>IF($B$2=StoreConfig!C1108,StoreConfig!O1108,"")</f>
        <v/>
      </c>
      <c r="E1103" s="99" t="str">
        <f>IF($B$2=StoreConfig!C1108,StoreConfig!E1108,"")</f>
        <v/>
      </c>
      <c r="F1103" s="99" t="str">
        <f>IF($B$2=StoreConfig!C1108,RIGHT(StoreConfig!J1108,LEN(StoreConfig!J1108)-FIND("|",StoreConfig!J1108)),"")</f>
        <v/>
      </c>
      <c r="G1103" s="99" t="str">
        <f>IFERROR(VLOOKUP(--IF($B$2=StoreConfig!C1108,LEFT(StoreConfig!J1108,FIND("|",StoreConfig!J1108)-1),""),$Q$4:$R$20,2,FALSE),"")</f>
        <v/>
      </c>
      <c r="H1103" s="91" t="str">
        <f>IF($B$2=StoreConfig!C1108,LEFT(StoreConfig!G1108,FIND("#",StoreConfig!G1108)-1),"")</f>
        <v/>
      </c>
      <c r="I1103" s="91" t="str">
        <f>IF($B$2=StoreConfig!C1108,RIGHT(StoreConfig!G1108,LEN(StoreConfig!G1108)-FIND("#",StoreConfig!G1108)),"")</f>
        <v/>
      </c>
      <c r="J1103" s="91" t="str">
        <f>IF($B$2=StoreConfig!C1108,IF(StoreConfig!L1108=0,"不限购",StoreConfig!L1108&amp;"次"),"")</f>
        <v/>
      </c>
    </row>
    <row r="1104" spans="4:10">
      <c r="D1104" s="99" t="str">
        <f>IF($B$2=StoreConfig!C1109,StoreConfig!O1109,"")</f>
        <v/>
      </c>
      <c r="E1104" s="99" t="str">
        <f>IF($B$2=StoreConfig!C1109,StoreConfig!E1109,"")</f>
        <v/>
      </c>
      <c r="F1104" s="99" t="str">
        <f>IF($B$2=StoreConfig!C1109,RIGHT(StoreConfig!J1109,LEN(StoreConfig!J1109)-FIND("|",StoreConfig!J1109)),"")</f>
        <v/>
      </c>
      <c r="G1104" s="99" t="str">
        <f>IFERROR(VLOOKUP(--IF($B$2=StoreConfig!C1109,LEFT(StoreConfig!J1109,FIND("|",StoreConfig!J1109)-1),""),$Q$4:$R$20,2,FALSE),"")</f>
        <v/>
      </c>
      <c r="H1104" s="91" t="str">
        <f>IF($B$2=StoreConfig!C1109,LEFT(StoreConfig!G1109,FIND("#",StoreConfig!G1109)-1),"")</f>
        <v/>
      </c>
      <c r="I1104" s="91" t="str">
        <f>IF($B$2=StoreConfig!C1109,RIGHT(StoreConfig!G1109,LEN(StoreConfig!G1109)-FIND("#",StoreConfig!G1109)),"")</f>
        <v/>
      </c>
      <c r="J1104" s="91" t="str">
        <f>IF($B$2=StoreConfig!C1109,IF(StoreConfig!L1109=0,"不限购",StoreConfig!L1109&amp;"次"),"")</f>
        <v/>
      </c>
    </row>
    <row r="1105" spans="4:10">
      <c r="D1105" s="99" t="str">
        <f>IF($B$2=StoreConfig!C1110,StoreConfig!O1110,"")</f>
        <v/>
      </c>
      <c r="E1105" s="99" t="str">
        <f>IF($B$2=StoreConfig!C1110,StoreConfig!E1110,"")</f>
        <v/>
      </c>
      <c r="F1105" s="99" t="str">
        <f>IF($B$2=StoreConfig!C1110,RIGHT(StoreConfig!J1110,LEN(StoreConfig!J1110)-FIND("|",StoreConfig!J1110)),"")</f>
        <v/>
      </c>
      <c r="G1105" s="99" t="str">
        <f>IFERROR(VLOOKUP(--IF($B$2=StoreConfig!C1110,LEFT(StoreConfig!J1110,FIND("|",StoreConfig!J1110)-1),""),$Q$4:$R$20,2,FALSE),"")</f>
        <v/>
      </c>
      <c r="H1105" s="91" t="str">
        <f>IF($B$2=StoreConfig!C1110,LEFT(StoreConfig!G1110,FIND("#",StoreConfig!G1110)-1),"")</f>
        <v/>
      </c>
      <c r="I1105" s="91" t="str">
        <f>IF($B$2=StoreConfig!C1110,RIGHT(StoreConfig!G1110,LEN(StoreConfig!G1110)-FIND("#",StoreConfig!G1110)),"")</f>
        <v/>
      </c>
      <c r="J1105" s="91" t="str">
        <f>IF($B$2=StoreConfig!C1110,IF(StoreConfig!L1110=0,"不限购",StoreConfig!L1110&amp;"次"),"")</f>
        <v/>
      </c>
    </row>
    <row r="1106" spans="4:10">
      <c r="D1106" s="99" t="str">
        <f>IF($B$2=StoreConfig!C1111,StoreConfig!O1111,"")</f>
        <v/>
      </c>
      <c r="E1106" s="99" t="str">
        <f>IF($B$2=StoreConfig!C1111,StoreConfig!E1111,"")</f>
        <v/>
      </c>
      <c r="F1106" s="99" t="str">
        <f>IF($B$2=StoreConfig!C1111,RIGHT(StoreConfig!J1111,LEN(StoreConfig!J1111)-FIND("|",StoreConfig!J1111)),"")</f>
        <v/>
      </c>
      <c r="G1106" s="99" t="str">
        <f>IFERROR(VLOOKUP(--IF($B$2=StoreConfig!C1111,LEFT(StoreConfig!J1111,FIND("|",StoreConfig!J1111)-1),""),$Q$4:$R$20,2,FALSE),"")</f>
        <v/>
      </c>
      <c r="H1106" s="91" t="str">
        <f>IF($B$2=StoreConfig!C1111,LEFT(StoreConfig!G1111,FIND("#",StoreConfig!G1111)-1),"")</f>
        <v/>
      </c>
      <c r="I1106" s="91" t="str">
        <f>IF($B$2=StoreConfig!C1111,RIGHT(StoreConfig!G1111,LEN(StoreConfig!G1111)-FIND("#",StoreConfig!G1111)),"")</f>
        <v/>
      </c>
      <c r="J1106" s="91" t="str">
        <f>IF($B$2=StoreConfig!C1111,IF(StoreConfig!L1111=0,"不限购",StoreConfig!L1111&amp;"次"),"")</f>
        <v/>
      </c>
    </row>
    <row r="1107" spans="4:10">
      <c r="D1107" s="99" t="str">
        <f>IF($B$2=StoreConfig!C1112,StoreConfig!O1112,"")</f>
        <v/>
      </c>
      <c r="E1107" s="99" t="str">
        <f>IF($B$2=StoreConfig!C1112,StoreConfig!E1112,"")</f>
        <v/>
      </c>
      <c r="F1107" s="99" t="str">
        <f>IF($B$2=StoreConfig!C1112,RIGHT(StoreConfig!J1112,LEN(StoreConfig!J1112)-FIND("|",StoreConfig!J1112)),"")</f>
        <v/>
      </c>
      <c r="G1107" s="99" t="str">
        <f>IFERROR(VLOOKUP(--IF($B$2=StoreConfig!C1112,LEFT(StoreConfig!J1112,FIND("|",StoreConfig!J1112)-1),""),$Q$4:$R$20,2,FALSE),"")</f>
        <v/>
      </c>
      <c r="H1107" s="91" t="str">
        <f>IF($B$2=StoreConfig!C1112,LEFT(StoreConfig!G1112,FIND("#",StoreConfig!G1112)-1),"")</f>
        <v/>
      </c>
      <c r="I1107" s="91" t="str">
        <f>IF($B$2=StoreConfig!C1112,RIGHT(StoreConfig!G1112,LEN(StoreConfig!G1112)-FIND("#",StoreConfig!G1112)),"")</f>
        <v/>
      </c>
      <c r="J1107" s="91" t="str">
        <f>IF($B$2=StoreConfig!C1112,IF(StoreConfig!L1112=0,"不限购",StoreConfig!L1112&amp;"次"),"")</f>
        <v/>
      </c>
    </row>
    <row r="1108" spans="4:10">
      <c r="D1108" s="99" t="str">
        <f>IF($B$2=StoreConfig!C1113,StoreConfig!O1113,"")</f>
        <v/>
      </c>
      <c r="E1108" s="99" t="str">
        <f>IF($B$2=StoreConfig!C1113,StoreConfig!E1113,"")</f>
        <v/>
      </c>
      <c r="F1108" s="99" t="str">
        <f>IF($B$2=StoreConfig!C1113,RIGHT(StoreConfig!J1113,LEN(StoreConfig!J1113)-FIND("|",StoreConfig!J1113)),"")</f>
        <v/>
      </c>
      <c r="G1108" s="99" t="str">
        <f>IFERROR(VLOOKUP(--IF($B$2=StoreConfig!C1113,LEFT(StoreConfig!J1113,FIND("|",StoreConfig!J1113)-1),""),$Q$4:$R$20,2,FALSE),"")</f>
        <v/>
      </c>
      <c r="H1108" s="91" t="str">
        <f>IF($B$2=StoreConfig!C1113,LEFT(StoreConfig!G1113,FIND("#",StoreConfig!G1113)-1),"")</f>
        <v/>
      </c>
      <c r="I1108" s="91" t="str">
        <f>IF($B$2=StoreConfig!C1113,RIGHT(StoreConfig!G1113,LEN(StoreConfig!G1113)-FIND("#",StoreConfig!G1113)),"")</f>
        <v/>
      </c>
      <c r="J1108" s="91" t="str">
        <f>IF($B$2=StoreConfig!C1113,IF(StoreConfig!L1113=0,"不限购",StoreConfig!L1113&amp;"次"),"")</f>
        <v/>
      </c>
    </row>
    <row r="1109" spans="4:10">
      <c r="D1109" s="99" t="str">
        <f>IF($B$2=StoreConfig!C1114,StoreConfig!O1114,"")</f>
        <v/>
      </c>
      <c r="E1109" s="99" t="str">
        <f>IF($B$2=StoreConfig!C1114,StoreConfig!E1114,"")</f>
        <v/>
      </c>
      <c r="F1109" s="99" t="str">
        <f>IF($B$2=StoreConfig!C1114,RIGHT(StoreConfig!J1114,LEN(StoreConfig!J1114)-FIND("|",StoreConfig!J1114)),"")</f>
        <v/>
      </c>
      <c r="G1109" s="99" t="str">
        <f>IFERROR(VLOOKUP(--IF($B$2=StoreConfig!C1114,LEFT(StoreConfig!J1114,FIND("|",StoreConfig!J1114)-1),""),$Q$4:$R$20,2,FALSE),"")</f>
        <v/>
      </c>
      <c r="H1109" s="91" t="str">
        <f>IF($B$2=StoreConfig!C1114,LEFT(StoreConfig!G1114,FIND("#",StoreConfig!G1114)-1),"")</f>
        <v/>
      </c>
      <c r="I1109" s="91" t="str">
        <f>IF($B$2=StoreConfig!C1114,RIGHT(StoreConfig!G1114,LEN(StoreConfig!G1114)-FIND("#",StoreConfig!G1114)),"")</f>
        <v/>
      </c>
      <c r="J1109" s="91" t="str">
        <f>IF($B$2=StoreConfig!C1114,IF(StoreConfig!L1114=0,"不限购",StoreConfig!L1114&amp;"次"),"")</f>
        <v/>
      </c>
    </row>
    <row r="1110" spans="4:10">
      <c r="D1110" s="99" t="str">
        <f>IF($B$2=StoreConfig!C1115,StoreConfig!O1115,"")</f>
        <v/>
      </c>
      <c r="E1110" s="99" t="str">
        <f>IF($B$2=StoreConfig!C1115,StoreConfig!E1115,"")</f>
        <v/>
      </c>
      <c r="F1110" s="99" t="str">
        <f>IF($B$2=StoreConfig!C1115,RIGHT(StoreConfig!J1115,LEN(StoreConfig!J1115)-FIND("|",StoreConfig!J1115)),"")</f>
        <v/>
      </c>
      <c r="G1110" s="99" t="str">
        <f>IFERROR(VLOOKUP(--IF($B$2=StoreConfig!C1115,LEFT(StoreConfig!J1115,FIND("|",StoreConfig!J1115)-1),""),$Q$4:$R$20,2,FALSE),"")</f>
        <v/>
      </c>
      <c r="H1110" s="91" t="str">
        <f>IF($B$2=StoreConfig!C1115,LEFT(StoreConfig!G1115,FIND("#",StoreConfig!G1115)-1),"")</f>
        <v/>
      </c>
      <c r="I1110" s="91" t="str">
        <f>IF($B$2=StoreConfig!C1115,RIGHT(StoreConfig!G1115,LEN(StoreConfig!G1115)-FIND("#",StoreConfig!G1115)),"")</f>
        <v/>
      </c>
      <c r="J1110" s="91" t="str">
        <f>IF($B$2=StoreConfig!C1115,IF(StoreConfig!L1115=0,"不限购",StoreConfig!L1115&amp;"次"),"")</f>
        <v/>
      </c>
    </row>
    <row r="1111" spans="4:10">
      <c r="D1111" s="99" t="str">
        <f>IF($B$2=StoreConfig!C1116,StoreConfig!O1116,"")</f>
        <v/>
      </c>
      <c r="E1111" s="99" t="str">
        <f>IF($B$2=StoreConfig!C1116,StoreConfig!E1116,"")</f>
        <v/>
      </c>
      <c r="F1111" s="99" t="str">
        <f>IF($B$2=StoreConfig!C1116,RIGHT(StoreConfig!J1116,LEN(StoreConfig!J1116)-FIND("|",StoreConfig!J1116)),"")</f>
        <v/>
      </c>
      <c r="G1111" s="99" t="str">
        <f>IFERROR(VLOOKUP(--IF($B$2=StoreConfig!C1116,LEFT(StoreConfig!J1116,FIND("|",StoreConfig!J1116)-1),""),$Q$4:$R$20,2,FALSE),"")</f>
        <v/>
      </c>
      <c r="H1111" s="91" t="str">
        <f>IF($B$2=StoreConfig!C1116,LEFT(StoreConfig!G1116,FIND("#",StoreConfig!G1116)-1),"")</f>
        <v/>
      </c>
      <c r="I1111" s="91" t="str">
        <f>IF($B$2=StoreConfig!C1116,RIGHT(StoreConfig!G1116,LEN(StoreConfig!G1116)-FIND("#",StoreConfig!G1116)),"")</f>
        <v/>
      </c>
      <c r="J1111" s="91" t="str">
        <f>IF($B$2=StoreConfig!C1116,IF(StoreConfig!L1116=0,"不限购",StoreConfig!L1116&amp;"次"),"")</f>
        <v/>
      </c>
    </row>
    <row r="1112" spans="4:10">
      <c r="D1112" s="99" t="str">
        <f>IF($B$2=StoreConfig!C1117,StoreConfig!O1117,"")</f>
        <v/>
      </c>
      <c r="E1112" s="99" t="str">
        <f>IF($B$2=StoreConfig!C1117,StoreConfig!E1117,"")</f>
        <v/>
      </c>
      <c r="F1112" s="99" t="str">
        <f>IF($B$2=StoreConfig!C1117,RIGHT(StoreConfig!J1117,LEN(StoreConfig!J1117)-FIND("|",StoreConfig!J1117)),"")</f>
        <v/>
      </c>
      <c r="G1112" s="99" t="str">
        <f>IFERROR(VLOOKUP(--IF($B$2=StoreConfig!C1117,LEFT(StoreConfig!J1117,FIND("|",StoreConfig!J1117)-1),""),$Q$4:$R$20,2,FALSE),"")</f>
        <v/>
      </c>
      <c r="H1112" s="91" t="str">
        <f>IF($B$2=StoreConfig!C1117,LEFT(StoreConfig!G1117,FIND("#",StoreConfig!G1117)-1),"")</f>
        <v/>
      </c>
      <c r="I1112" s="91" t="str">
        <f>IF($B$2=StoreConfig!C1117,RIGHT(StoreConfig!G1117,LEN(StoreConfig!G1117)-FIND("#",StoreConfig!G1117)),"")</f>
        <v/>
      </c>
      <c r="J1112" s="91" t="str">
        <f>IF($B$2=StoreConfig!C1117,IF(StoreConfig!L1117=0,"不限购",StoreConfig!L1117&amp;"次"),"")</f>
        <v/>
      </c>
    </row>
    <row r="1113" spans="4:10">
      <c r="D1113" s="99" t="str">
        <f>IF($B$2=StoreConfig!C1118,StoreConfig!O1118,"")</f>
        <v/>
      </c>
      <c r="E1113" s="99" t="str">
        <f>IF($B$2=StoreConfig!C1118,StoreConfig!E1118,"")</f>
        <v/>
      </c>
      <c r="F1113" s="99" t="str">
        <f>IF($B$2=StoreConfig!C1118,RIGHT(StoreConfig!J1118,LEN(StoreConfig!J1118)-FIND("|",StoreConfig!J1118)),"")</f>
        <v/>
      </c>
      <c r="G1113" s="99" t="str">
        <f>IFERROR(VLOOKUP(--IF($B$2=StoreConfig!C1118,LEFT(StoreConfig!J1118,FIND("|",StoreConfig!J1118)-1),""),$Q$4:$R$20,2,FALSE),"")</f>
        <v/>
      </c>
      <c r="H1113" s="91" t="str">
        <f>IF($B$2=StoreConfig!C1118,LEFT(StoreConfig!G1118,FIND("#",StoreConfig!G1118)-1),"")</f>
        <v/>
      </c>
      <c r="I1113" s="91" t="str">
        <f>IF($B$2=StoreConfig!C1118,RIGHT(StoreConfig!G1118,LEN(StoreConfig!G1118)-FIND("#",StoreConfig!G1118)),"")</f>
        <v/>
      </c>
      <c r="J1113" s="91" t="str">
        <f>IF($B$2=StoreConfig!C1118,IF(StoreConfig!L1118=0,"不限购",StoreConfig!L1118&amp;"次"),"")</f>
        <v/>
      </c>
    </row>
    <row r="1114" spans="4:10">
      <c r="D1114" s="99" t="str">
        <f>IF($B$2=StoreConfig!C1119,StoreConfig!O1119,"")</f>
        <v/>
      </c>
      <c r="E1114" s="99" t="str">
        <f>IF($B$2=StoreConfig!C1119,StoreConfig!E1119,"")</f>
        <v/>
      </c>
      <c r="F1114" s="99" t="str">
        <f>IF($B$2=StoreConfig!C1119,RIGHT(StoreConfig!J1119,LEN(StoreConfig!J1119)-FIND("|",StoreConfig!J1119)),"")</f>
        <v/>
      </c>
      <c r="G1114" s="99" t="str">
        <f>IFERROR(VLOOKUP(--IF($B$2=StoreConfig!C1119,LEFT(StoreConfig!J1119,FIND("|",StoreConfig!J1119)-1),""),$Q$4:$R$20,2,FALSE),"")</f>
        <v/>
      </c>
      <c r="H1114" s="91" t="str">
        <f>IF($B$2=StoreConfig!C1119,LEFT(StoreConfig!G1119,FIND("#",StoreConfig!G1119)-1),"")</f>
        <v/>
      </c>
      <c r="I1114" s="91" t="str">
        <f>IF($B$2=StoreConfig!C1119,RIGHT(StoreConfig!G1119,LEN(StoreConfig!G1119)-FIND("#",StoreConfig!G1119)),"")</f>
        <v/>
      </c>
      <c r="J1114" s="91" t="str">
        <f>IF($B$2=StoreConfig!C1119,IF(StoreConfig!L1119=0,"不限购",StoreConfig!L1119&amp;"次"),"")</f>
        <v/>
      </c>
    </row>
    <row r="1115" spans="4:10">
      <c r="D1115" s="99" t="str">
        <f>IF($B$2=StoreConfig!C1120,StoreConfig!O1120,"")</f>
        <v/>
      </c>
      <c r="E1115" s="99" t="str">
        <f>IF($B$2=StoreConfig!C1120,StoreConfig!E1120,"")</f>
        <v/>
      </c>
      <c r="F1115" s="99" t="str">
        <f>IF($B$2=StoreConfig!C1120,RIGHT(StoreConfig!J1120,LEN(StoreConfig!J1120)-FIND("|",StoreConfig!J1120)),"")</f>
        <v/>
      </c>
      <c r="G1115" s="99" t="str">
        <f>IFERROR(VLOOKUP(--IF($B$2=StoreConfig!C1120,LEFT(StoreConfig!J1120,FIND("|",StoreConfig!J1120)-1),""),$Q$4:$R$20,2,FALSE),"")</f>
        <v/>
      </c>
      <c r="H1115" s="91" t="str">
        <f>IF($B$2=StoreConfig!C1120,LEFT(StoreConfig!G1120,FIND("#",StoreConfig!G1120)-1),"")</f>
        <v/>
      </c>
      <c r="I1115" s="91" t="str">
        <f>IF($B$2=StoreConfig!C1120,RIGHT(StoreConfig!G1120,LEN(StoreConfig!G1120)-FIND("#",StoreConfig!G1120)),"")</f>
        <v/>
      </c>
      <c r="J1115" s="91" t="str">
        <f>IF($B$2=StoreConfig!C1120,IF(StoreConfig!L1120=0,"不限购",StoreConfig!L1120&amp;"次"),"")</f>
        <v/>
      </c>
    </row>
    <row r="1116" spans="4:10">
      <c r="D1116" s="99" t="str">
        <f>IF($B$2=StoreConfig!C1121,StoreConfig!O1121,"")</f>
        <v/>
      </c>
      <c r="E1116" s="99" t="str">
        <f>IF($B$2=StoreConfig!C1121,StoreConfig!E1121,"")</f>
        <v/>
      </c>
      <c r="F1116" s="99" t="str">
        <f>IF($B$2=StoreConfig!C1121,RIGHT(StoreConfig!J1121,LEN(StoreConfig!J1121)-FIND("|",StoreConfig!J1121)),"")</f>
        <v/>
      </c>
      <c r="G1116" s="99" t="str">
        <f>IFERROR(VLOOKUP(--IF($B$2=StoreConfig!C1121,LEFT(StoreConfig!J1121,FIND("|",StoreConfig!J1121)-1),""),$Q$4:$R$20,2,FALSE),"")</f>
        <v/>
      </c>
      <c r="H1116" s="91" t="str">
        <f>IF($B$2=StoreConfig!C1121,LEFT(StoreConfig!G1121,FIND("#",StoreConfig!G1121)-1),"")</f>
        <v/>
      </c>
      <c r="I1116" s="91" t="str">
        <f>IF($B$2=StoreConfig!C1121,RIGHT(StoreConfig!G1121,LEN(StoreConfig!G1121)-FIND("#",StoreConfig!G1121)),"")</f>
        <v/>
      </c>
      <c r="J1116" s="91" t="str">
        <f>IF($B$2=StoreConfig!C1121,IF(StoreConfig!L1121=0,"不限购",StoreConfig!L1121&amp;"次"),"")</f>
        <v/>
      </c>
    </row>
    <row r="1117" spans="4:10">
      <c r="D1117" s="99" t="str">
        <f>IF($B$2=StoreConfig!C1122,StoreConfig!O1122,"")</f>
        <v/>
      </c>
      <c r="E1117" s="99" t="str">
        <f>IF($B$2=StoreConfig!C1122,StoreConfig!E1122,"")</f>
        <v/>
      </c>
      <c r="F1117" s="99" t="str">
        <f>IF($B$2=StoreConfig!C1122,RIGHT(StoreConfig!J1122,LEN(StoreConfig!J1122)-FIND("|",StoreConfig!J1122)),"")</f>
        <v/>
      </c>
      <c r="G1117" s="99" t="str">
        <f>IFERROR(VLOOKUP(--IF($B$2=StoreConfig!C1122,LEFT(StoreConfig!J1122,FIND("|",StoreConfig!J1122)-1),""),$Q$4:$R$20,2,FALSE),"")</f>
        <v/>
      </c>
      <c r="H1117" s="91" t="str">
        <f>IF($B$2=StoreConfig!C1122,LEFT(StoreConfig!G1122,FIND("#",StoreConfig!G1122)-1),"")</f>
        <v/>
      </c>
      <c r="I1117" s="91" t="str">
        <f>IF($B$2=StoreConfig!C1122,RIGHT(StoreConfig!G1122,LEN(StoreConfig!G1122)-FIND("#",StoreConfig!G1122)),"")</f>
        <v/>
      </c>
      <c r="J1117" s="91" t="str">
        <f>IF($B$2=StoreConfig!C1122,IF(StoreConfig!L1122=0,"不限购",StoreConfig!L1122&amp;"次"),"")</f>
        <v/>
      </c>
    </row>
    <row r="1118" spans="4:10">
      <c r="D1118" s="99" t="str">
        <f>IF($B$2=StoreConfig!C1123,StoreConfig!O1123,"")</f>
        <v/>
      </c>
      <c r="E1118" s="99" t="str">
        <f>IF($B$2=StoreConfig!C1123,StoreConfig!E1123,"")</f>
        <v/>
      </c>
      <c r="F1118" s="99" t="str">
        <f>IF($B$2=StoreConfig!C1123,RIGHT(StoreConfig!J1123,LEN(StoreConfig!J1123)-FIND("|",StoreConfig!J1123)),"")</f>
        <v/>
      </c>
      <c r="G1118" s="99" t="str">
        <f>IFERROR(VLOOKUP(--IF($B$2=StoreConfig!C1123,LEFT(StoreConfig!J1123,FIND("|",StoreConfig!J1123)-1),""),$Q$4:$R$20,2,FALSE),"")</f>
        <v/>
      </c>
      <c r="H1118" s="91" t="str">
        <f>IF($B$2=StoreConfig!C1123,LEFT(StoreConfig!G1123,FIND("#",StoreConfig!G1123)-1),"")</f>
        <v/>
      </c>
      <c r="I1118" s="91" t="str">
        <f>IF($B$2=StoreConfig!C1123,RIGHT(StoreConfig!G1123,LEN(StoreConfig!G1123)-FIND("#",StoreConfig!G1123)),"")</f>
        <v/>
      </c>
      <c r="J1118" s="91" t="str">
        <f>IF($B$2=StoreConfig!C1123,IF(StoreConfig!L1123=0,"不限购",StoreConfig!L1123&amp;"次"),"")</f>
        <v/>
      </c>
    </row>
    <row r="1119" spans="4:10">
      <c r="D1119" s="99" t="str">
        <f>IF($B$2=StoreConfig!C1124,StoreConfig!O1124,"")</f>
        <v/>
      </c>
      <c r="E1119" s="99" t="str">
        <f>IF($B$2=StoreConfig!C1124,StoreConfig!E1124,"")</f>
        <v/>
      </c>
      <c r="F1119" s="99" t="str">
        <f>IF($B$2=StoreConfig!C1124,RIGHT(StoreConfig!J1124,LEN(StoreConfig!J1124)-FIND("|",StoreConfig!J1124)),"")</f>
        <v/>
      </c>
      <c r="G1119" s="99" t="str">
        <f>IFERROR(VLOOKUP(--IF($B$2=StoreConfig!C1124,LEFT(StoreConfig!J1124,FIND("|",StoreConfig!J1124)-1),""),$Q$4:$R$20,2,FALSE),"")</f>
        <v/>
      </c>
      <c r="H1119" s="91" t="str">
        <f>IF($B$2=StoreConfig!C1124,LEFT(StoreConfig!G1124,FIND("#",StoreConfig!G1124)-1),"")</f>
        <v/>
      </c>
      <c r="I1119" s="91" t="str">
        <f>IF($B$2=StoreConfig!C1124,RIGHT(StoreConfig!G1124,LEN(StoreConfig!G1124)-FIND("#",StoreConfig!G1124)),"")</f>
        <v/>
      </c>
      <c r="J1119" s="91" t="str">
        <f>IF($B$2=StoreConfig!C1124,IF(StoreConfig!L1124=0,"不限购",StoreConfig!L1124&amp;"次"),"")</f>
        <v/>
      </c>
    </row>
    <row r="1120" spans="4:10">
      <c r="D1120" s="99" t="str">
        <f>IF($B$2=StoreConfig!C1125,StoreConfig!O1125,"")</f>
        <v/>
      </c>
      <c r="E1120" s="99" t="str">
        <f>IF($B$2=StoreConfig!C1125,StoreConfig!E1125,"")</f>
        <v/>
      </c>
      <c r="F1120" s="99" t="str">
        <f>IF($B$2=StoreConfig!C1125,RIGHT(StoreConfig!J1125,LEN(StoreConfig!J1125)-FIND("|",StoreConfig!J1125)),"")</f>
        <v/>
      </c>
      <c r="G1120" s="99" t="str">
        <f>IFERROR(VLOOKUP(--IF($B$2=StoreConfig!C1125,LEFT(StoreConfig!J1125,FIND("|",StoreConfig!J1125)-1),""),$Q$4:$R$20,2,FALSE),"")</f>
        <v/>
      </c>
      <c r="H1120" s="91" t="str">
        <f>IF($B$2=StoreConfig!C1125,LEFT(StoreConfig!G1125,FIND("#",StoreConfig!G1125)-1),"")</f>
        <v/>
      </c>
      <c r="I1120" s="91" t="str">
        <f>IF($B$2=StoreConfig!C1125,RIGHT(StoreConfig!G1125,LEN(StoreConfig!G1125)-FIND("#",StoreConfig!G1125)),"")</f>
        <v/>
      </c>
      <c r="J1120" s="91" t="str">
        <f>IF($B$2=StoreConfig!C1125,IF(StoreConfig!L1125=0,"不限购",StoreConfig!L1125&amp;"次"),"")</f>
        <v/>
      </c>
    </row>
    <row r="1121" spans="4:10">
      <c r="D1121" s="99" t="str">
        <f>IF($B$2=StoreConfig!C1126,StoreConfig!O1126,"")</f>
        <v/>
      </c>
      <c r="E1121" s="99" t="str">
        <f>IF($B$2=StoreConfig!C1126,StoreConfig!E1126,"")</f>
        <v/>
      </c>
      <c r="F1121" s="99" t="str">
        <f>IF($B$2=StoreConfig!C1126,RIGHT(StoreConfig!J1126,LEN(StoreConfig!J1126)-FIND("|",StoreConfig!J1126)),"")</f>
        <v/>
      </c>
      <c r="G1121" s="99" t="str">
        <f>IFERROR(VLOOKUP(--IF($B$2=StoreConfig!C1126,LEFT(StoreConfig!J1126,FIND("|",StoreConfig!J1126)-1),""),$Q$4:$R$20,2,FALSE),"")</f>
        <v/>
      </c>
      <c r="H1121" s="91" t="str">
        <f>IF($B$2=StoreConfig!C1126,LEFT(StoreConfig!G1126,FIND("#",StoreConfig!G1126)-1),"")</f>
        <v/>
      </c>
      <c r="I1121" s="91" t="str">
        <f>IF($B$2=StoreConfig!C1126,RIGHT(StoreConfig!G1126,LEN(StoreConfig!G1126)-FIND("#",StoreConfig!G1126)),"")</f>
        <v/>
      </c>
      <c r="J1121" s="91" t="str">
        <f>IF($B$2=StoreConfig!C1126,IF(StoreConfig!L1126=0,"不限购",StoreConfig!L1126&amp;"次"),"")</f>
        <v/>
      </c>
    </row>
    <row r="1122" spans="4:10">
      <c r="D1122" s="99" t="str">
        <f>IF($B$2=StoreConfig!C1127,StoreConfig!O1127,"")</f>
        <v/>
      </c>
      <c r="E1122" s="99" t="str">
        <f>IF($B$2=StoreConfig!C1127,StoreConfig!E1127,"")</f>
        <v/>
      </c>
      <c r="F1122" s="99" t="str">
        <f>IF($B$2=StoreConfig!C1127,RIGHT(StoreConfig!J1127,LEN(StoreConfig!J1127)-FIND("|",StoreConfig!J1127)),"")</f>
        <v/>
      </c>
      <c r="G1122" s="99" t="str">
        <f>IFERROR(VLOOKUP(--IF($B$2=StoreConfig!C1127,LEFT(StoreConfig!J1127,FIND("|",StoreConfig!J1127)-1),""),$Q$4:$R$20,2,FALSE),"")</f>
        <v/>
      </c>
      <c r="H1122" s="91" t="str">
        <f>IF($B$2=StoreConfig!C1127,LEFT(StoreConfig!G1127,FIND("#",StoreConfig!G1127)-1),"")</f>
        <v/>
      </c>
      <c r="I1122" s="91" t="str">
        <f>IF($B$2=StoreConfig!C1127,RIGHT(StoreConfig!G1127,LEN(StoreConfig!G1127)-FIND("#",StoreConfig!G1127)),"")</f>
        <v/>
      </c>
      <c r="J1122" s="91" t="str">
        <f>IF($B$2=StoreConfig!C1127,IF(StoreConfig!L1127=0,"不限购",StoreConfig!L1127&amp;"次"),"")</f>
        <v/>
      </c>
    </row>
    <row r="1123" spans="4:10">
      <c r="D1123" s="99" t="str">
        <f>IF($B$2=StoreConfig!C1128,StoreConfig!O1128,"")</f>
        <v/>
      </c>
      <c r="E1123" s="99" t="str">
        <f>IF($B$2=StoreConfig!C1128,StoreConfig!E1128,"")</f>
        <v/>
      </c>
      <c r="F1123" s="99" t="str">
        <f>IF($B$2=StoreConfig!C1128,RIGHT(StoreConfig!J1128,LEN(StoreConfig!J1128)-FIND("|",StoreConfig!J1128)),"")</f>
        <v/>
      </c>
      <c r="G1123" s="99" t="str">
        <f>IFERROR(VLOOKUP(--IF($B$2=StoreConfig!C1128,LEFT(StoreConfig!J1128,FIND("|",StoreConfig!J1128)-1),""),$Q$4:$R$20,2,FALSE),"")</f>
        <v/>
      </c>
      <c r="H1123" s="91" t="str">
        <f>IF($B$2=StoreConfig!C1128,LEFT(StoreConfig!G1128,FIND("#",StoreConfig!G1128)-1),"")</f>
        <v/>
      </c>
      <c r="I1123" s="91" t="str">
        <f>IF($B$2=StoreConfig!C1128,RIGHT(StoreConfig!G1128,LEN(StoreConfig!G1128)-FIND("#",StoreConfig!G1128)),"")</f>
        <v/>
      </c>
      <c r="J1123" s="91" t="str">
        <f>IF($B$2=StoreConfig!C1128,IF(StoreConfig!L1128=0,"不限购",StoreConfig!L1128&amp;"次"),"")</f>
        <v/>
      </c>
    </row>
    <row r="1124" spans="4:10">
      <c r="D1124" s="99" t="str">
        <f>IF($B$2=StoreConfig!C1129,StoreConfig!O1129,"")</f>
        <v/>
      </c>
      <c r="E1124" s="99" t="str">
        <f>IF($B$2=StoreConfig!C1129,StoreConfig!E1129,"")</f>
        <v/>
      </c>
      <c r="F1124" s="99" t="str">
        <f>IF($B$2=StoreConfig!C1129,RIGHT(StoreConfig!J1129,LEN(StoreConfig!J1129)-FIND("|",StoreConfig!J1129)),"")</f>
        <v/>
      </c>
      <c r="G1124" s="99" t="str">
        <f>IFERROR(VLOOKUP(--IF($B$2=StoreConfig!C1129,LEFT(StoreConfig!J1129,FIND("|",StoreConfig!J1129)-1),""),$Q$4:$R$20,2,FALSE),"")</f>
        <v/>
      </c>
      <c r="H1124" s="91" t="str">
        <f>IF($B$2=StoreConfig!C1129,LEFT(StoreConfig!G1129,FIND("#",StoreConfig!G1129)-1),"")</f>
        <v/>
      </c>
      <c r="I1124" s="91" t="str">
        <f>IF($B$2=StoreConfig!C1129,RIGHT(StoreConfig!G1129,LEN(StoreConfig!G1129)-FIND("#",StoreConfig!G1129)),"")</f>
        <v/>
      </c>
      <c r="J1124" s="91" t="str">
        <f>IF($B$2=StoreConfig!C1129,IF(StoreConfig!L1129=0,"不限购",StoreConfig!L1129&amp;"次"),"")</f>
        <v/>
      </c>
    </row>
    <row r="1125" spans="4:10">
      <c r="D1125" s="99" t="str">
        <f>IF($B$2=StoreConfig!C1130,StoreConfig!O1130,"")</f>
        <v/>
      </c>
      <c r="E1125" s="99" t="str">
        <f>IF($B$2=StoreConfig!C1130,StoreConfig!E1130,"")</f>
        <v/>
      </c>
      <c r="F1125" s="99" t="str">
        <f>IF($B$2=StoreConfig!C1130,RIGHT(StoreConfig!J1130,LEN(StoreConfig!J1130)-FIND("|",StoreConfig!J1130)),"")</f>
        <v/>
      </c>
      <c r="G1125" s="99" t="str">
        <f>IFERROR(VLOOKUP(--IF($B$2=StoreConfig!C1130,LEFT(StoreConfig!J1130,FIND("|",StoreConfig!J1130)-1),""),$Q$4:$R$20,2,FALSE),"")</f>
        <v/>
      </c>
      <c r="H1125" s="91" t="str">
        <f>IF($B$2=StoreConfig!C1130,LEFT(StoreConfig!G1130,FIND("#",StoreConfig!G1130)-1),"")</f>
        <v/>
      </c>
      <c r="I1125" s="91" t="str">
        <f>IF($B$2=StoreConfig!C1130,RIGHT(StoreConfig!G1130,LEN(StoreConfig!G1130)-FIND("#",StoreConfig!G1130)),"")</f>
        <v/>
      </c>
      <c r="J1125" s="91" t="str">
        <f>IF($B$2=StoreConfig!C1130,IF(StoreConfig!L1130=0,"不限购",StoreConfig!L1130&amp;"次"),"")</f>
        <v/>
      </c>
    </row>
    <row r="1126" spans="4:10">
      <c r="D1126" s="99" t="str">
        <f>IF($B$2=StoreConfig!C1131,StoreConfig!O1131,"")</f>
        <v/>
      </c>
      <c r="E1126" s="99" t="str">
        <f>IF($B$2=StoreConfig!C1131,StoreConfig!E1131,"")</f>
        <v/>
      </c>
      <c r="F1126" s="99" t="str">
        <f>IF($B$2=StoreConfig!C1131,RIGHT(StoreConfig!J1131,LEN(StoreConfig!J1131)-FIND("|",StoreConfig!J1131)),"")</f>
        <v/>
      </c>
      <c r="G1126" s="99" t="str">
        <f>IFERROR(VLOOKUP(--IF($B$2=StoreConfig!C1131,LEFT(StoreConfig!J1131,FIND("|",StoreConfig!J1131)-1),""),$Q$4:$R$20,2,FALSE),"")</f>
        <v/>
      </c>
      <c r="H1126" s="91" t="str">
        <f>IF($B$2=StoreConfig!C1131,LEFT(StoreConfig!G1131,FIND("#",StoreConfig!G1131)-1),"")</f>
        <v/>
      </c>
      <c r="I1126" s="91" t="str">
        <f>IF($B$2=StoreConfig!C1131,RIGHT(StoreConfig!G1131,LEN(StoreConfig!G1131)-FIND("#",StoreConfig!G1131)),"")</f>
        <v/>
      </c>
      <c r="J1126" s="91" t="str">
        <f>IF($B$2=StoreConfig!C1131,IF(StoreConfig!L1131=0,"不限购",StoreConfig!L1131&amp;"次"),"")</f>
        <v/>
      </c>
    </row>
    <row r="1127" spans="4:10">
      <c r="D1127" s="99" t="str">
        <f>IF($B$2=StoreConfig!C1132,StoreConfig!O1132,"")</f>
        <v/>
      </c>
      <c r="E1127" s="99" t="str">
        <f>IF($B$2=StoreConfig!C1132,StoreConfig!E1132,"")</f>
        <v/>
      </c>
      <c r="F1127" s="99" t="str">
        <f>IF($B$2=StoreConfig!C1132,RIGHT(StoreConfig!J1132,LEN(StoreConfig!J1132)-FIND("|",StoreConfig!J1132)),"")</f>
        <v/>
      </c>
      <c r="G1127" s="99" t="str">
        <f>IFERROR(VLOOKUP(--IF($B$2=StoreConfig!C1132,LEFT(StoreConfig!J1132,FIND("|",StoreConfig!J1132)-1),""),$Q$4:$R$20,2,FALSE),"")</f>
        <v/>
      </c>
      <c r="H1127" s="91" t="str">
        <f>IF($B$2=StoreConfig!C1132,LEFT(StoreConfig!G1132,FIND("#",StoreConfig!G1132)-1),"")</f>
        <v/>
      </c>
      <c r="I1127" s="91" t="str">
        <f>IF($B$2=StoreConfig!C1132,RIGHT(StoreConfig!G1132,LEN(StoreConfig!G1132)-FIND("#",StoreConfig!G1132)),"")</f>
        <v/>
      </c>
      <c r="J1127" s="91" t="str">
        <f>IF($B$2=StoreConfig!C1132,IF(StoreConfig!L1132=0,"不限购",StoreConfig!L1132&amp;"次"),"")</f>
        <v/>
      </c>
    </row>
    <row r="1128" spans="4:10">
      <c r="D1128" s="99" t="str">
        <f>IF($B$2=StoreConfig!C1133,StoreConfig!O1133,"")</f>
        <v/>
      </c>
      <c r="E1128" s="99" t="str">
        <f>IF($B$2=StoreConfig!C1133,StoreConfig!E1133,"")</f>
        <v/>
      </c>
      <c r="F1128" s="99" t="str">
        <f>IF($B$2=StoreConfig!C1133,RIGHT(StoreConfig!J1133,LEN(StoreConfig!J1133)-FIND("|",StoreConfig!J1133)),"")</f>
        <v/>
      </c>
      <c r="G1128" s="99" t="str">
        <f>IFERROR(VLOOKUP(--IF($B$2=StoreConfig!C1133,LEFT(StoreConfig!J1133,FIND("|",StoreConfig!J1133)-1),""),$Q$4:$R$20,2,FALSE),"")</f>
        <v/>
      </c>
      <c r="H1128" s="91" t="str">
        <f>IF($B$2=StoreConfig!C1133,LEFT(StoreConfig!G1133,FIND("#",StoreConfig!G1133)-1),"")</f>
        <v/>
      </c>
      <c r="I1128" s="91" t="str">
        <f>IF($B$2=StoreConfig!C1133,RIGHT(StoreConfig!G1133,LEN(StoreConfig!G1133)-FIND("#",StoreConfig!G1133)),"")</f>
        <v/>
      </c>
      <c r="J1128" s="91" t="str">
        <f>IF($B$2=StoreConfig!C1133,IF(StoreConfig!L1133=0,"不限购",StoreConfig!L1133&amp;"次"),"")</f>
        <v/>
      </c>
    </row>
    <row r="1129" spans="4:10">
      <c r="D1129" s="99" t="str">
        <f>IF($B$2=StoreConfig!C1134,StoreConfig!O1134,"")</f>
        <v/>
      </c>
      <c r="E1129" s="99" t="str">
        <f>IF($B$2=StoreConfig!C1134,StoreConfig!E1134,"")</f>
        <v/>
      </c>
      <c r="F1129" s="99" t="str">
        <f>IF($B$2=StoreConfig!C1134,RIGHT(StoreConfig!J1134,LEN(StoreConfig!J1134)-FIND("|",StoreConfig!J1134)),"")</f>
        <v/>
      </c>
      <c r="G1129" s="99" t="str">
        <f>IFERROR(VLOOKUP(--IF($B$2=StoreConfig!C1134,LEFT(StoreConfig!J1134,FIND("|",StoreConfig!J1134)-1),""),$Q$4:$R$20,2,FALSE),"")</f>
        <v/>
      </c>
      <c r="H1129" s="91" t="str">
        <f>IF($B$2=StoreConfig!C1134,LEFT(StoreConfig!G1134,FIND("#",StoreConfig!G1134)-1),"")</f>
        <v/>
      </c>
      <c r="I1129" s="91" t="str">
        <f>IF($B$2=StoreConfig!C1134,RIGHT(StoreConfig!G1134,LEN(StoreConfig!G1134)-FIND("#",StoreConfig!G1134)),"")</f>
        <v/>
      </c>
      <c r="J1129" s="91" t="str">
        <f>IF($B$2=StoreConfig!C1134,IF(StoreConfig!L1134=0,"不限购",StoreConfig!L1134&amp;"次"),"")</f>
        <v/>
      </c>
    </row>
    <row r="1130" spans="4:10">
      <c r="D1130" s="99" t="str">
        <f>IF($B$2=StoreConfig!C1135,StoreConfig!O1135,"")</f>
        <v/>
      </c>
      <c r="E1130" s="99" t="str">
        <f>IF($B$2=StoreConfig!C1135,StoreConfig!E1135,"")</f>
        <v/>
      </c>
      <c r="F1130" s="99" t="str">
        <f>IF($B$2=StoreConfig!C1135,RIGHT(StoreConfig!J1135,LEN(StoreConfig!J1135)-FIND("|",StoreConfig!J1135)),"")</f>
        <v/>
      </c>
      <c r="G1130" s="99" t="str">
        <f>IFERROR(VLOOKUP(--IF($B$2=StoreConfig!C1135,LEFT(StoreConfig!J1135,FIND("|",StoreConfig!J1135)-1),""),$Q$4:$R$20,2,FALSE),"")</f>
        <v/>
      </c>
      <c r="H1130" s="91" t="str">
        <f>IF($B$2=StoreConfig!C1135,LEFT(StoreConfig!G1135,FIND("#",StoreConfig!G1135)-1),"")</f>
        <v/>
      </c>
      <c r="I1130" s="91" t="str">
        <f>IF($B$2=StoreConfig!C1135,RIGHT(StoreConfig!G1135,LEN(StoreConfig!G1135)-FIND("#",StoreConfig!G1135)),"")</f>
        <v/>
      </c>
      <c r="J1130" s="91" t="str">
        <f>IF($B$2=StoreConfig!C1135,IF(StoreConfig!L1135=0,"不限购",StoreConfig!L1135&amp;"次"),"")</f>
        <v/>
      </c>
    </row>
    <row r="1131" spans="4:10">
      <c r="D1131" s="99" t="str">
        <f>IF($B$2=StoreConfig!C1136,StoreConfig!O1136,"")</f>
        <v/>
      </c>
      <c r="E1131" s="99" t="str">
        <f>IF($B$2=StoreConfig!C1136,StoreConfig!E1136,"")</f>
        <v/>
      </c>
      <c r="F1131" s="99" t="str">
        <f>IF($B$2=StoreConfig!C1136,RIGHT(StoreConfig!J1136,LEN(StoreConfig!J1136)-FIND("|",StoreConfig!J1136)),"")</f>
        <v/>
      </c>
      <c r="G1131" s="99" t="str">
        <f>IFERROR(VLOOKUP(--IF($B$2=StoreConfig!C1136,LEFT(StoreConfig!J1136,FIND("|",StoreConfig!J1136)-1),""),$Q$4:$R$20,2,FALSE),"")</f>
        <v/>
      </c>
      <c r="H1131" s="91" t="str">
        <f>IF($B$2=StoreConfig!C1136,LEFT(StoreConfig!G1136,FIND("#",StoreConfig!G1136)-1),"")</f>
        <v/>
      </c>
      <c r="I1131" s="91" t="str">
        <f>IF($B$2=StoreConfig!C1136,RIGHT(StoreConfig!G1136,LEN(StoreConfig!G1136)-FIND("#",StoreConfig!G1136)),"")</f>
        <v/>
      </c>
      <c r="J1131" s="91" t="str">
        <f>IF($B$2=StoreConfig!C1136,IF(StoreConfig!L1136=0,"不限购",StoreConfig!L1136&amp;"次"),"")</f>
        <v/>
      </c>
    </row>
    <row r="1132" spans="4:10">
      <c r="D1132" s="99" t="str">
        <f>IF($B$2=StoreConfig!C1137,StoreConfig!O1137,"")</f>
        <v/>
      </c>
      <c r="E1132" s="99" t="str">
        <f>IF($B$2=StoreConfig!C1137,StoreConfig!E1137,"")</f>
        <v/>
      </c>
      <c r="F1132" s="99" t="str">
        <f>IF($B$2=StoreConfig!C1137,RIGHT(StoreConfig!J1137,LEN(StoreConfig!J1137)-FIND("|",StoreConfig!J1137)),"")</f>
        <v/>
      </c>
      <c r="G1132" s="99" t="str">
        <f>IFERROR(VLOOKUP(--IF($B$2=StoreConfig!C1137,LEFT(StoreConfig!J1137,FIND("|",StoreConfig!J1137)-1),""),$Q$4:$R$20,2,FALSE),"")</f>
        <v/>
      </c>
      <c r="H1132" s="91" t="str">
        <f>IF($B$2=StoreConfig!C1137,LEFT(StoreConfig!G1137,FIND("#",StoreConfig!G1137)-1),"")</f>
        <v/>
      </c>
      <c r="I1132" s="91" t="str">
        <f>IF($B$2=StoreConfig!C1137,RIGHT(StoreConfig!G1137,LEN(StoreConfig!G1137)-FIND("#",StoreConfig!G1137)),"")</f>
        <v/>
      </c>
      <c r="J1132" s="91" t="str">
        <f>IF($B$2=StoreConfig!C1137,IF(StoreConfig!L1137=0,"不限购",StoreConfig!L1137&amp;"次"),"")</f>
        <v/>
      </c>
    </row>
    <row r="1133" spans="4:10">
      <c r="D1133" s="99" t="str">
        <f>IF($B$2=StoreConfig!C1138,StoreConfig!O1138,"")</f>
        <v/>
      </c>
      <c r="E1133" s="99" t="str">
        <f>IF($B$2=StoreConfig!C1138,StoreConfig!E1138,"")</f>
        <v/>
      </c>
      <c r="F1133" s="99" t="str">
        <f>IF($B$2=StoreConfig!C1138,RIGHT(StoreConfig!J1138,LEN(StoreConfig!J1138)-FIND("|",StoreConfig!J1138)),"")</f>
        <v/>
      </c>
      <c r="G1133" s="99" t="str">
        <f>IFERROR(VLOOKUP(--IF($B$2=StoreConfig!C1138,LEFT(StoreConfig!J1138,FIND("|",StoreConfig!J1138)-1),""),$Q$4:$R$20,2,FALSE),"")</f>
        <v/>
      </c>
      <c r="H1133" s="91" t="str">
        <f>IF($B$2=StoreConfig!C1138,LEFT(StoreConfig!G1138,FIND("#",StoreConfig!G1138)-1),"")</f>
        <v/>
      </c>
      <c r="I1133" s="91" t="str">
        <f>IF($B$2=StoreConfig!C1138,RIGHT(StoreConfig!G1138,LEN(StoreConfig!G1138)-FIND("#",StoreConfig!G1138)),"")</f>
        <v/>
      </c>
      <c r="J1133" s="91" t="str">
        <f>IF($B$2=StoreConfig!C1138,IF(StoreConfig!L1138=0,"不限购",StoreConfig!L1138&amp;"次"),"")</f>
        <v/>
      </c>
    </row>
    <row r="1134" spans="4:10">
      <c r="D1134" s="99" t="str">
        <f>IF($B$2=StoreConfig!C1139,StoreConfig!O1139,"")</f>
        <v/>
      </c>
      <c r="E1134" s="99" t="str">
        <f>IF($B$2=StoreConfig!C1139,StoreConfig!E1139,"")</f>
        <v/>
      </c>
      <c r="F1134" s="99" t="str">
        <f>IF($B$2=StoreConfig!C1139,RIGHT(StoreConfig!J1139,LEN(StoreConfig!J1139)-FIND("|",StoreConfig!J1139)),"")</f>
        <v/>
      </c>
      <c r="G1134" s="99" t="str">
        <f>IFERROR(VLOOKUP(--IF($B$2=StoreConfig!C1139,LEFT(StoreConfig!J1139,FIND("|",StoreConfig!J1139)-1),""),$Q$4:$R$20,2,FALSE),"")</f>
        <v/>
      </c>
      <c r="H1134" s="91" t="str">
        <f>IF($B$2=StoreConfig!C1139,LEFT(StoreConfig!G1139,FIND("#",StoreConfig!G1139)-1),"")</f>
        <v/>
      </c>
      <c r="I1134" s="91" t="str">
        <f>IF($B$2=StoreConfig!C1139,RIGHT(StoreConfig!G1139,LEN(StoreConfig!G1139)-FIND("#",StoreConfig!G1139)),"")</f>
        <v/>
      </c>
      <c r="J1134" s="91" t="str">
        <f>IF($B$2=StoreConfig!C1139,IF(StoreConfig!L1139=0,"不限购",StoreConfig!L1139&amp;"次"),"")</f>
        <v/>
      </c>
    </row>
    <row r="1135" spans="4:10">
      <c r="D1135" s="99" t="str">
        <f>IF($B$2=StoreConfig!C1140,StoreConfig!O1140,"")</f>
        <v/>
      </c>
      <c r="E1135" s="99" t="str">
        <f>IF($B$2=StoreConfig!C1140,StoreConfig!E1140,"")</f>
        <v/>
      </c>
      <c r="F1135" s="99" t="str">
        <f>IF($B$2=StoreConfig!C1140,RIGHT(StoreConfig!J1140,LEN(StoreConfig!J1140)-FIND("|",StoreConfig!J1140)),"")</f>
        <v/>
      </c>
      <c r="G1135" s="99" t="str">
        <f>IFERROR(VLOOKUP(--IF($B$2=StoreConfig!C1140,LEFT(StoreConfig!J1140,FIND("|",StoreConfig!J1140)-1),""),$Q$4:$R$20,2,FALSE),"")</f>
        <v/>
      </c>
      <c r="H1135" s="91" t="str">
        <f>IF($B$2=StoreConfig!C1140,LEFT(StoreConfig!G1140,FIND("#",StoreConfig!G1140)-1),"")</f>
        <v/>
      </c>
      <c r="I1135" s="91" t="str">
        <f>IF($B$2=StoreConfig!C1140,RIGHT(StoreConfig!G1140,LEN(StoreConfig!G1140)-FIND("#",StoreConfig!G1140)),"")</f>
        <v/>
      </c>
      <c r="J1135" s="91" t="str">
        <f>IF($B$2=StoreConfig!C1140,IF(StoreConfig!L1140=0,"不限购",StoreConfig!L1140&amp;"次"),"")</f>
        <v/>
      </c>
    </row>
    <row r="1136" spans="4:10">
      <c r="D1136" s="99" t="str">
        <f>IF($B$2=StoreConfig!C1141,StoreConfig!O1141,"")</f>
        <v/>
      </c>
      <c r="E1136" s="99" t="str">
        <f>IF($B$2=StoreConfig!C1141,StoreConfig!E1141,"")</f>
        <v/>
      </c>
      <c r="F1136" s="99" t="str">
        <f>IF($B$2=StoreConfig!C1141,RIGHT(StoreConfig!J1141,LEN(StoreConfig!J1141)-FIND("|",StoreConfig!J1141)),"")</f>
        <v/>
      </c>
      <c r="G1136" s="99" t="str">
        <f>IFERROR(VLOOKUP(--IF($B$2=StoreConfig!C1141,LEFT(StoreConfig!J1141,FIND("|",StoreConfig!J1141)-1),""),$Q$4:$R$20,2,FALSE),"")</f>
        <v/>
      </c>
      <c r="H1136" s="91" t="str">
        <f>IF($B$2=StoreConfig!C1141,LEFT(StoreConfig!G1141,FIND("#",StoreConfig!G1141)-1),"")</f>
        <v/>
      </c>
      <c r="I1136" s="91" t="str">
        <f>IF($B$2=StoreConfig!C1141,RIGHT(StoreConfig!G1141,LEN(StoreConfig!G1141)-FIND("#",StoreConfig!G1141)),"")</f>
        <v/>
      </c>
      <c r="J1136" s="91" t="str">
        <f>IF($B$2=StoreConfig!C1141,IF(StoreConfig!L1141=0,"不限购",StoreConfig!L1141&amp;"次"),"")</f>
        <v/>
      </c>
    </row>
    <row r="1137" spans="4:10">
      <c r="D1137" s="99" t="str">
        <f>IF($B$2=StoreConfig!C1142,StoreConfig!O1142,"")</f>
        <v/>
      </c>
      <c r="E1137" s="99" t="str">
        <f>IF($B$2=StoreConfig!C1142,StoreConfig!E1142,"")</f>
        <v/>
      </c>
      <c r="F1137" s="99" t="str">
        <f>IF($B$2=StoreConfig!C1142,RIGHT(StoreConfig!J1142,LEN(StoreConfig!J1142)-FIND("|",StoreConfig!J1142)),"")</f>
        <v/>
      </c>
      <c r="G1137" s="99" t="str">
        <f>IFERROR(VLOOKUP(--IF($B$2=StoreConfig!C1142,LEFT(StoreConfig!J1142,FIND("|",StoreConfig!J1142)-1),""),$Q$4:$R$20,2,FALSE),"")</f>
        <v/>
      </c>
      <c r="H1137" s="91" t="str">
        <f>IF($B$2=StoreConfig!C1142,LEFT(StoreConfig!G1142,FIND("#",StoreConfig!G1142)-1),"")</f>
        <v/>
      </c>
      <c r="I1137" s="91" t="str">
        <f>IF($B$2=StoreConfig!C1142,RIGHT(StoreConfig!G1142,LEN(StoreConfig!G1142)-FIND("#",StoreConfig!G1142)),"")</f>
        <v/>
      </c>
      <c r="J1137" s="91" t="str">
        <f>IF($B$2=StoreConfig!C1142,IF(StoreConfig!L1142=0,"不限购",StoreConfig!L1142&amp;"次"),"")</f>
        <v/>
      </c>
    </row>
    <row r="1138" spans="4:10">
      <c r="D1138" s="99" t="str">
        <f>IF($B$2=StoreConfig!C1143,StoreConfig!O1143,"")</f>
        <v/>
      </c>
      <c r="E1138" s="99" t="str">
        <f>IF($B$2=StoreConfig!C1143,StoreConfig!E1143,"")</f>
        <v/>
      </c>
      <c r="F1138" s="99" t="str">
        <f>IF($B$2=StoreConfig!C1143,RIGHT(StoreConfig!J1143,LEN(StoreConfig!J1143)-FIND("|",StoreConfig!J1143)),"")</f>
        <v/>
      </c>
      <c r="G1138" s="99" t="str">
        <f>IFERROR(VLOOKUP(--IF($B$2=StoreConfig!C1143,LEFT(StoreConfig!J1143,FIND("|",StoreConfig!J1143)-1),""),$Q$4:$R$20,2,FALSE),"")</f>
        <v/>
      </c>
      <c r="H1138" s="91" t="str">
        <f>IF($B$2=StoreConfig!C1143,LEFT(StoreConfig!G1143,FIND("#",StoreConfig!G1143)-1),"")</f>
        <v/>
      </c>
      <c r="I1138" s="91" t="str">
        <f>IF($B$2=StoreConfig!C1143,RIGHT(StoreConfig!G1143,LEN(StoreConfig!G1143)-FIND("#",StoreConfig!G1143)),"")</f>
        <v/>
      </c>
      <c r="J1138" s="91" t="str">
        <f>IF($B$2=StoreConfig!C1143,IF(StoreConfig!L1143=0,"不限购",StoreConfig!L1143&amp;"次"),"")</f>
        <v/>
      </c>
    </row>
    <row r="1139" spans="4:10">
      <c r="D1139" s="99" t="str">
        <f>IF($B$2=StoreConfig!C1144,StoreConfig!O1144,"")</f>
        <v/>
      </c>
      <c r="E1139" s="99" t="str">
        <f>IF($B$2=StoreConfig!C1144,StoreConfig!E1144,"")</f>
        <v/>
      </c>
      <c r="F1139" s="99" t="str">
        <f>IF($B$2=StoreConfig!C1144,RIGHT(StoreConfig!J1144,LEN(StoreConfig!J1144)-FIND("|",StoreConfig!J1144)),"")</f>
        <v/>
      </c>
      <c r="G1139" s="99" t="str">
        <f>IFERROR(VLOOKUP(--IF($B$2=StoreConfig!C1144,LEFT(StoreConfig!J1144,FIND("|",StoreConfig!J1144)-1),""),$Q$4:$R$20,2,FALSE),"")</f>
        <v/>
      </c>
      <c r="H1139" s="91" t="str">
        <f>IF($B$2=StoreConfig!C1144,LEFT(StoreConfig!G1144,FIND("#",StoreConfig!G1144)-1),"")</f>
        <v/>
      </c>
      <c r="I1139" s="91" t="str">
        <f>IF($B$2=StoreConfig!C1144,RIGHT(StoreConfig!G1144,LEN(StoreConfig!G1144)-FIND("#",StoreConfig!G1144)),"")</f>
        <v/>
      </c>
      <c r="J1139" s="91" t="str">
        <f>IF($B$2=StoreConfig!C1144,IF(StoreConfig!L1144=0,"不限购",StoreConfig!L1144&amp;"次"),"")</f>
        <v/>
      </c>
    </row>
    <row r="1140" spans="4:10">
      <c r="D1140" s="99" t="str">
        <f>IF($B$2=StoreConfig!C1145,StoreConfig!O1145,"")</f>
        <v/>
      </c>
      <c r="E1140" s="99" t="str">
        <f>IF($B$2=StoreConfig!C1145,StoreConfig!E1145,"")</f>
        <v/>
      </c>
      <c r="F1140" s="99" t="str">
        <f>IF($B$2=StoreConfig!C1145,RIGHT(StoreConfig!J1145,LEN(StoreConfig!J1145)-FIND("|",StoreConfig!J1145)),"")</f>
        <v/>
      </c>
      <c r="G1140" s="99" t="str">
        <f>IFERROR(VLOOKUP(--IF($B$2=StoreConfig!C1145,LEFT(StoreConfig!J1145,FIND("|",StoreConfig!J1145)-1),""),$Q$4:$R$20,2,FALSE),"")</f>
        <v/>
      </c>
      <c r="H1140" s="91" t="str">
        <f>IF($B$2=StoreConfig!C1145,LEFT(StoreConfig!G1145,FIND("#",StoreConfig!G1145)-1),"")</f>
        <v/>
      </c>
      <c r="I1140" s="91" t="str">
        <f>IF($B$2=StoreConfig!C1145,RIGHT(StoreConfig!G1145,LEN(StoreConfig!G1145)-FIND("#",StoreConfig!G1145)),"")</f>
        <v/>
      </c>
      <c r="J1140" s="91" t="str">
        <f>IF($B$2=StoreConfig!C1145,IF(StoreConfig!L1145=0,"不限购",StoreConfig!L1145&amp;"次"),"")</f>
        <v/>
      </c>
    </row>
    <row r="1141" spans="4:10">
      <c r="D1141" s="99" t="str">
        <f>IF($B$2=StoreConfig!C1146,StoreConfig!O1146,"")</f>
        <v/>
      </c>
      <c r="E1141" s="99" t="str">
        <f>IF($B$2=StoreConfig!C1146,StoreConfig!E1146,"")</f>
        <v/>
      </c>
      <c r="F1141" s="99" t="str">
        <f>IF($B$2=StoreConfig!C1146,RIGHT(StoreConfig!J1146,LEN(StoreConfig!J1146)-FIND("|",StoreConfig!J1146)),"")</f>
        <v/>
      </c>
      <c r="G1141" s="99" t="str">
        <f>IFERROR(VLOOKUP(--IF($B$2=StoreConfig!C1146,LEFT(StoreConfig!J1146,FIND("|",StoreConfig!J1146)-1),""),$Q$4:$R$20,2,FALSE),"")</f>
        <v/>
      </c>
      <c r="H1141" s="91" t="str">
        <f>IF($B$2=StoreConfig!C1146,LEFT(StoreConfig!G1146,FIND("#",StoreConfig!G1146)-1),"")</f>
        <v/>
      </c>
      <c r="I1141" s="91" t="str">
        <f>IF($B$2=StoreConfig!C1146,RIGHT(StoreConfig!G1146,LEN(StoreConfig!G1146)-FIND("#",StoreConfig!G1146)),"")</f>
        <v/>
      </c>
      <c r="J1141" s="91" t="str">
        <f>IF($B$2=StoreConfig!C1146,IF(StoreConfig!L1146=0,"不限购",StoreConfig!L1146&amp;"次"),"")</f>
        <v/>
      </c>
    </row>
    <row r="1142" spans="4:10">
      <c r="D1142" s="99" t="str">
        <f>IF($B$2=StoreConfig!C1147,StoreConfig!O1147,"")</f>
        <v/>
      </c>
      <c r="E1142" s="99" t="str">
        <f>IF($B$2=StoreConfig!C1147,StoreConfig!E1147,"")</f>
        <v/>
      </c>
      <c r="F1142" s="99" t="str">
        <f>IF($B$2=StoreConfig!C1147,RIGHT(StoreConfig!J1147,LEN(StoreConfig!J1147)-FIND("|",StoreConfig!J1147)),"")</f>
        <v/>
      </c>
      <c r="G1142" s="99" t="str">
        <f>IFERROR(VLOOKUP(--IF($B$2=StoreConfig!C1147,LEFT(StoreConfig!J1147,FIND("|",StoreConfig!J1147)-1),""),$Q$4:$R$20,2,FALSE),"")</f>
        <v/>
      </c>
      <c r="H1142" s="91" t="str">
        <f>IF($B$2=StoreConfig!C1147,LEFT(StoreConfig!G1147,FIND("#",StoreConfig!G1147)-1),"")</f>
        <v/>
      </c>
      <c r="I1142" s="91" t="str">
        <f>IF($B$2=StoreConfig!C1147,RIGHT(StoreConfig!G1147,LEN(StoreConfig!G1147)-FIND("#",StoreConfig!G1147)),"")</f>
        <v/>
      </c>
      <c r="J1142" s="91" t="str">
        <f>IF($B$2=StoreConfig!C1147,IF(StoreConfig!L1147=0,"不限购",StoreConfig!L1147&amp;"次"),"")</f>
        <v/>
      </c>
    </row>
    <row r="1143" spans="4:10">
      <c r="D1143" s="99" t="str">
        <f>IF($B$2=StoreConfig!C1148,StoreConfig!O1148,"")</f>
        <v/>
      </c>
      <c r="E1143" s="99" t="str">
        <f>IF($B$2=StoreConfig!C1148,StoreConfig!E1148,"")</f>
        <v/>
      </c>
      <c r="F1143" s="99" t="str">
        <f>IF($B$2=StoreConfig!C1148,RIGHT(StoreConfig!J1148,LEN(StoreConfig!J1148)-FIND("|",StoreConfig!J1148)),"")</f>
        <v/>
      </c>
      <c r="G1143" s="99" t="str">
        <f>IFERROR(VLOOKUP(--IF($B$2=StoreConfig!C1148,LEFT(StoreConfig!J1148,FIND("|",StoreConfig!J1148)-1),""),$Q$4:$R$20,2,FALSE),"")</f>
        <v/>
      </c>
      <c r="H1143" s="91" t="str">
        <f>IF($B$2=StoreConfig!C1148,LEFT(StoreConfig!G1148,FIND("#",StoreConfig!G1148)-1),"")</f>
        <v/>
      </c>
      <c r="I1143" s="91" t="str">
        <f>IF($B$2=StoreConfig!C1148,RIGHT(StoreConfig!G1148,LEN(StoreConfig!G1148)-FIND("#",StoreConfig!G1148)),"")</f>
        <v/>
      </c>
      <c r="J1143" s="91" t="str">
        <f>IF($B$2=StoreConfig!C1148,IF(StoreConfig!L1148=0,"不限购",StoreConfig!L1148&amp;"次"),"")</f>
        <v/>
      </c>
    </row>
    <row r="1144" spans="4:10">
      <c r="D1144" s="99" t="str">
        <f>IF($B$2=StoreConfig!C1149,StoreConfig!O1149,"")</f>
        <v/>
      </c>
      <c r="E1144" s="99" t="str">
        <f>IF($B$2=StoreConfig!C1149,StoreConfig!E1149,"")</f>
        <v/>
      </c>
      <c r="F1144" s="99" t="str">
        <f>IF($B$2=StoreConfig!C1149,RIGHT(StoreConfig!J1149,LEN(StoreConfig!J1149)-FIND("|",StoreConfig!J1149)),"")</f>
        <v/>
      </c>
      <c r="G1144" s="99" t="str">
        <f>IFERROR(VLOOKUP(--IF($B$2=StoreConfig!C1149,LEFT(StoreConfig!J1149,FIND("|",StoreConfig!J1149)-1),""),$Q$4:$R$20,2,FALSE),"")</f>
        <v/>
      </c>
      <c r="H1144" s="91" t="str">
        <f>IF($B$2=StoreConfig!C1149,LEFT(StoreConfig!G1149,FIND("#",StoreConfig!G1149)-1),"")</f>
        <v/>
      </c>
      <c r="I1144" s="91" t="str">
        <f>IF($B$2=StoreConfig!C1149,RIGHT(StoreConfig!G1149,LEN(StoreConfig!G1149)-FIND("#",StoreConfig!G1149)),"")</f>
        <v/>
      </c>
      <c r="J1144" s="91" t="str">
        <f>IF($B$2=StoreConfig!C1149,IF(StoreConfig!L1149=0,"不限购",StoreConfig!L1149&amp;"次"),"")</f>
        <v/>
      </c>
    </row>
    <row r="1145" spans="4:10">
      <c r="D1145" s="99" t="str">
        <f>IF($B$2=StoreConfig!C1150,StoreConfig!O1150,"")</f>
        <v/>
      </c>
      <c r="E1145" s="99" t="str">
        <f>IF($B$2=StoreConfig!C1150,StoreConfig!E1150,"")</f>
        <v/>
      </c>
      <c r="F1145" s="99" t="str">
        <f>IF($B$2=StoreConfig!C1150,RIGHT(StoreConfig!J1150,LEN(StoreConfig!J1150)-FIND("|",StoreConfig!J1150)),"")</f>
        <v/>
      </c>
      <c r="G1145" s="99" t="str">
        <f>IFERROR(VLOOKUP(--IF($B$2=StoreConfig!C1150,LEFT(StoreConfig!J1150,FIND("|",StoreConfig!J1150)-1),""),$Q$4:$R$20,2,FALSE),"")</f>
        <v/>
      </c>
      <c r="H1145" s="91" t="str">
        <f>IF($B$2=StoreConfig!C1150,LEFT(StoreConfig!G1150,FIND("#",StoreConfig!G1150)-1),"")</f>
        <v/>
      </c>
      <c r="I1145" s="91" t="str">
        <f>IF($B$2=StoreConfig!C1150,RIGHT(StoreConfig!G1150,LEN(StoreConfig!G1150)-FIND("#",StoreConfig!G1150)),"")</f>
        <v/>
      </c>
      <c r="J1145" s="91" t="str">
        <f>IF($B$2=StoreConfig!C1150,IF(StoreConfig!L1150=0,"不限购",StoreConfig!L1150&amp;"次"),"")</f>
        <v/>
      </c>
    </row>
    <row r="1146" spans="4:10">
      <c r="D1146" s="99" t="str">
        <f>IF($B$2=StoreConfig!C1151,StoreConfig!O1151,"")</f>
        <v/>
      </c>
      <c r="E1146" s="99" t="str">
        <f>IF($B$2=StoreConfig!C1151,StoreConfig!E1151,"")</f>
        <v/>
      </c>
      <c r="F1146" s="99" t="str">
        <f>IF($B$2=StoreConfig!C1151,RIGHT(StoreConfig!J1151,LEN(StoreConfig!J1151)-FIND("|",StoreConfig!J1151)),"")</f>
        <v/>
      </c>
      <c r="G1146" s="99" t="str">
        <f>IFERROR(VLOOKUP(--IF($B$2=StoreConfig!C1151,LEFT(StoreConfig!J1151,FIND("|",StoreConfig!J1151)-1),""),$Q$4:$R$20,2,FALSE),"")</f>
        <v/>
      </c>
      <c r="H1146" s="91" t="str">
        <f>IF($B$2=StoreConfig!C1151,LEFT(StoreConfig!G1151,FIND("#",StoreConfig!G1151)-1),"")</f>
        <v/>
      </c>
      <c r="I1146" s="91" t="str">
        <f>IF($B$2=StoreConfig!C1151,RIGHT(StoreConfig!G1151,LEN(StoreConfig!G1151)-FIND("#",StoreConfig!G1151)),"")</f>
        <v/>
      </c>
      <c r="J1146" s="91" t="str">
        <f>IF($B$2=StoreConfig!C1151,IF(StoreConfig!L1151=0,"不限购",StoreConfig!L1151&amp;"次"),"")</f>
        <v/>
      </c>
    </row>
    <row r="1147" spans="4:10">
      <c r="D1147" s="99" t="str">
        <f>IF($B$2=StoreConfig!C1152,StoreConfig!O1152,"")</f>
        <v/>
      </c>
      <c r="E1147" s="99" t="str">
        <f>IF($B$2=StoreConfig!C1152,StoreConfig!E1152,"")</f>
        <v/>
      </c>
      <c r="F1147" s="99" t="str">
        <f>IF($B$2=StoreConfig!C1152,RIGHT(StoreConfig!J1152,LEN(StoreConfig!J1152)-FIND("|",StoreConfig!J1152)),"")</f>
        <v/>
      </c>
      <c r="G1147" s="99" t="str">
        <f>IFERROR(VLOOKUP(--IF($B$2=StoreConfig!C1152,LEFT(StoreConfig!J1152,FIND("|",StoreConfig!J1152)-1),""),$Q$4:$R$20,2,FALSE),"")</f>
        <v/>
      </c>
      <c r="H1147" s="91" t="str">
        <f>IF($B$2=StoreConfig!C1152,LEFT(StoreConfig!G1152,FIND("#",StoreConfig!G1152)-1),"")</f>
        <v/>
      </c>
      <c r="I1147" s="91" t="str">
        <f>IF($B$2=StoreConfig!C1152,RIGHT(StoreConfig!G1152,LEN(StoreConfig!G1152)-FIND("#",StoreConfig!G1152)),"")</f>
        <v/>
      </c>
      <c r="J1147" s="91" t="str">
        <f>IF($B$2=StoreConfig!C1152,IF(StoreConfig!L1152=0,"不限购",StoreConfig!L1152&amp;"次"),"")</f>
        <v/>
      </c>
    </row>
    <row r="1148" spans="4:10">
      <c r="D1148" s="99" t="str">
        <f>IF($B$2=StoreConfig!C1153,StoreConfig!O1153,"")</f>
        <v/>
      </c>
      <c r="E1148" s="99" t="str">
        <f>IF($B$2=StoreConfig!C1153,StoreConfig!E1153,"")</f>
        <v/>
      </c>
      <c r="F1148" s="99" t="str">
        <f>IF($B$2=StoreConfig!C1153,RIGHT(StoreConfig!J1153,LEN(StoreConfig!J1153)-FIND("|",StoreConfig!J1153)),"")</f>
        <v/>
      </c>
      <c r="G1148" s="99" t="str">
        <f>IFERROR(VLOOKUP(--IF($B$2=StoreConfig!C1153,LEFT(StoreConfig!J1153,FIND("|",StoreConfig!J1153)-1),""),$Q$4:$R$20,2,FALSE),"")</f>
        <v/>
      </c>
      <c r="H1148" s="91" t="str">
        <f>IF($B$2=StoreConfig!C1153,LEFT(StoreConfig!G1153,FIND("#",StoreConfig!G1153)-1),"")</f>
        <v/>
      </c>
      <c r="I1148" s="91" t="str">
        <f>IF($B$2=StoreConfig!C1153,RIGHT(StoreConfig!G1153,LEN(StoreConfig!G1153)-FIND("#",StoreConfig!G1153)),"")</f>
        <v/>
      </c>
      <c r="J1148" s="91" t="str">
        <f>IF($B$2=StoreConfig!C1153,IF(StoreConfig!L1153=0,"不限购",StoreConfig!L1153&amp;"次"),"")</f>
        <v/>
      </c>
    </row>
    <row r="1149" spans="4:10">
      <c r="D1149" s="99" t="str">
        <f>IF($B$2=StoreConfig!C1154,StoreConfig!O1154,"")</f>
        <v/>
      </c>
      <c r="E1149" s="99" t="str">
        <f>IF($B$2=StoreConfig!C1154,StoreConfig!E1154,"")</f>
        <v/>
      </c>
      <c r="F1149" s="99" t="str">
        <f>IF($B$2=StoreConfig!C1154,RIGHT(StoreConfig!J1154,LEN(StoreConfig!J1154)-FIND("|",StoreConfig!J1154)),"")</f>
        <v/>
      </c>
      <c r="G1149" s="99" t="str">
        <f>IFERROR(VLOOKUP(--IF($B$2=StoreConfig!C1154,LEFT(StoreConfig!J1154,FIND("|",StoreConfig!J1154)-1),""),$Q$4:$R$20,2,FALSE),"")</f>
        <v/>
      </c>
      <c r="H1149" s="91" t="str">
        <f>IF($B$2=StoreConfig!C1154,LEFT(StoreConfig!G1154,FIND("#",StoreConfig!G1154)-1),"")</f>
        <v/>
      </c>
      <c r="I1149" s="91" t="str">
        <f>IF($B$2=StoreConfig!C1154,RIGHT(StoreConfig!G1154,LEN(StoreConfig!G1154)-FIND("#",StoreConfig!G1154)),"")</f>
        <v/>
      </c>
      <c r="J1149" s="91" t="str">
        <f>IF($B$2=StoreConfig!C1154,IF(StoreConfig!L1154=0,"不限购",StoreConfig!L1154&amp;"次"),"")</f>
        <v/>
      </c>
    </row>
    <row r="1150" spans="4:10">
      <c r="D1150" s="99" t="str">
        <f>IF($B$2=StoreConfig!C1155,StoreConfig!O1155,"")</f>
        <v/>
      </c>
      <c r="E1150" s="99" t="str">
        <f>IF($B$2=StoreConfig!C1155,StoreConfig!E1155,"")</f>
        <v/>
      </c>
      <c r="F1150" s="99" t="str">
        <f>IF($B$2=StoreConfig!C1155,RIGHT(StoreConfig!J1155,LEN(StoreConfig!J1155)-FIND("|",StoreConfig!J1155)),"")</f>
        <v/>
      </c>
      <c r="G1150" s="99" t="str">
        <f>IFERROR(VLOOKUP(--IF($B$2=StoreConfig!C1155,LEFT(StoreConfig!J1155,FIND("|",StoreConfig!J1155)-1),""),$Q$4:$R$20,2,FALSE),"")</f>
        <v/>
      </c>
      <c r="H1150" s="91" t="str">
        <f>IF($B$2=StoreConfig!C1155,LEFT(StoreConfig!G1155,FIND("#",StoreConfig!G1155)-1),"")</f>
        <v/>
      </c>
      <c r="I1150" s="91" t="str">
        <f>IF($B$2=StoreConfig!C1155,RIGHT(StoreConfig!G1155,LEN(StoreConfig!G1155)-FIND("#",StoreConfig!G1155)),"")</f>
        <v/>
      </c>
      <c r="J1150" s="91" t="str">
        <f>IF($B$2=StoreConfig!C1155,IF(StoreConfig!L1155=0,"不限购",StoreConfig!L1155&amp;"次"),"")</f>
        <v/>
      </c>
    </row>
    <row r="1151" spans="4:10">
      <c r="D1151" s="99" t="str">
        <f>IF($B$2=StoreConfig!C1156,StoreConfig!O1156,"")</f>
        <v/>
      </c>
      <c r="E1151" s="99" t="str">
        <f>IF($B$2=StoreConfig!C1156,StoreConfig!E1156,"")</f>
        <v/>
      </c>
      <c r="F1151" s="99" t="str">
        <f>IF($B$2=StoreConfig!C1156,RIGHT(StoreConfig!J1156,LEN(StoreConfig!J1156)-FIND("|",StoreConfig!J1156)),"")</f>
        <v/>
      </c>
      <c r="G1151" s="99" t="str">
        <f>IFERROR(VLOOKUP(--IF($B$2=StoreConfig!C1156,LEFT(StoreConfig!J1156,FIND("|",StoreConfig!J1156)-1),""),$Q$4:$R$20,2,FALSE),"")</f>
        <v/>
      </c>
      <c r="H1151" s="91" t="str">
        <f>IF($B$2=StoreConfig!C1156,LEFT(StoreConfig!G1156,FIND("#",StoreConfig!G1156)-1),"")</f>
        <v/>
      </c>
      <c r="I1151" s="91" t="str">
        <f>IF($B$2=StoreConfig!C1156,RIGHT(StoreConfig!G1156,LEN(StoreConfig!G1156)-FIND("#",StoreConfig!G1156)),"")</f>
        <v/>
      </c>
      <c r="J1151" s="91" t="str">
        <f>IF($B$2=StoreConfig!C1156,IF(StoreConfig!L1156=0,"不限购",StoreConfig!L1156&amp;"次"),"")</f>
        <v/>
      </c>
    </row>
    <row r="1152" spans="4:10">
      <c r="D1152" s="99" t="str">
        <f>IF($B$2=StoreConfig!C1157,StoreConfig!O1157,"")</f>
        <v/>
      </c>
      <c r="E1152" s="99" t="str">
        <f>IF($B$2=StoreConfig!C1157,StoreConfig!E1157,"")</f>
        <v/>
      </c>
      <c r="F1152" s="99" t="str">
        <f>IF($B$2=StoreConfig!C1157,RIGHT(StoreConfig!J1157,LEN(StoreConfig!J1157)-FIND("|",StoreConfig!J1157)),"")</f>
        <v/>
      </c>
      <c r="G1152" s="99" t="str">
        <f>IFERROR(VLOOKUP(--IF($B$2=StoreConfig!C1157,LEFT(StoreConfig!J1157,FIND("|",StoreConfig!J1157)-1),""),$Q$4:$R$20,2,FALSE),"")</f>
        <v/>
      </c>
      <c r="H1152" s="91" t="str">
        <f>IF($B$2=StoreConfig!C1157,LEFT(StoreConfig!G1157,FIND("#",StoreConfig!G1157)-1),"")</f>
        <v/>
      </c>
      <c r="I1152" s="91" t="str">
        <f>IF($B$2=StoreConfig!C1157,RIGHT(StoreConfig!G1157,LEN(StoreConfig!G1157)-FIND("#",StoreConfig!G1157)),"")</f>
        <v/>
      </c>
      <c r="J1152" s="91" t="str">
        <f>IF($B$2=StoreConfig!C1157,IF(StoreConfig!L1157=0,"不限购",StoreConfig!L1157&amp;"次"),"")</f>
        <v/>
      </c>
    </row>
    <row r="1153" spans="4:10">
      <c r="D1153" s="99" t="str">
        <f>IF($B$2=StoreConfig!C1158,StoreConfig!O1158,"")</f>
        <v/>
      </c>
      <c r="E1153" s="99" t="str">
        <f>IF($B$2=StoreConfig!C1158,StoreConfig!E1158,"")</f>
        <v/>
      </c>
      <c r="F1153" s="99" t="str">
        <f>IF($B$2=StoreConfig!C1158,RIGHT(StoreConfig!J1158,LEN(StoreConfig!J1158)-FIND("|",StoreConfig!J1158)),"")</f>
        <v/>
      </c>
      <c r="G1153" s="99" t="str">
        <f>IFERROR(VLOOKUP(--IF($B$2=StoreConfig!C1158,LEFT(StoreConfig!J1158,FIND("|",StoreConfig!J1158)-1),""),$Q$4:$R$20,2,FALSE),"")</f>
        <v/>
      </c>
      <c r="H1153" s="91" t="str">
        <f>IF($B$2=StoreConfig!C1158,LEFT(StoreConfig!G1158,FIND("#",StoreConfig!G1158)-1),"")</f>
        <v/>
      </c>
      <c r="I1153" s="91" t="str">
        <f>IF($B$2=StoreConfig!C1158,RIGHT(StoreConfig!G1158,LEN(StoreConfig!G1158)-FIND("#",StoreConfig!G1158)),"")</f>
        <v/>
      </c>
      <c r="J1153" s="91" t="str">
        <f>IF($B$2=StoreConfig!C1158,IF(StoreConfig!L1158=0,"不限购",StoreConfig!L1158&amp;"次"),"")</f>
        <v/>
      </c>
    </row>
    <row r="1154" spans="4:10">
      <c r="D1154" s="99" t="str">
        <f>IF($B$2=StoreConfig!C1159,StoreConfig!O1159,"")</f>
        <v/>
      </c>
      <c r="E1154" s="99" t="str">
        <f>IF($B$2=StoreConfig!C1159,StoreConfig!E1159,"")</f>
        <v/>
      </c>
      <c r="F1154" s="99" t="str">
        <f>IF($B$2=StoreConfig!C1159,RIGHT(StoreConfig!J1159,LEN(StoreConfig!J1159)-FIND("|",StoreConfig!J1159)),"")</f>
        <v/>
      </c>
      <c r="G1154" s="99" t="str">
        <f>IFERROR(VLOOKUP(--IF($B$2=StoreConfig!C1159,LEFT(StoreConfig!J1159,FIND("|",StoreConfig!J1159)-1),""),$Q$4:$R$20,2,FALSE),"")</f>
        <v/>
      </c>
      <c r="H1154" s="91" t="str">
        <f>IF($B$2=StoreConfig!C1159,LEFT(StoreConfig!G1159,FIND("#",StoreConfig!G1159)-1),"")</f>
        <v/>
      </c>
      <c r="I1154" s="91" t="str">
        <f>IF($B$2=StoreConfig!C1159,RIGHT(StoreConfig!G1159,LEN(StoreConfig!G1159)-FIND("#",StoreConfig!G1159)),"")</f>
        <v/>
      </c>
      <c r="J1154" s="91" t="str">
        <f>IF($B$2=StoreConfig!C1159,IF(StoreConfig!L1159=0,"不限购",StoreConfig!L1159&amp;"次"),"")</f>
        <v/>
      </c>
    </row>
    <row r="1155" spans="4:10">
      <c r="D1155" s="99" t="str">
        <f>IF($B$2=StoreConfig!C1160,StoreConfig!O1160,"")</f>
        <v/>
      </c>
      <c r="E1155" s="99" t="str">
        <f>IF($B$2=StoreConfig!C1160,StoreConfig!E1160,"")</f>
        <v/>
      </c>
      <c r="F1155" s="99" t="str">
        <f>IF($B$2=StoreConfig!C1160,RIGHT(StoreConfig!J1160,LEN(StoreConfig!J1160)-FIND("|",StoreConfig!J1160)),"")</f>
        <v/>
      </c>
      <c r="G1155" s="99" t="str">
        <f>IFERROR(VLOOKUP(--IF($B$2=StoreConfig!C1160,LEFT(StoreConfig!J1160,FIND("|",StoreConfig!J1160)-1),""),$Q$4:$R$20,2,FALSE),"")</f>
        <v/>
      </c>
      <c r="H1155" s="91" t="str">
        <f>IF($B$2=StoreConfig!C1160,LEFT(StoreConfig!G1160,FIND("#",StoreConfig!G1160)-1),"")</f>
        <v/>
      </c>
      <c r="I1155" s="91" t="str">
        <f>IF($B$2=StoreConfig!C1160,RIGHT(StoreConfig!G1160,LEN(StoreConfig!G1160)-FIND("#",StoreConfig!G1160)),"")</f>
        <v/>
      </c>
      <c r="J1155" s="91" t="str">
        <f>IF($B$2=StoreConfig!C1160,IF(StoreConfig!L1160=0,"不限购",StoreConfig!L1160&amp;"次"),"")</f>
        <v/>
      </c>
    </row>
    <row r="1156" spans="4:10">
      <c r="D1156" s="99" t="str">
        <f>IF($B$2=StoreConfig!C1161,StoreConfig!O1161,"")</f>
        <v/>
      </c>
      <c r="E1156" s="99" t="str">
        <f>IF($B$2=StoreConfig!C1161,StoreConfig!E1161,"")</f>
        <v/>
      </c>
      <c r="F1156" s="99" t="str">
        <f>IF($B$2=StoreConfig!C1161,RIGHT(StoreConfig!J1161,LEN(StoreConfig!J1161)-FIND("|",StoreConfig!J1161)),"")</f>
        <v/>
      </c>
      <c r="G1156" s="99" t="str">
        <f>IFERROR(VLOOKUP(--IF($B$2=StoreConfig!C1161,LEFT(StoreConfig!J1161,FIND("|",StoreConfig!J1161)-1),""),$Q$4:$R$20,2,FALSE),"")</f>
        <v/>
      </c>
      <c r="H1156" s="91" t="str">
        <f>IF($B$2=StoreConfig!C1161,LEFT(StoreConfig!G1161,FIND("#",StoreConfig!G1161)-1),"")</f>
        <v/>
      </c>
      <c r="I1156" s="91" t="str">
        <f>IF($B$2=StoreConfig!C1161,RIGHT(StoreConfig!G1161,LEN(StoreConfig!G1161)-FIND("#",StoreConfig!G1161)),"")</f>
        <v/>
      </c>
      <c r="J1156" s="91" t="str">
        <f>IF($B$2=StoreConfig!C1161,IF(StoreConfig!L1161=0,"不限购",StoreConfig!L1161&amp;"次"),"")</f>
        <v/>
      </c>
    </row>
    <row r="1157" spans="4:10">
      <c r="D1157" s="99" t="str">
        <f>IF($B$2=StoreConfig!C1162,StoreConfig!O1162,"")</f>
        <v/>
      </c>
      <c r="E1157" s="99" t="str">
        <f>IF($B$2=StoreConfig!C1162,StoreConfig!E1162,"")</f>
        <v/>
      </c>
      <c r="F1157" s="99" t="str">
        <f>IF($B$2=StoreConfig!C1162,RIGHT(StoreConfig!J1162,LEN(StoreConfig!J1162)-FIND("|",StoreConfig!J1162)),"")</f>
        <v/>
      </c>
      <c r="G1157" s="99" t="str">
        <f>IFERROR(VLOOKUP(--IF($B$2=StoreConfig!C1162,LEFT(StoreConfig!J1162,FIND("|",StoreConfig!J1162)-1),""),$Q$4:$R$20,2,FALSE),"")</f>
        <v/>
      </c>
      <c r="H1157" s="91" t="str">
        <f>IF($B$2=StoreConfig!C1162,LEFT(StoreConfig!G1162,FIND("#",StoreConfig!G1162)-1),"")</f>
        <v/>
      </c>
      <c r="I1157" s="91" t="str">
        <f>IF($B$2=StoreConfig!C1162,RIGHT(StoreConfig!G1162,LEN(StoreConfig!G1162)-FIND("#",StoreConfig!G1162)),"")</f>
        <v/>
      </c>
      <c r="J1157" s="91" t="str">
        <f>IF($B$2=StoreConfig!C1162,IF(StoreConfig!L1162=0,"不限购",StoreConfig!L1162&amp;"次"),"")</f>
        <v/>
      </c>
    </row>
    <row r="1158" spans="4:10">
      <c r="D1158" s="99" t="str">
        <f>IF($B$2=StoreConfig!C1163,StoreConfig!O1163,"")</f>
        <v/>
      </c>
      <c r="E1158" s="99" t="str">
        <f>IF($B$2=StoreConfig!C1163,StoreConfig!E1163,"")</f>
        <v/>
      </c>
      <c r="F1158" s="99" t="str">
        <f>IF($B$2=StoreConfig!C1163,RIGHT(StoreConfig!J1163,LEN(StoreConfig!J1163)-FIND("|",StoreConfig!J1163)),"")</f>
        <v/>
      </c>
      <c r="G1158" s="99" t="str">
        <f>IFERROR(VLOOKUP(--IF($B$2=StoreConfig!C1163,LEFT(StoreConfig!J1163,FIND("|",StoreConfig!J1163)-1),""),$Q$4:$R$20,2,FALSE),"")</f>
        <v/>
      </c>
      <c r="H1158" s="91" t="str">
        <f>IF($B$2=StoreConfig!C1163,LEFT(StoreConfig!G1163,FIND("#",StoreConfig!G1163)-1),"")</f>
        <v/>
      </c>
      <c r="I1158" s="91" t="str">
        <f>IF($B$2=StoreConfig!C1163,RIGHT(StoreConfig!G1163,LEN(StoreConfig!G1163)-FIND("#",StoreConfig!G1163)),"")</f>
        <v/>
      </c>
      <c r="J1158" s="91" t="str">
        <f>IF($B$2=StoreConfig!C1163,IF(StoreConfig!L1163=0,"不限购",StoreConfig!L1163&amp;"次"),"")</f>
        <v/>
      </c>
    </row>
    <row r="1159" spans="4:10">
      <c r="D1159" s="99" t="str">
        <f>IF($B$2=StoreConfig!C1164,StoreConfig!O1164,"")</f>
        <v/>
      </c>
      <c r="E1159" s="99" t="str">
        <f>IF($B$2=StoreConfig!C1164,StoreConfig!E1164,"")</f>
        <v/>
      </c>
      <c r="F1159" s="99" t="str">
        <f>IF($B$2=StoreConfig!C1164,RIGHT(StoreConfig!J1164,LEN(StoreConfig!J1164)-FIND("|",StoreConfig!J1164)),"")</f>
        <v/>
      </c>
      <c r="G1159" s="99" t="str">
        <f>IFERROR(VLOOKUP(--IF($B$2=StoreConfig!C1164,LEFT(StoreConfig!J1164,FIND("|",StoreConfig!J1164)-1),""),$Q$4:$R$20,2,FALSE),"")</f>
        <v/>
      </c>
      <c r="H1159" s="91" t="str">
        <f>IF($B$2=StoreConfig!C1164,LEFT(StoreConfig!G1164,FIND("#",StoreConfig!G1164)-1),"")</f>
        <v/>
      </c>
      <c r="I1159" s="91" t="str">
        <f>IF($B$2=StoreConfig!C1164,RIGHT(StoreConfig!G1164,LEN(StoreConfig!G1164)-FIND("#",StoreConfig!G1164)),"")</f>
        <v/>
      </c>
      <c r="J1159" s="91" t="str">
        <f>IF($B$2=StoreConfig!C1164,IF(StoreConfig!L1164=0,"不限购",StoreConfig!L1164&amp;"次"),"")</f>
        <v/>
      </c>
    </row>
    <row r="1160" spans="4:10">
      <c r="D1160" s="99" t="str">
        <f>IF($B$2=StoreConfig!C1165,StoreConfig!O1165,"")</f>
        <v/>
      </c>
      <c r="E1160" s="99" t="str">
        <f>IF($B$2=StoreConfig!C1165,StoreConfig!E1165,"")</f>
        <v/>
      </c>
      <c r="F1160" s="99" t="str">
        <f>IF($B$2=StoreConfig!C1165,RIGHT(StoreConfig!J1165,LEN(StoreConfig!J1165)-FIND("|",StoreConfig!J1165)),"")</f>
        <v/>
      </c>
      <c r="G1160" s="99" t="str">
        <f>IFERROR(VLOOKUP(--IF($B$2=StoreConfig!C1165,LEFT(StoreConfig!J1165,FIND("|",StoreConfig!J1165)-1),""),$Q$4:$R$20,2,FALSE),"")</f>
        <v/>
      </c>
      <c r="H1160" s="91" t="str">
        <f>IF($B$2=StoreConfig!C1165,LEFT(StoreConfig!G1165,FIND("#",StoreConfig!G1165)-1),"")</f>
        <v/>
      </c>
      <c r="I1160" s="91" t="str">
        <f>IF($B$2=StoreConfig!C1165,RIGHT(StoreConfig!G1165,LEN(StoreConfig!G1165)-FIND("#",StoreConfig!G1165)),"")</f>
        <v/>
      </c>
      <c r="J1160" s="91" t="str">
        <f>IF($B$2=StoreConfig!C1165,IF(StoreConfig!L1165=0,"不限购",StoreConfig!L1165&amp;"次"),"")</f>
        <v/>
      </c>
    </row>
    <row r="1161" spans="4:10">
      <c r="D1161" s="99" t="str">
        <f>IF($B$2=StoreConfig!C1166,StoreConfig!O1166,"")</f>
        <v/>
      </c>
      <c r="E1161" s="99" t="str">
        <f>IF($B$2=StoreConfig!C1166,StoreConfig!E1166,"")</f>
        <v/>
      </c>
      <c r="F1161" s="99" t="str">
        <f>IF($B$2=StoreConfig!C1166,RIGHT(StoreConfig!J1166,LEN(StoreConfig!J1166)-FIND("|",StoreConfig!J1166)),"")</f>
        <v/>
      </c>
      <c r="G1161" s="99" t="str">
        <f>IFERROR(VLOOKUP(--IF($B$2=StoreConfig!C1166,LEFT(StoreConfig!J1166,FIND("|",StoreConfig!J1166)-1),""),$Q$4:$R$20,2,FALSE),"")</f>
        <v/>
      </c>
      <c r="H1161" s="91" t="str">
        <f>IF($B$2=StoreConfig!C1166,LEFT(StoreConfig!G1166,FIND("#",StoreConfig!G1166)-1),"")</f>
        <v/>
      </c>
      <c r="I1161" s="91" t="str">
        <f>IF($B$2=StoreConfig!C1166,RIGHT(StoreConfig!G1166,LEN(StoreConfig!G1166)-FIND("#",StoreConfig!G1166)),"")</f>
        <v/>
      </c>
      <c r="J1161" s="91" t="str">
        <f>IF($B$2=StoreConfig!C1166,IF(StoreConfig!L1166=0,"不限购",StoreConfig!L1166&amp;"次"),"")</f>
        <v/>
      </c>
    </row>
    <row r="1162" spans="4:10">
      <c r="D1162" s="99" t="str">
        <f>IF($B$2=StoreConfig!C1167,StoreConfig!O1167,"")</f>
        <v/>
      </c>
      <c r="E1162" s="99" t="str">
        <f>IF($B$2=StoreConfig!C1167,StoreConfig!E1167,"")</f>
        <v/>
      </c>
      <c r="F1162" s="99" t="str">
        <f>IF($B$2=StoreConfig!C1167,RIGHT(StoreConfig!J1167,LEN(StoreConfig!J1167)-FIND("|",StoreConfig!J1167)),"")</f>
        <v/>
      </c>
      <c r="G1162" s="99" t="str">
        <f>IFERROR(VLOOKUP(--IF($B$2=StoreConfig!C1167,LEFT(StoreConfig!J1167,FIND("|",StoreConfig!J1167)-1),""),$Q$4:$R$20,2,FALSE),"")</f>
        <v/>
      </c>
      <c r="H1162" s="91" t="str">
        <f>IF($B$2=StoreConfig!C1167,LEFT(StoreConfig!G1167,FIND("#",StoreConfig!G1167)-1),"")</f>
        <v/>
      </c>
      <c r="I1162" s="91" t="str">
        <f>IF($B$2=StoreConfig!C1167,RIGHT(StoreConfig!G1167,LEN(StoreConfig!G1167)-FIND("#",StoreConfig!G1167)),"")</f>
        <v/>
      </c>
      <c r="J1162" s="91" t="str">
        <f>IF($B$2=StoreConfig!C1167,IF(StoreConfig!L1167=0,"不限购",StoreConfig!L1167&amp;"次"),"")</f>
        <v/>
      </c>
    </row>
    <row r="1163" spans="4:10">
      <c r="D1163" s="99" t="str">
        <f>IF($B$2=StoreConfig!C1168,StoreConfig!O1168,"")</f>
        <v/>
      </c>
      <c r="E1163" s="99" t="str">
        <f>IF($B$2=StoreConfig!C1168,StoreConfig!E1168,"")</f>
        <v/>
      </c>
      <c r="F1163" s="99" t="str">
        <f>IF($B$2=StoreConfig!C1168,RIGHT(StoreConfig!J1168,LEN(StoreConfig!J1168)-FIND("|",StoreConfig!J1168)),"")</f>
        <v/>
      </c>
      <c r="G1163" s="99" t="str">
        <f>IFERROR(VLOOKUP(--IF($B$2=StoreConfig!C1168,LEFT(StoreConfig!J1168,FIND("|",StoreConfig!J1168)-1),""),$Q$4:$R$20,2,FALSE),"")</f>
        <v/>
      </c>
      <c r="H1163" s="91" t="str">
        <f>IF($B$2=StoreConfig!C1168,LEFT(StoreConfig!G1168,FIND("#",StoreConfig!G1168)-1),"")</f>
        <v/>
      </c>
      <c r="I1163" s="91" t="str">
        <f>IF($B$2=StoreConfig!C1168,RIGHT(StoreConfig!G1168,LEN(StoreConfig!G1168)-FIND("#",StoreConfig!G1168)),"")</f>
        <v/>
      </c>
      <c r="J1163" s="91" t="str">
        <f>IF($B$2=StoreConfig!C1168,IF(StoreConfig!L1168=0,"不限购",StoreConfig!L1168&amp;"次"),"")</f>
        <v/>
      </c>
    </row>
    <row r="1164" spans="4:10">
      <c r="D1164" s="99" t="str">
        <f>IF($B$2=StoreConfig!C1169,StoreConfig!O1169,"")</f>
        <v/>
      </c>
      <c r="E1164" s="99" t="str">
        <f>IF($B$2=StoreConfig!C1169,StoreConfig!E1169,"")</f>
        <v/>
      </c>
      <c r="F1164" s="99" t="str">
        <f>IF($B$2=StoreConfig!C1169,RIGHT(StoreConfig!J1169,LEN(StoreConfig!J1169)-FIND("|",StoreConfig!J1169)),"")</f>
        <v/>
      </c>
      <c r="G1164" s="99" t="str">
        <f>IFERROR(VLOOKUP(--IF($B$2=StoreConfig!C1169,LEFT(StoreConfig!J1169,FIND("|",StoreConfig!J1169)-1),""),$Q$4:$R$20,2,FALSE),"")</f>
        <v/>
      </c>
      <c r="H1164" s="91" t="str">
        <f>IF($B$2=StoreConfig!C1169,LEFT(StoreConfig!G1169,FIND("#",StoreConfig!G1169)-1),"")</f>
        <v/>
      </c>
      <c r="I1164" s="91" t="str">
        <f>IF($B$2=StoreConfig!C1169,RIGHT(StoreConfig!G1169,LEN(StoreConfig!G1169)-FIND("#",StoreConfig!G1169)),"")</f>
        <v/>
      </c>
      <c r="J1164" s="91" t="str">
        <f>IF($B$2=StoreConfig!C1169,IF(StoreConfig!L1169=0,"不限购",StoreConfig!L1169&amp;"次"),"")</f>
        <v/>
      </c>
    </row>
    <row r="1165" spans="4:10">
      <c r="D1165" s="99" t="str">
        <f>IF($B$2=StoreConfig!C1170,StoreConfig!O1170,"")</f>
        <v/>
      </c>
      <c r="E1165" s="99" t="str">
        <f>IF($B$2=StoreConfig!C1170,StoreConfig!E1170,"")</f>
        <v/>
      </c>
      <c r="F1165" s="99" t="str">
        <f>IF($B$2=StoreConfig!C1170,RIGHT(StoreConfig!J1170,LEN(StoreConfig!J1170)-FIND("|",StoreConfig!J1170)),"")</f>
        <v/>
      </c>
      <c r="G1165" s="99" t="str">
        <f>IFERROR(VLOOKUP(--IF($B$2=StoreConfig!C1170,LEFT(StoreConfig!J1170,FIND("|",StoreConfig!J1170)-1),""),$Q$4:$R$20,2,FALSE),"")</f>
        <v/>
      </c>
      <c r="H1165" s="91" t="str">
        <f>IF($B$2=StoreConfig!C1170,LEFT(StoreConfig!G1170,FIND("#",StoreConfig!G1170)-1),"")</f>
        <v/>
      </c>
      <c r="I1165" s="91" t="str">
        <f>IF($B$2=StoreConfig!C1170,RIGHT(StoreConfig!G1170,LEN(StoreConfig!G1170)-FIND("#",StoreConfig!G1170)),"")</f>
        <v/>
      </c>
      <c r="J1165" s="91" t="str">
        <f>IF($B$2=StoreConfig!C1170,IF(StoreConfig!L1170=0,"不限购",StoreConfig!L1170&amp;"次"),"")</f>
        <v/>
      </c>
    </row>
    <row r="1166" spans="4:10">
      <c r="D1166" s="99" t="str">
        <f>IF($B$2=StoreConfig!C1171,StoreConfig!O1171,"")</f>
        <v/>
      </c>
      <c r="E1166" s="99" t="str">
        <f>IF($B$2=StoreConfig!C1171,StoreConfig!E1171,"")</f>
        <v/>
      </c>
      <c r="F1166" s="99" t="str">
        <f>IF($B$2=StoreConfig!C1171,RIGHT(StoreConfig!J1171,LEN(StoreConfig!J1171)-FIND("|",StoreConfig!J1171)),"")</f>
        <v/>
      </c>
      <c r="G1166" s="99" t="str">
        <f>IFERROR(VLOOKUP(--IF($B$2=StoreConfig!C1171,LEFT(StoreConfig!J1171,FIND("|",StoreConfig!J1171)-1),""),$Q$4:$R$20,2,FALSE),"")</f>
        <v/>
      </c>
      <c r="H1166" s="91" t="str">
        <f>IF($B$2=StoreConfig!C1171,LEFT(StoreConfig!G1171,FIND("#",StoreConfig!G1171)-1),"")</f>
        <v/>
      </c>
      <c r="I1166" s="91" t="str">
        <f>IF($B$2=StoreConfig!C1171,RIGHT(StoreConfig!G1171,LEN(StoreConfig!G1171)-FIND("#",StoreConfig!G1171)),"")</f>
        <v/>
      </c>
      <c r="J1166" s="91" t="str">
        <f>IF($B$2=StoreConfig!C1171,IF(StoreConfig!L1171=0,"不限购",StoreConfig!L1171&amp;"次"),"")</f>
        <v/>
      </c>
    </row>
    <row r="1167" spans="4:10">
      <c r="D1167" s="99" t="str">
        <f>IF($B$2=StoreConfig!C1172,StoreConfig!O1172,"")</f>
        <v/>
      </c>
      <c r="E1167" s="99" t="str">
        <f>IF($B$2=StoreConfig!C1172,StoreConfig!E1172,"")</f>
        <v/>
      </c>
      <c r="F1167" s="99" t="str">
        <f>IF($B$2=StoreConfig!C1172,RIGHT(StoreConfig!J1172,LEN(StoreConfig!J1172)-FIND("|",StoreConfig!J1172)),"")</f>
        <v/>
      </c>
      <c r="G1167" s="99" t="str">
        <f>IFERROR(VLOOKUP(--IF($B$2=StoreConfig!C1172,LEFT(StoreConfig!J1172,FIND("|",StoreConfig!J1172)-1),""),$Q$4:$R$20,2,FALSE),"")</f>
        <v/>
      </c>
      <c r="H1167" s="91" t="str">
        <f>IF($B$2=StoreConfig!C1172,LEFT(StoreConfig!G1172,FIND("#",StoreConfig!G1172)-1),"")</f>
        <v/>
      </c>
      <c r="I1167" s="91" t="str">
        <f>IF($B$2=StoreConfig!C1172,RIGHT(StoreConfig!G1172,LEN(StoreConfig!G1172)-FIND("#",StoreConfig!G1172)),"")</f>
        <v/>
      </c>
      <c r="J1167" s="91" t="str">
        <f>IF($B$2=StoreConfig!C1172,IF(StoreConfig!L1172=0,"不限购",StoreConfig!L1172&amp;"次"),"")</f>
        <v/>
      </c>
    </row>
    <row r="1168" spans="4:10">
      <c r="D1168" s="99" t="str">
        <f>IF($B$2=StoreConfig!C1173,StoreConfig!O1173,"")</f>
        <v/>
      </c>
      <c r="E1168" s="99" t="str">
        <f>IF($B$2=StoreConfig!C1173,StoreConfig!E1173,"")</f>
        <v/>
      </c>
      <c r="F1168" s="99" t="str">
        <f>IF($B$2=StoreConfig!C1173,RIGHT(StoreConfig!J1173,LEN(StoreConfig!J1173)-FIND("|",StoreConfig!J1173)),"")</f>
        <v/>
      </c>
      <c r="G1168" s="99" t="str">
        <f>IFERROR(VLOOKUP(--IF($B$2=StoreConfig!C1173,LEFT(StoreConfig!J1173,FIND("|",StoreConfig!J1173)-1),""),$Q$4:$R$20,2,FALSE),"")</f>
        <v/>
      </c>
      <c r="H1168" s="91" t="str">
        <f>IF($B$2=StoreConfig!C1173,LEFT(StoreConfig!G1173,FIND("#",StoreConfig!G1173)-1),"")</f>
        <v/>
      </c>
      <c r="I1168" s="91" t="str">
        <f>IF($B$2=StoreConfig!C1173,RIGHT(StoreConfig!G1173,LEN(StoreConfig!G1173)-FIND("#",StoreConfig!G1173)),"")</f>
        <v/>
      </c>
      <c r="J1168" s="91" t="str">
        <f>IF($B$2=StoreConfig!C1173,IF(StoreConfig!L1173=0,"不限购",StoreConfig!L1173&amp;"次"),"")</f>
        <v/>
      </c>
    </row>
    <row r="1169" spans="4:10">
      <c r="D1169" s="99" t="str">
        <f>IF($B$2=StoreConfig!C1174,StoreConfig!O1174,"")</f>
        <v/>
      </c>
      <c r="E1169" s="99" t="str">
        <f>IF($B$2=StoreConfig!C1174,StoreConfig!E1174,"")</f>
        <v/>
      </c>
      <c r="F1169" s="99" t="str">
        <f>IF($B$2=StoreConfig!C1174,RIGHT(StoreConfig!J1174,LEN(StoreConfig!J1174)-FIND("|",StoreConfig!J1174)),"")</f>
        <v/>
      </c>
      <c r="G1169" s="99" t="str">
        <f>IFERROR(VLOOKUP(--IF($B$2=StoreConfig!C1174,LEFT(StoreConfig!J1174,FIND("|",StoreConfig!J1174)-1),""),$Q$4:$R$20,2,FALSE),"")</f>
        <v/>
      </c>
      <c r="H1169" s="91" t="str">
        <f>IF($B$2=StoreConfig!C1174,LEFT(StoreConfig!G1174,FIND("#",StoreConfig!G1174)-1),"")</f>
        <v/>
      </c>
      <c r="I1169" s="91" t="str">
        <f>IF($B$2=StoreConfig!C1174,RIGHT(StoreConfig!G1174,LEN(StoreConfig!G1174)-FIND("#",StoreConfig!G1174)),"")</f>
        <v/>
      </c>
      <c r="J1169" s="91" t="str">
        <f>IF($B$2=StoreConfig!C1174,IF(StoreConfig!L1174=0,"不限购",StoreConfig!L1174&amp;"次"),"")</f>
        <v/>
      </c>
    </row>
    <row r="1170" spans="4:10">
      <c r="D1170" s="99" t="str">
        <f>IF($B$2=StoreConfig!C1175,StoreConfig!O1175,"")</f>
        <v/>
      </c>
      <c r="E1170" s="99" t="str">
        <f>IF($B$2=StoreConfig!C1175,StoreConfig!E1175,"")</f>
        <v/>
      </c>
      <c r="F1170" s="99" t="str">
        <f>IF($B$2=StoreConfig!C1175,RIGHT(StoreConfig!J1175,LEN(StoreConfig!J1175)-FIND("|",StoreConfig!J1175)),"")</f>
        <v/>
      </c>
      <c r="G1170" s="99" t="str">
        <f>IFERROR(VLOOKUP(--IF($B$2=StoreConfig!C1175,LEFT(StoreConfig!J1175,FIND("|",StoreConfig!J1175)-1),""),$Q$4:$R$20,2,FALSE),"")</f>
        <v/>
      </c>
      <c r="H1170" s="91" t="str">
        <f>IF($B$2=StoreConfig!C1175,LEFT(StoreConfig!G1175,FIND("#",StoreConfig!G1175)-1),"")</f>
        <v/>
      </c>
      <c r="I1170" s="91" t="str">
        <f>IF($B$2=StoreConfig!C1175,RIGHT(StoreConfig!G1175,LEN(StoreConfig!G1175)-FIND("#",StoreConfig!G1175)),"")</f>
        <v/>
      </c>
      <c r="J1170" s="91" t="str">
        <f>IF($B$2=StoreConfig!C1175,IF(StoreConfig!L1175=0,"不限购",StoreConfig!L1175&amp;"次"),"")</f>
        <v/>
      </c>
    </row>
    <row r="1171" spans="4:10">
      <c r="D1171" s="99" t="str">
        <f>IF($B$2=StoreConfig!C1176,StoreConfig!O1176,"")</f>
        <v/>
      </c>
      <c r="E1171" s="99" t="str">
        <f>IF($B$2=StoreConfig!C1176,StoreConfig!E1176,"")</f>
        <v/>
      </c>
      <c r="F1171" s="99" t="str">
        <f>IF($B$2=StoreConfig!C1176,RIGHT(StoreConfig!J1176,LEN(StoreConfig!J1176)-FIND("|",StoreConfig!J1176)),"")</f>
        <v/>
      </c>
      <c r="G1171" s="99" t="str">
        <f>IFERROR(VLOOKUP(--IF($B$2=StoreConfig!C1176,LEFT(StoreConfig!J1176,FIND("|",StoreConfig!J1176)-1),""),$Q$4:$R$20,2,FALSE),"")</f>
        <v/>
      </c>
      <c r="H1171" s="91" t="str">
        <f>IF($B$2=StoreConfig!C1176,LEFT(StoreConfig!G1176,FIND("#",StoreConfig!G1176)-1),"")</f>
        <v/>
      </c>
      <c r="I1171" s="91" t="str">
        <f>IF($B$2=StoreConfig!C1176,RIGHT(StoreConfig!G1176,LEN(StoreConfig!G1176)-FIND("#",StoreConfig!G1176)),"")</f>
        <v/>
      </c>
      <c r="J1171" s="91" t="str">
        <f>IF($B$2=StoreConfig!C1176,IF(StoreConfig!L1176=0,"不限购",StoreConfig!L1176&amp;"次"),"")</f>
        <v/>
      </c>
    </row>
    <row r="1172" spans="4:10">
      <c r="D1172" s="99" t="str">
        <f>IF($B$2=StoreConfig!C1177,StoreConfig!O1177,"")</f>
        <v/>
      </c>
      <c r="E1172" s="99" t="str">
        <f>IF($B$2=StoreConfig!C1177,StoreConfig!E1177,"")</f>
        <v/>
      </c>
      <c r="F1172" s="99" t="str">
        <f>IF($B$2=StoreConfig!C1177,RIGHT(StoreConfig!J1177,LEN(StoreConfig!J1177)-FIND("|",StoreConfig!J1177)),"")</f>
        <v/>
      </c>
      <c r="G1172" s="99" t="str">
        <f>IFERROR(VLOOKUP(--IF($B$2=StoreConfig!C1177,LEFT(StoreConfig!J1177,FIND("|",StoreConfig!J1177)-1),""),$Q$4:$R$20,2,FALSE),"")</f>
        <v/>
      </c>
      <c r="H1172" s="91" t="str">
        <f>IF($B$2=StoreConfig!C1177,LEFT(StoreConfig!G1177,FIND("#",StoreConfig!G1177)-1),"")</f>
        <v/>
      </c>
      <c r="I1172" s="91" t="str">
        <f>IF($B$2=StoreConfig!C1177,RIGHT(StoreConfig!G1177,LEN(StoreConfig!G1177)-FIND("#",StoreConfig!G1177)),"")</f>
        <v/>
      </c>
      <c r="J1172" s="91" t="str">
        <f>IF($B$2=StoreConfig!C1177,IF(StoreConfig!L1177=0,"不限购",StoreConfig!L1177&amp;"次"),"")</f>
        <v/>
      </c>
    </row>
    <row r="1173" spans="4:10">
      <c r="D1173" s="99" t="str">
        <f>IF($B$2=StoreConfig!C1178,StoreConfig!O1178,"")</f>
        <v/>
      </c>
      <c r="E1173" s="99" t="str">
        <f>IF($B$2=StoreConfig!C1178,StoreConfig!E1178,"")</f>
        <v/>
      </c>
      <c r="F1173" s="99" t="str">
        <f>IF($B$2=StoreConfig!C1178,RIGHT(StoreConfig!J1178,LEN(StoreConfig!J1178)-FIND("|",StoreConfig!J1178)),"")</f>
        <v/>
      </c>
      <c r="G1173" s="99" t="str">
        <f>IFERROR(VLOOKUP(--IF($B$2=StoreConfig!C1178,LEFT(StoreConfig!J1178,FIND("|",StoreConfig!J1178)-1),""),$Q$4:$R$20,2,FALSE),"")</f>
        <v/>
      </c>
      <c r="H1173" s="91" t="str">
        <f>IF($B$2=StoreConfig!C1178,LEFT(StoreConfig!G1178,FIND("#",StoreConfig!G1178)-1),"")</f>
        <v/>
      </c>
      <c r="I1173" s="91" t="str">
        <f>IF($B$2=StoreConfig!C1178,RIGHT(StoreConfig!G1178,LEN(StoreConfig!G1178)-FIND("#",StoreConfig!G1178)),"")</f>
        <v/>
      </c>
      <c r="J1173" s="91" t="str">
        <f>IF($B$2=StoreConfig!C1178,IF(StoreConfig!L1178=0,"不限购",StoreConfig!L1178&amp;"次"),"")</f>
        <v/>
      </c>
    </row>
    <row r="1174" spans="4:10">
      <c r="D1174" s="99" t="str">
        <f>IF($B$2=StoreConfig!C1179,StoreConfig!O1179,"")</f>
        <v/>
      </c>
      <c r="E1174" s="99" t="str">
        <f>IF($B$2=StoreConfig!C1179,StoreConfig!E1179,"")</f>
        <v/>
      </c>
      <c r="F1174" s="99" t="str">
        <f>IF($B$2=StoreConfig!C1179,RIGHT(StoreConfig!J1179,LEN(StoreConfig!J1179)-FIND("|",StoreConfig!J1179)),"")</f>
        <v/>
      </c>
      <c r="G1174" s="99" t="str">
        <f>IFERROR(VLOOKUP(--IF($B$2=StoreConfig!C1179,LEFT(StoreConfig!J1179,FIND("|",StoreConfig!J1179)-1),""),$Q$4:$R$20,2,FALSE),"")</f>
        <v/>
      </c>
      <c r="H1174" s="91" t="str">
        <f>IF($B$2=StoreConfig!C1179,LEFT(StoreConfig!G1179,FIND("#",StoreConfig!G1179)-1),"")</f>
        <v/>
      </c>
      <c r="I1174" s="91" t="str">
        <f>IF($B$2=StoreConfig!C1179,RIGHT(StoreConfig!G1179,LEN(StoreConfig!G1179)-FIND("#",StoreConfig!G1179)),"")</f>
        <v/>
      </c>
      <c r="J1174" s="91" t="str">
        <f>IF($B$2=StoreConfig!C1179,IF(StoreConfig!L1179=0,"不限购",StoreConfig!L1179&amp;"次"),"")</f>
        <v/>
      </c>
    </row>
    <row r="1175" spans="4:10">
      <c r="D1175" s="99" t="str">
        <f>IF($B$2=StoreConfig!C1180,StoreConfig!O1180,"")</f>
        <v/>
      </c>
      <c r="E1175" s="99" t="str">
        <f>IF($B$2=StoreConfig!C1180,StoreConfig!E1180,"")</f>
        <v/>
      </c>
      <c r="F1175" s="99" t="str">
        <f>IF($B$2=StoreConfig!C1180,RIGHT(StoreConfig!J1180,LEN(StoreConfig!J1180)-FIND("|",StoreConfig!J1180)),"")</f>
        <v/>
      </c>
      <c r="G1175" s="99" t="str">
        <f>IFERROR(VLOOKUP(--IF($B$2=StoreConfig!C1180,LEFT(StoreConfig!J1180,FIND("|",StoreConfig!J1180)-1),""),$Q$4:$R$20,2,FALSE),"")</f>
        <v/>
      </c>
      <c r="H1175" s="91" t="str">
        <f>IF($B$2=StoreConfig!C1180,LEFT(StoreConfig!G1180,FIND("#",StoreConfig!G1180)-1),"")</f>
        <v/>
      </c>
      <c r="I1175" s="91" t="str">
        <f>IF($B$2=StoreConfig!C1180,RIGHT(StoreConfig!G1180,LEN(StoreConfig!G1180)-FIND("#",StoreConfig!G1180)),"")</f>
        <v/>
      </c>
      <c r="J1175" s="91" t="str">
        <f>IF($B$2=StoreConfig!C1180,IF(StoreConfig!L1180=0,"不限购",StoreConfig!L1180&amp;"次"),"")</f>
        <v/>
      </c>
    </row>
    <row r="1176" spans="4:10">
      <c r="D1176" s="99" t="str">
        <f>IF($B$2=StoreConfig!C1181,StoreConfig!O1181,"")</f>
        <v/>
      </c>
      <c r="E1176" s="99" t="str">
        <f>IF($B$2=StoreConfig!C1181,StoreConfig!E1181,"")</f>
        <v/>
      </c>
      <c r="F1176" s="99" t="str">
        <f>IF($B$2=StoreConfig!C1181,RIGHT(StoreConfig!J1181,LEN(StoreConfig!J1181)-FIND("|",StoreConfig!J1181)),"")</f>
        <v/>
      </c>
      <c r="G1176" s="99" t="str">
        <f>IFERROR(VLOOKUP(--IF($B$2=StoreConfig!C1181,LEFT(StoreConfig!J1181,FIND("|",StoreConfig!J1181)-1),""),$Q$4:$R$20,2,FALSE),"")</f>
        <v/>
      </c>
      <c r="H1176" s="91" t="str">
        <f>IF($B$2=StoreConfig!C1181,LEFT(StoreConfig!G1181,FIND("#",StoreConfig!G1181)-1),"")</f>
        <v/>
      </c>
      <c r="I1176" s="91" t="str">
        <f>IF($B$2=StoreConfig!C1181,RIGHT(StoreConfig!G1181,LEN(StoreConfig!G1181)-FIND("#",StoreConfig!G1181)),"")</f>
        <v/>
      </c>
      <c r="J1176" s="91" t="str">
        <f>IF($B$2=StoreConfig!C1181,IF(StoreConfig!L1181=0,"不限购",StoreConfig!L1181&amp;"次"),"")</f>
        <v/>
      </c>
    </row>
    <row r="1177" spans="4:10">
      <c r="D1177" s="99" t="str">
        <f>IF($B$2=StoreConfig!C1182,StoreConfig!O1182,"")</f>
        <v/>
      </c>
      <c r="E1177" s="99" t="str">
        <f>IF($B$2=StoreConfig!C1182,StoreConfig!E1182,"")</f>
        <v/>
      </c>
      <c r="F1177" s="99" t="str">
        <f>IF($B$2=StoreConfig!C1182,RIGHT(StoreConfig!J1182,LEN(StoreConfig!J1182)-FIND("|",StoreConfig!J1182)),"")</f>
        <v/>
      </c>
      <c r="G1177" s="99" t="str">
        <f>IFERROR(VLOOKUP(--IF($B$2=StoreConfig!C1182,LEFT(StoreConfig!J1182,FIND("|",StoreConfig!J1182)-1),""),$Q$4:$R$20,2,FALSE),"")</f>
        <v/>
      </c>
      <c r="H1177" s="91" t="str">
        <f>IF($B$2=StoreConfig!C1182,LEFT(StoreConfig!G1182,FIND("#",StoreConfig!G1182)-1),"")</f>
        <v/>
      </c>
      <c r="I1177" s="91" t="str">
        <f>IF($B$2=StoreConfig!C1182,RIGHT(StoreConfig!G1182,LEN(StoreConfig!G1182)-FIND("#",StoreConfig!G1182)),"")</f>
        <v/>
      </c>
      <c r="J1177" s="91" t="str">
        <f>IF($B$2=StoreConfig!C1182,IF(StoreConfig!L1182=0,"不限购",StoreConfig!L1182&amp;"次"),"")</f>
        <v/>
      </c>
    </row>
    <row r="1178" spans="4:10">
      <c r="D1178" s="99" t="str">
        <f>IF($B$2=StoreConfig!C1183,StoreConfig!O1183,"")</f>
        <v/>
      </c>
      <c r="E1178" s="99" t="str">
        <f>IF($B$2=StoreConfig!C1183,StoreConfig!E1183,"")</f>
        <v/>
      </c>
      <c r="F1178" s="99" t="str">
        <f>IF($B$2=StoreConfig!C1183,RIGHT(StoreConfig!J1183,LEN(StoreConfig!J1183)-FIND("|",StoreConfig!J1183)),"")</f>
        <v/>
      </c>
      <c r="G1178" s="99" t="str">
        <f>IFERROR(VLOOKUP(--IF($B$2=StoreConfig!C1183,LEFT(StoreConfig!J1183,FIND("|",StoreConfig!J1183)-1),""),$Q$4:$R$20,2,FALSE),"")</f>
        <v/>
      </c>
      <c r="H1178" s="91" t="str">
        <f>IF($B$2=StoreConfig!C1183,LEFT(StoreConfig!G1183,FIND("#",StoreConfig!G1183)-1),"")</f>
        <v/>
      </c>
      <c r="I1178" s="91" t="str">
        <f>IF($B$2=StoreConfig!C1183,RIGHT(StoreConfig!G1183,LEN(StoreConfig!G1183)-FIND("#",StoreConfig!G1183)),"")</f>
        <v/>
      </c>
      <c r="J1178" s="91" t="str">
        <f>IF($B$2=StoreConfig!C1183,IF(StoreConfig!L1183=0,"不限购",StoreConfig!L1183&amp;"次"),"")</f>
        <v/>
      </c>
    </row>
    <row r="1179" spans="4:10">
      <c r="D1179" s="99" t="str">
        <f>IF($B$2=StoreConfig!C1184,StoreConfig!O1184,"")</f>
        <v/>
      </c>
      <c r="E1179" s="99" t="str">
        <f>IF($B$2=StoreConfig!C1184,StoreConfig!E1184,"")</f>
        <v/>
      </c>
      <c r="F1179" s="99" t="str">
        <f>IF($B$2=StoreConfig!C1184,RIGHT(StoreConfig!J1184,LEN(StoreConfig!J1184)-FIND("|",StoreConfig!J1184)),"")</f>
        <v/>
      </c>
      <c r="G1179" s="99" t="str">
        <f>IFERROR(VLOOKUP(--IF($B$2=StoreConfig!C1184,LEFT(StoreConfig!J1184,FIND("|",StoreConfig!J1184)-1),""),$Q$4:$R$20,2,FALSE),"")</f>
        <v/>
      </c>
      <c r="H1179" s="91" t="str">
        <f>IF($B$2=StoreConfig!C1184,LEFT(StoreConfig!G1184,FIND("#",StoreConfig!G1184)-1),"")</f>
        <v/>
      </c>
      <c r="I1179" s="91" t="str">
        <f>IF($B$2=StoreConfig!C1184,RIGHT(StoreConfig!G1184,LEN(StoreConfig!G1184)-FIND("#",StoreConfig!G1184)),"")</f>
        <v/>
      </c>
      <c r="J1179" s="91" t="str">
        <f>IF($B$2=StoreConfig!C1184,IF(StoreConfig!L1184=0,"不限购",StoreConfig!L1184&amp;"次"),"")</f>
        <v/>
      </c>
    </row>
    <row r="1180" spans="4:10">
      <c r="D1180" s="99" t="str">
        <f>IF($B$2=StoreConfig!C1185,StoreConfig!O1185,"")</f>
        <v/>
      </c>
      <c r="E1180" s="99" t="str">
        <f>IF($B$2=StoreConfig!C1185,StoreConfig!E1185,"")</f>
        <v/>
      </c>
      <c r="F1180" s="99" t="str">
        <f>IF($B$2=StoreConfig!C1185,RIGHT(StoreConfig!J1185,LEN(StoreConfig!J1185)-FIND("|",StoreConfig!J1185)),"")</f>
        <v/>
      </c>
      <c r="G1180" s="99" t="str">
        <f>IFERROR(VLOOKUP(--IF($B$2=StoreConfig!C1185,LEFT(StoreConfig!J1185,FIND("|",StoreConfig!J1185)-1),""),$Q$4:$R$20,2,FALSE),"")</f>
        <v/>
      </c>
      <c r="H1180" s="91" t="str">
        <f>IF($B$2=StoreConfig!C1185,LEFT(StoreConfig!G1185,FIND("#",StoreConfig!G1185)-1),"")</f>
        <v/>
      </c>
      <c r="I1180" s="91" t="str">
        <f>IF($B$2=StoreConfig!C1185,RIGHT(StoreConfig!G1185,LEN(StoreConfig!G1185)-FIND("#",StoreConfig!G1185)),"")</f>
        <v/>
      </c>
      <c r="J1180" s="91" t="str">
        <f>IF($B$2=StoreConfig!C1185,IF(StoreConfig!L1185=0,"不限购",StoreConfig!L1185&amp;"次"),"")</f>
        <v/>
      </c>
    </row>
    <row r="1181" spans="4:10">
      <c r="D1181" s="99" t="str">
        <f>IF($B$2=StoreConfig!C1186,StoreConfig!O1186,"")</f>
        <v/>
      </c>
      <c r="E1181" s="99" t="str">
        <f>IF($B$2=StoreConfig!C1186,StoreConfig!E1186,"")</f>
        <v/>
      </c>
      <c r="F1181" s="99" t="str">
        <f>IF($B$2=StoreConfig!C1186,RIGHT(StoreConfig!J1186,LEN(StoreConfig!J1186)-FIND("|",StoreConfig!J1186)),"")</f>
        <v/>
      </c>
      <c r="G1181" s="99" t="str">
        <f>IFERROR(VLOOKUP(--IF($B$2=StoreConfig!C1186,LEFT(StoreConfig!J1186,FIND("|",StoreConfig!J1186)-1),""),$Q$4:$R$20,2,FALSE),"")</f>
        <v/>
      </c>
      <c r="H1181" s="91" t="str">
        <f>IF($B$2=StoreConfig!C1186,LEFT(StoreConfig!G1186,FIND("#",StoreConfig!G1186)-1),"")</f>
        <v/>
      </c>
      <c r="I1181" s="91" t="str">
        <f>IF($B$2=StoreConfig!C1186,RIGHT(StoreConfig!G1186,LEN(StoreConfig!G1186)-FIND("#",StoreConfig!G1186)),"")</f>
        <v/>
      </c>
      <c r="J1181" s="91" t="str">
        <f>IF($B$2=StoreConfig!C1186,IF(StoreConfig!L1186=0,"不限购",StoreConfig!L1186&amp;"次"),"")</f>
        <v/>
      </c>
    </row>
    <row r="1182" spans="4:10">
      <c r="D1182" s="99" t="str">
        <f>IF($B$2=StoreConfig!C1187,StoreConfig!O1187,"")</f>
        <v/>
      </c>
      <c r="E1182" s="99" t="str">
        <f>IF($B$2=StoreConfig!C1187,StoreConfig!E1187,"")</f>
        <v/>
      </c>
      <c r="F1182" s="99" t="str">
        <f>IF($B$2=StoreConfig!C1187,RIGHT(StoreConfig!J1187,LEN(StoreConfig!J1187)-FIND("|",StoreConfig!J1187)),"")</f>
        <v/>
      </c>
      <c r="G1182" s="99" t="str">
        <f>IFERROR(VLOOKUP(--IF($B$2=StoreConfig!C1187,LEFT(StoreConfig!J1187,FIND("|",StoreConfig!J1187)-1),""),$Q$4:$R$20,2,FALSE),"")</f>
        <v/>
      </c>
      <c r="H1182" s="91" t="str">
        <f>IF($B$2=StoreConfig!C1187,LEFT(StoreConfig!G1187,FIND("#",StoreConfig!G1187)-1),"")</f>
        <v/>
      </c>
      <c r="I1182" s="91" t="str">
        <f>IF($B$2=StoreConfig!C1187,RIGHT(StoreConfig!G1187,LEN(StoreConfig!G1187)-FIND("#",StoreConfig!G1187)),"")</f>
        <v/>
      </c>
      <c r="J1182" s="91" t="str">
        <f>IF($B$2=StoreConfig!C1187,IF(StoreConfig!L1187=0,"不限购",StoreConfig!L1187&amp;"次"),"")</f>
        <v/>
      </c>
    </row>
    <row r="1183" spans="4:10">
      <c r="D1183" s="99" t="str">
        <f>IF($B$2=StoreConfig!C1188,StoreConfig!O1188,"")</f>
        <v/>
      </c>
      <c r="E1183" s="99" t="str">
        <f>IF($B$2=StoreConfig!C1188,StoreConfig!E1188,"")</f>
        <v/>
      </c>
      <c r="F1183" s="99" t="str">
        <f>IF($B$2=StoreConfig!C1188,RIGHT(StoreConfig!J1188,LEN(StoreConfig!J1188)-FIND("|",StoreConfig!J1188)),"")</f>
        <v/>
      </c>
      <c r="G1183" s="99" t="str">
        <f>IFERROR(VLOOKUP(--IF($B$2=StoreConfig!C1188,LEFT(StoreConfig!J1188,FIND("|",StoreConfig!J1188)-1),""),$Q$4:$R$20,2,FALSE),"")</f>
        <v/>
      </c>
      <c r="H1183" s="91" t="str">
        <f>IF($B$2=StoreConfig!C1188,LEFT(StoreConfig!G1188,FIND("#",StoreConfig!G1188)-1),"")</f>
        <v/>
      </c>
      <c r="I1183" s="91" t="str">
        <f>IF($B$2=StoreConfig!C1188,RIGHT(StoreConfig!G1188,LEN(StoreConfig!G1188)-FIND("#",StoreConfig!G1188)),"")</f>
        <v/>
      </c>
      <c r="J1183" s="91" t="str">
        <f>IF($B$2=StoreConfig!C1188,IF(StoreConfig!L1188=0,"不限购",StoreConfig!L1188&amp;"次"),"")</f>
        <v/>
      </c>
    </row>
    <row r="1184" spans="4:10">
      <c r="D1184" s="99" t="str">
        <f>IF($B$2=StoreConfig!C1189,StoreConfig!O1189,"")</f>
        <v/>
      </c>
      <c r="E1184" s="99" t="str">
        <f>IF($B$2=StoreConfig!C1189,StoreConfig!E1189,"")</f>
        <v/>
      </c>
      <c r="F1184" s="99" t="str">
        <f>IF($B$2=StoreConfig!C1189,RIGHT(StoreConfig!J1189,LEN(StoreConfig!J1189)-FIND("|",StoreConfig!J1189)),"")</f>
        <v/>
      </c>
      <c r="G1184" s="99" t="str">
        <f>IFERROR(VLOOKUP(--IF($B$2=StoreConfig!C1189,LEFT(StoreConfig!J1189,FIND("|",StoreConfig!J1189)-1),""),$Q$4:$R$20,2,FALSE),"")</f>
        <v/>
      </c>
      <c r="H1184" s="91" t="str">
        <f>IF($B$2=StoreConfig!C1189,LEFT(StoreConfig!G1189,FIND("#",StoreConfig!G1189)-1),"")</f>
        <v/>
      </c>
      <c r="I1184" s="91" t="str">
        <f>IF($B$2=StoreConfig!C1189,RIGHT(StoreConfig!G1189,LEN(StoreConfig!G1189)-FIND("#",StoreConfig!G1189)),"")</f>
        <v/>
      </c>
      <c r="J1184" s="91" t="str">
        <f>IF($B$2=StoreConfig!C1189,IF(StoreConfig!L1189=0,"不限购",StoreConfig!L1189&amp;"次"),"")</f>
        <v/>
      </c>
    </row>
    <row r="1185" spans="4:10">
      <c r="D1185" s="99" t="str">
        <f>IF($B$2=StoreConfig!C1190,StoreConfig!O1190,"")</f>
        <v/>
      </c>
      <c r="E1185" s="99" t="str">
        <f>IF($B$2=StoreConfig!C1190,StoreConfig!E1190,"")</f>
        <v/>
      </c>
      <c r="F1185" s="99" t="str">
        <f>IF($B$2=StoreConfig!C1190,RIGHT(StoreConfig!J1190,LEN(StoreConfig!J1190)-FIND("|",StoreConfig!J1190)),"")</f>
        <v/>
      </c>
      <c r="G1185" s="99" t="str">
        <f>IFERROR(VLOOKUP(--IF($B$2=StoreConfig!C1190,LEFT(StoreConfig!J1190,FIND("|",StoreConfig!J1190)-1),""),$Q$4:$R$20,2,FALSE),"")</f>
        <v/>
      </c>
      <c r="H1185" s="91" t="str">
        <f>IF($B$2=StoreConfig!C1190,LEFT(StoreConfig!G1190,FIND("#",StoreConfig!G1190)-1),"")</f>
        <v/>
      </c>
      <c r="I1185" s="91" t="str">
        <f>IF($B$2=StoreConfig!C1190,RIGHT(StoreConfig!G1190,LEN(StoreConfig!G1190)-FIND("#",StoreConfig!G1190)),"")</f>
        <v/>
      </c>
      <c r="J1185" s="91" t="str">
        <f>IF($B$2=StoreConfig!C1190,IF(StoreConfig!L1190=0,"不限购",StoreConfig!L1190&amp;"次"),"")</f>
        <v/>
      </c>
    </row>
    <row r="1186" spans="4:10">
      <c r="D1186" s="99" t="str">
        <f>IF($B$2=StoreConfig!C1191,StoreConfig!O1191,"")</f>
        <v/>
      </c>
      <c r="E1186" s="99" t="str">
        <f>IF($B$2=StoreConfig!C1191,StoreConfig!E1191,"")</f>
        <v/>
      </c>
      <c r="F1186" s="99" t="str">
        <f>IF($B$2=StoreConfig!C1191,RIGHT(StoreConfig!J1191,LEN(StoreConfig!J1191)-FIND("|",StoreConfig!J1191)),"")</f>
        <v/>
      </c>
      <c r="G1186" s="99" t="str">
        <f>IFERROR(VLOOKUP(--IF($B$2=StoreConfig!C1191,LEFT(StoreConfig!J1191,FIND("|",StoreConfig!J1191)-1),""),$Q$4:$R$20,2,FALSE),"")</f>
        <v/>
      </c>
      <c r="H1186" s="91" t="str">
        <f>IF($B$2=StoreConfig!C1191,LEFT(StoreConfig!G1191,FIND("#",StoreConfig!G1191)-1),"")</f>
        <v/>
      </c>
      <c r="I1186" s="91" t="str">
        <f>IF($B$2=StoreConfig!C1191,RIGHT(StoreConfig!G1191,LEN(StoreConfig!G1191)-FIND("#",StoreConfig!G1191)),"")</f>
        <v/>
      </c>
      <c r="J1186" s="91" t="str">
        <f>IF($B$2=StoreConfig!C1191,IF(StoreConfig!L1191=0,"不限购",StoreConfig!L1191&amp;"次"),"")</f>
        <v/>
      </c>
    </row>
    <row r="1187" spans="4:10">
      <c r="D1187" s="99" t="str">
        <f>IF($B$2=StoreConfig!C1192,StoreConfig!O1192,"")</f>
        <v/>
      </c>
      <c r="E1187" s="99" t="str">
        <f>IF($B$2=StoreConfig!C1192,StoreConfig!E1192,"")</f>
        <v/>
      </c>
      <c r="F1187" s="99" t="str">
        <f>IF($B$2=StoreConfig!C1192,RIGHT(StoreConfig!J1192,LEN(StoreConfig!J1192)-FIND("|",StoreConfig!J1192)),"")</f>
        <v/>
      </c>
      <c r="G1187" s="99" t="str">
        <f>IFERROR(VLOOKUP(--IF($B$2=StoreConfig!C1192,LEFT(StoreConfig!J1192,FIND("|",StoreConfig!J1192)-1),""),$Q$4:$R$20,2,FALSE),"")</f>
        <v/>
      </c>
      <c r="H1187" s="91" t="str">
        <f>IF($B$2=StoreConfig!C1192,LEFT(StoreConfig!G1192,FIND("#",StoreConfig!G1192)-1),"")</f>
        <v/>
      </c>
      <c r="I1187" s="91" t="str">
        <f>IF($B$2=StoreConfig!C1192,RIGHT(StoreConfig!G1192,LEN(StoreConfig!G1192)-FIND("#",StoreConfig!G1192)),"")</f>
        <v/>
      </c>
      <c r="J1187" s="91" t="str">
        <f>IF($B$2=StoreConfig!C1192,IF(StoreConfig!L1192=0,"不限购",StoreConfig!L1192&amp;"次"),"")</f>
        <v/>
      </c>
    </row>
    <row r="1188" spans="4:10">
      <c r="D1188" s="99" t="str">
        <f>IF($B$2=StoreConfig!C1193,StoreConfig!O1193,"")</f>
        <v/>
      </c>
      <c r="E1188" s="99" t="str">
        <f>IF($B$2=StoreConfig!C1193,StoreConfig!E1193,"")</f>
        <v/>
      </c>
      <c r="F1188" s="99" t="str">
        <f>IF($B$2=StoreConfig!C1193,RIGHT(StoreConfig!J1193,LEN(StoreConfig!J1193)-FIND("|",StoreConfig!J1193)),"")</f>
        <v/>
      </c>
      <c r="G1188" s="99" t="str">
        <f>IFERROR(VLOOKUP(--IF($B$2=StoreConfig!C1193,LEFT(StoreConfig!J1193,FIND("|",StoreConfig!J1193)-1),""),$Q$4:$R$20,2,FALSE),"")</f>
        <v/>
      </c>
      <c r="H1188" s="91" t="str">
        <f>IF($B$2=StoreConfig!C1193,LEFT(StoreConfig!G1193,FIND("#",StoreConfig!G1193)-1),"")</f>
        <v/>
      </c>
      <c r="I1188" s="91" t="str">
        <f>IF($B$2=StoreConfig!C1193,RIGHT(StoreConfig!G1193,LEN(StoreConfig!G1193)-FIND("#",StoreConfig!G1193)),"")</f>
        <v/>
      </c>
      <c r="J1188" s="91" t="str">
        <f>IF($B$2=StoreConfig!C1193,IF(StoreConfig!L1193=0,"不限购",StoreConfig!L1193&amp;"次"),"")</f>
        <v/>
      </c>
    </row>
    <row r="1189" spans="4:10">
      <c r="D1189" s="99" t="str">
        <f>IF($B$2=StoreConfig!C1194,StoreConfig!O1194,"")</f>
        <v/>
      </c>
      <c r="E1189" s="99" t="str">
        <f>IF($B$2=StoreConfig!C1194,StoreConfig!E1194,"")</f>
        <v/>
      </c>
      <c r="F1189" s="99" t="str">
        <f>IF($B$2=StoreConfig!C1194,RIGHT(StoreConfig!J1194,LEN(StoreConfig!J1194)-FIND("|",StoreConfig!J1194)),"")</f>
        <v/>
      </c>
      <c r="G1189" s="99" t="str">
        <f>IFERROR(VLOOKUP(--IF($B$2=StoreConfig!C1194,LEFT(StoreConfig!J1194,FIND("|",StoreConfig!J1194)-1),""),$Q$4:$R$20,2,FALSE),"")</f>
        <v/>
      </c>
      <c r="H1189" s="91" t="str">
        <f>IF($B$2=StoreConfig!C1194,LEFT(StoreConfig!G1194,FIND("#",StoreConfig!G1194)-1),"")</f>
        <v/>
      </c>
      <c r="I1189" s="91" t="str">
        <f>IF($B$2=StoreConfig!C1194,RIGHT(StoreConfig!G1194,LEN(StoreConfig!G1194)-FIND("#",StoreConfig!G1194)),"")</f>
        <v/>
      </c>
      <c r="J1189" s="91" t="str">
        <f>IF($B$2=StoreConfig!C1194,IF(StoreConfig!L1194=0,"不限购",StoreConfig!L1194&amp;"次"),"")</f>
        <v/>
      </c>
    </row>
    <row r="1190" spans="4:10">
      <c r="D1190" s="99" t="str">
        <f>IF($B$2=StoreConfig!C1195,StoreConfig!O1195,"")</f>
        <v/>
      </c>
      <c r="E1190" s="99" t="str">
        <f>IF($B$2=StoreConfig!C1195,StoreConfig!E1195,"")</f>
        <v/>
      </c>
      <c r="F1190" s="99" t="str">
        <f>IF($B$2=StoreConfig!C1195,RIGHT(StoreConfig!J1195,LEN(StoreConfig!J1195)-FIND("|",StoreConfig!J1195)),"")</f>
        <v/>
      </c>
      <c r="G1190" s="99" t="str">
        <f>IFERROR(VLOOKUP(--IF($B$2=StoreConfig!C1195,LEFT(StoreConfig!J1195,FIND("|",StoreConfig!J1195)-1),""),$Q$4:$R$20,2,FALSE),"")</f>
        <v/>
      </c>
      <c r="H1190" s="91" t="str">
        <f>IF($B$2=StoreConfig!C1195,LEFT(StoreConfig!G1195,FIND("#",StoreConfig!G1195)-1),"")</f>
        <v/>
      </c>
      <c r="I1190" s="91" t="str">
        <f>IF($B$2=StoreConfig!C1195,RIGHT(StoreConfig!G1195,LEN(StoreConfig!G1195)-FIND("#",StoreConfig!G1195)),"")</f>
        <v/>
      </c>
      <c r="J1190" s="91" t="str">
        <f>IF($B$2=StoreConfig!C1195,IF(StoreConfig!L1195=0,"不限购",StoreConfig!L1195&amp;"次"),"")</f>
        <v/>
      </c>
    </row>
    <row r="1191" spans="4:10">
      <c r="D1191" s="99" t="str">
        <f>IF($B$2=StoreConfig!C1196,StoreConfig!O1196,"")</f>
        <v/>
      </c>
      <c r="E1191" s="99" t="str">
        <f>IF($B$2=StoreConfig!C1196,StoreConfig!E1196,"")</f>
        <v/>
      </c>
      <c r="F1191" s="99" t="str">
        <f>IF($B$2=StoreConfig!C1196,RIGHT(StoreConfig!J1196,LEN(StoreConfig!J1196)-FIND("|",StoreConfig!J1196)),"")</f>
        <v/>
      </c>
      <c r="G1191" s="99" t="str">
        <f>IFERROR(VLOOKUP(--IF($B$2=StoreConfig!C1196,LEFT(StoreConfig!J1196,FIND("|",StoreConfig!J1196)-1),""),$Q$4:$R$20,2,FALSE),"")</f>
        <v/>
      </c>
      <c r="H1191" s="91" t="str">
        <f>IF($B$2=StoreConfig!C1196,LEFT(StoreConfig!G1196,FIND("#",StoreConfig!G1196)-1),"")</f>
        <v/>
      </c>
      <c r="I1191" s="91" t="str">
        <f>IF($B$2=StoreConfig!C1196,RIGHT(StoreConfig!G1196,LEN(StoreConfig!G1196)-FIND("#",StoreConfig!G1196)),"")</f>
        <v/>
      </c>
      <c r="J1191" s="91" t="str">
        <f>IF($B$2=StoreConfig!C1196,IF(StoreConfig!L1196=0,"不限购",StoreConfig!L1196&amp;"次"),"")</f>
        <v/>
      </c>
    </row>
    <row r="1192" spans="4:10">
      <c r="D1192" s="99" t="str">
        <f>IF($B$2=StoreConfig!C1197,StoreConfig!O1197,"")</f>
        <v/>
      </c>
      <c r="E1192" s="99" t="str">
        <f>IF($B$2=StoreConfig!C1197,StoreConfig!E1197,"")</f>
        <v/>
      </c>
      <c r="F1192" s="99" t="str">
        <f>IF($B$2=StoreConfig!C1197,RIGHT(StoreConfig!J1197,LEN(StoreConfig!J1197)-FIND("|",StoreConfig!J1197)),"")</f>
        <v/>
      </c>
      <c r="G1192" s="99" t="str">
        <f>IFERROR(VLOOKUP(--IF($B$2=StoreConfig!C1197,LEFT(StoreConfig!J1197,FIND("|",StoreConfig!J1197)-1),""),$Q$4:$R$20,2,FALSE),"")</f>
        <v/>
      </c>
      <c r="H1192" s="91" t="str">
        <f>IF($B$2=StoreConfig!C1197,LEFT(StoreConfig!G1197,FIND("#",StoreConfig!G1197)-1),"")</f>
        <v/>
      </c>
      <c r="I1192" s="91" t="str">
        <f>IF($B$2=StoreConfig!C1197,RIGHT(StoreConfig!G1197,LEN(StoreConfig!G1197)-FIND("#",StoreConfig!G1197)),"")</f>
        <v/>
      </c>
      <c r="J1192" s="91" t="str">
        <f>IF($B$2=StoreConfig!C1197,IF(StoreConfig!L1197=0,"不限购",StoreConfig!L1197&amp;"次"),"")</f>
        <v/>
      </c>
    </row>
    <row r="1193" spans="4:10">
      <c r="D1193" s="99" t="str">
        <f>IF($B$2=StoreConfig!C1198,StoreConfig!O1198,"")</f>
        <v/>
      </c>
      <c r="E1193" s="99" t="str">
        <f>IF($B$2=StoreConfig!C1198,StoreConfig!E1198,"")</f>
        <v/>
      </c>
      <c r="F1193" s="99" t="str">
        <f>IF($B$2=StoreConfig!C1198,RIGHT(StoreConfig!J1198,LEN(StoreConfig!J1198)-FIND("|",StoreConfig!J1198)),"")</f>
        <v/>
      </c>
      <c r="G1193" s="99" t="str">
        <f>IFERROR(VLOOKUP(--IF($B$2=StoreConfig!C1198,LEFT(StoreConfig!J1198,FIND("|",StoreConfig!J1198)-1),""),$Q$4:$R$20,2,FALSE),"")</f>
        <v/>
      </c>
      <c r="H1193" s="91" t="str">
        <f>IF($B$2=StoreConfig!C1198,LEFT(StoreConfig!G1198,FIND("#",StoreConfig!G1198)-1),"")</f>
        <v/>
      </c>
      <c r="I1193" s="91" t="str">
        <f>IF($B$2=StoreConfig!C1198,RIGHT(StoreConfig!G1198,LEN(StoreConfig!G1198)-FIND("#",StoreConfig!G1198)),"")</f>
        <v/>
      </c>
      <c r="J1193" s="91" t="str">
        <f>IF($B$2=StoreConfig!C1198,IF(StoreConfig!L1198=0,"不限购",StoreConfig!L1198&amp;"次"),"")</f>
        <v/>
      </c>
    </row>
    <row r="1194" spans="4:10">
      <c r="D1194" s="99" t="str">
        <f>IF($B$2=StoreConfig!C1199,StoreConfig!O1199,"")</f>
        <v/>
      </c>
      <c r="E1194" s="99" t="str">
        <f>IF($B$2=StoreConfig!C1199,StoreConfig!E1199,"")</f>
        <v/>
      </c>
      <c r="F1194" s="99" t="str">
        <f>IF($B$2=StoreConfig!C1199,RIGHT(StoreConfig!J1199,LEN(StoreConfig!J1199)-FIND("|",StoreConfig!J1199)),"")</f>
        <v/>
      </c>
      <c r="G1194" s="99" t="str">
        <f>IFERROR(VLOOKUP(--IF($B$2=StoreConfig!C1199,LEFT(StoreConfig!J1199,FIND("|",StoreConfig!J1199)-1),""),$Q$4:$R$20,2,FALSE),"")</f>
        <v/>
      </c>
      <c r="H1194" s="91" t="str">
        <f>IF($B$2=StoreConfig!C1199,LEFT(StoreConfig!G1199,FIND("#",StoreConfig!G1199)-1),"")</f>
        <v/>
      </c>
      <c r="I1194" s="91" t="str">
        <f>IF($B$2=StoreConfig!C1199,RIGHT(StoreConfig!G1199,LEN(StoreConfig!G1199)-FIND("#",StoreConfig!G1199)),"")</f>
        <v/>
      </c>
      <c r="J1194" s="91" t="str">
        <f>IF($B$2=StoreConfig!C1199,IF(StoreConfig!L1199=0,"不限购",StoreConfig!L1199&amp;"次"),"")</f>
        <v/>
      </c>
    </row>
    <row r="1195" spans="4:10">
      <c r="D1195" s="99" t="str">
        <f>IF($B$2=StoreConfig!C1200,StoreConfig!O1200,"")</f>
        <v/>
      </c>
      <c r="E1195" s="99" t="str">
        <f>IF($B$2=StoreConfig!C1200,StoreConfig!E1200,"")</f>
        <v/>
      </c>
      <c r="F1195" s="99" t="str">
        <f>IF($B$2=StoreConfig!C1200,RIGHT(StoreConfig!J1200,LEN(StoreConfig!J1200)-FIND("|",StoreConfig!J1200)),"")</f>
        <v/>
      </c>
      <c r="G1195" s="99" t="str">
        <f>IFERROR(VLOOKUP(--IF($B$2=StoreConfig!C1200,LEFT(StoreConfig!J1200,FIND("|",StoreConfig!J1200)-1),""),$Q$4:$R$20,2,FALSE),"")</f>
        <v/>
      </c>
      <c r="H1195" s="91" t="str">
        <f>IF($B$2=StoreConfig!C1200,LEFT(StoreConfig!G1200,FIND("#",StoreConfig!G1200)-1),"")</f>
        <v/>
      </c>
      <c r="I1195" s="91" t="str">
        <f>IF($B$2=StoreConfig!C1200,RIGHT(StoreConfig!G1200,LEN(StoreConfig!G1200)-FIND("#",StoreConfig!G1200)),"")</f>
        <v/>
      </c>
      <c r="J1195" s="91" t="str">
        <f>IF($B$2=StoreConfig!C1200,IF(StoreConfig!L1200=0,"不限购",StoreConfig!L1200&amp;"次"),"")</f>
        <v/>
      </c>
    </row>
    <row r="1196" spans="4:10">
      <c r="D1196" s="99" t="str">
        <f>IF($B$2=StoreConfig!C1201,StoreConfig!O1201,"")</f>
        <v/>
      </c>
      <c r="E1196" s="99" t="str">
        <f>IF($B$2=StoreConfig!C1201,StoreConfig!E1201,"")</f>
        <v/>
      </c>
      <c r="F1196" s="99" t="str">
        <f>IF($B$2=StoreConfig!C1201,RIGHT(StoreConfig!J1201,LEN(StoreConfig!J1201)-FIND("|",StoreConfig!J1201)),"")</f>
        <v/>
      </c>
      <c r="G1196" s="99" t="str">
        <f>IFERROR(VLOOKUP(--IF($B$2=StoreConfig!C1201,LEFT(StoreConfig!J1201,FIND("|",StoreConfig!J1201)-1),""),$Q$4:$R$20,2,FALSE),"")</f>
        <v/>
      </c>
      <c r="H1196" s="91" t="str">
        <f>IF($B$2=StoreConfig!C1201,LEFT(StoreConfig!G1201,FIND("#",StoreConfig!G1201)-1),"")</f>
        <v/>
      </c>
      <c r="I1196" s="91" t="str">
        <f>IF($B$2=StoreConfig!C1201,RIGHT(StoreConfig!G1201,LEN(StoreConfig!G1201)-FIND("#",StoreConfig!G1201)),"")</f>
        <v/>
      </c>
      <c r="J1196" s="91" t="str">
        <f>IF($B$2=StoreConfig!C1201,IF(StoreConfig!L1201=0,"不限购",StoreConfig!L1201&amp;"次"),"")</f>
        <v/>
      </c>
    </row>
    <row r="1197" spans="4:10">
      <c r="D1197" s="99" t="str">
        <f>IF($B$2=StoreConfig!C1202,StoreConfig!O1202,"")</f>
        <v/>
      </c>
      <c r="E1197" s="99" t="str">
        <f>IF($B$2=StoreConfig!C1202,StoreConfig!E1202,"")</f>
        <v/>
      </c>
      <c r="F1197" s="99" t="str">
        <f>IF($B$2=StoreConfig!C1202,RIGHT(StoreConfig!J1202,LEN(StoreConfig!J1202)-FIND("|",StoreConfig!J1202)),"")</f>
        <v/>
      </c>
      <c r="G1197" s="99" t="str">
        <f>IFERROR(VLOOKUP(--IF($B$2=StoreConfig!C1202,LEFT(StoreConfig!J1202,FIND("|",StoreConfig!J1202)-1),""),$Q$4:$R$20,2,FALSE),"")</f>
        <v/>
      </c>
      <c r="H1197" s="91" t="str">
        <f>IF($B$2=StoreConfig!C1202,LEFT(StoreConfig!G1202,FIND("#",StoreConfig!G1202)-1),"")</f>
        <v/>
      </c>
      <c r="I1197" s="91" t="str">
        <f>IF($B$2=StoreConfig!C1202,RIGHT(StoreConfig!G1202,LEN(StoreConfig!G1202)-FIND("#",StoreConfig!G1202)),"")</f>
        <v/>
      </c>
      <c r="J1197" s="91" t="str">
        <f>IF($B$2=StoreConfig!C1202,IF(StoreConfig!L1202=0,"不限购",StoreConfig!L1202&amp;"次"),"")</f>
        <v/>
      </c>
    </row>
    <row r="1198" spans="4:10">
      <c r="D1198" s="99" t="str">
        <f>IF($B$2=StoreConfig!C1203,StoreConfig!O1203,"")</f>
        <v/>
      </c>
      <c r="E1198" s="99" t="str">
        <f>IF($B$2=StoreConfig!C1203,StoreConfig!E1203,"")</f>
        <v/>
      </c>
      <c r="F1198" s="99" t="str">
        <f>IF($B$2=StoreConfig!C1203,RIGHT(StoreConfig!J1203,LEN(StoreConfig!J1203)-FIND("|",StoreConfig!J1203)),"")</f>
        <v/>
      </c>
      <c r="G1198" s="99" t="str">
        <f>IFERROR(VLOOKUP(--IF($B$2=StoreConfig!C1203,LEFT(StoreConfig!J1203,FIND("|",StoreConfig!J1203)-1),""),$Q$4:$R$20,2,FALSE),"")</f>
        <v/>
      </c>
      <c r="H1198" s="91" t="str">
        <f>IF($B$2=StoreConfig!C1203,LEFT(StoreConfig!G1203,FIND("#",StoreConfig!G1203)-1),"")</f>
        <v/>
      </c>
      <c r="I1198" s="91" t="str">
        <f>IF($B$2=StoreConfig!C1203,RIGHT(StoreConfig!G1203,LEN(StoreConfig!G1203)-FIND("#",StoreConfig!G1203)),"")</f>
        <v/>
      </c>
      <c r="J1198" s="91" t="str">
        <f>IF($B$2=StoreConfig!C1203,IF(StoreConfig!L1203=0,"不限购",StoreConfig!L1203&amp;"次"),"")</f>
        <v/>
      </c>
    </row>
    <row r="1199" spans="4:10">
      <c r="D1199" s="99" t="str">
        <f>IF($B$2=StoreConfig!C1204,StoreConfig!O1204,"")</f>
        <v/>
      </c>
      <c r="E1199" s="99" t="str">
        <f>IF($B$2=StoreConfig!C1204,StoreConfig!E1204,"")</f>
        <v/>
      </c>
      <c r="F1199" s="99" t="str">
        <f>IF($B$2=StoreConfig!C1204,RIGHT(StoreConfig!J1204,LEN(StoreConfig!J1204)-FIND("|",StoreConfig!J1204)),"")</f>
        <v/>
      </c>
      <c r="G1199" s="99" t="str">
        <f>IFERROR(VLOOKUP(--IF($B$2=StoreConfig!C1204,LEFT(StoreConfig!J1204,FIND("|",StoreConfig!J1204)-1),""),$Q$4:$R$20,2,FALSE),"")</f>
        <v/>
      </c>
      <c r="H1199" s="91" t="str">
        <f>IF($B$2=StoreConfig!C1204,LEFT(StoreConfig!G1204,FIND("#",StoreConfig!G1204)-1),"")</f>
        <v/>
      </c>
      <c r="I1199" s="91" t="str">
        <f>IF($B$2=StoreConfig!C1204,RIGHT(StoreConfig!G1204,LEN(StoreConfig!G1204)-FIND("#",StoreConfig!G1204)),"")</f>
        <v/>
      </c>
      <c r="J1199" s="91" t="str">
        <f>IF($B$2=StoreConfig!C1204,IF(StoreConfig!L1204=0,"不限购",StoreConfig!L1204&amp;"次"),"")</f>
        <v/>
      </c>
    </row>
    <row r="1200" spans="4:10">
      <c r="D1200" s="99" t="str">
        <f>IF($B$2=StoreConfig!C1205,StoreConfig!O1205,"")</f>
        <v/>
      </c>
      <c r="E1200" s="99" t="str">
        <f>IF($B$2=StoreConfig!C1205,StoreConfig!E1205,"")</f>
        <v/>
      </c>
      <c r="F1200" s="99" t="str">
        <f>IF($B$2=StoreConfig!C1205,RIGHT(StoreConfig!J1205,LEN(StoreConfig!J1205)-FIND("|",StoreConfig!J1205)),"")</f>
        <v/>
      </c>
      <c r="G1200" s="99" t="str">
        <f>IFERROR(VLOOKUP(--IF($B$2=StoreConfig!C1205,LEFT(StoreConfig!J1205,FIND("|",StoreConfig!J1205)-1),""),$Q$4:$R$20,2,FALSE),"")</f>
        <v/>
      </c>
      <c r="H1200" s="91" t="str">
        <f>IF($B$2=StoreConfig!C1205,LEFT(StoreConfig!G1205,FIND("#",StoreConfig!G1205)-1),"")</f>
        <v/>
      </c>
      <c r="I1200" s="91" t="str">
        <f>IF($B$2=StoreConfig!C1205,RIGHT(StoreConfig!G1205,LEN(StoreConfig!G1205)-FIND("#",StoreConfig!G1205)),"")</f>
        <v/>
      </c>
      <c r="J1200" s="91" t="str">
        <f>IF($B$2=StoreConfig!C1205,IF(StoreConfig!L1205=0,"不限购",StoreConfig!L1205&amp;"次"),"")</f>
        <v/>
      </c>
    </row>
    <row r="1201" spans="4:10">
      <c r="D1201" s="99" t="str">
        <f>IF($B$2=StoreConfig!C1206,StoreConfig!O1206,"")</f>
        <v/>
      </c>
      <c r="E1201" s="99" t="str">
        <f>IF($B$2=StoreConfig!C1206,StoreConfig!E1206,"")</f>
        <v/>
      </c>
      <c r="F1201" s="99" t="str">
        <f>IF($B$2=StoreConfig!C1206,RIGHT(StoreConfig!J1206,LEN(StoreConfig!J1206)-FIND("|",StoreConfig!J1206)),"")</f>
        <v/>
      </c>
      <c r="G1201" s="99" t="str">
        <f>IFERROR(VLOOKUP(--IF($B$2=StoreConfig!C1206,LEFT(StoreConfig!J1206,FIND("|",StoreConfig!J1206)-1),""),$Q$4:$R$20,2,FALSE),"")</f>
        <v/>
      </c>
      <c r="H1201" s="91" t="str">
        <f>IF($B$2=StoreConfig!C1206,LEFT(StoreConfig!G1206,FIND("#",StoreConfig!G1206)-1),"")</f>
        <v/>
      </c>
      <c r="I1201" s="91" t="str">
        <f>IF($B$2=StoreConfig!C1206,RIGHT(StoreConfig!G1206,LEN(StoreConfig!G1206)-FIND("#",StoreConfig!G1206)),"")</f>
        <v/>
      </c>
      <c r="J1201" s="91" t="str">
        <f>IF($B$2=StoreConfig!C1206,IF(StoreConfig!L1206=0,"不限购",StoreConfig!L1206&amp;"次"),"")</f>
        <v/>
      </c>
    </row>
    <row r="1202" spans="4:10">
      <c r="D1202" s="99" t="str">
        <f>IF($B$2=StoreConfig!C1207,StoreConfig!O1207,"")</f>
        <v/>
      </c>
      <c r="E1202" s="99" t="str">
        <f>IF($B$2=StoreConfig!C1207,StoreConfig!E1207,"")</f>
        <v/>
      </c>
      <c r="F1202" s="99" t="str">
        <f>IF($B$2=StoreConfig!C1207,RIGHT(StoreConfig!J1207,LEN(StoreConfig!J1207)-FIND("|",StoreConfig!J1207)),"")</f>
        <v/>
      </c>
      <c r="G1202" s="99" t="str">
        <f>IFERROR(VLOOKUP(--IF($B$2=StoreConfig!C1207,LEFT(StoreConfig!J1207,FIND("|",StoreConfig!J1207)-1),""),$Q$4:$R$20,2,FALSE),"")</f>
        <v/>
      </c>
      <c r="H1202" s="91" t="str">
        <f>IF($B$2=StoreConfig!C1207,LEFT(StoreConfig!G1207,FIND("#",StoreConfig!G1207)-1),"")</f>
        <v/>
      </c>
      <c r="I1202" s="91" t="str">
        <f>IF($B$2=StoreConfig!C1207,RIGHT(StoreConfig!G1207,LEN(StoreConfig!G1207)-FIND("#",StoreConfig!G1207)),"")</f>
        <v/>
      </c>
      <c r="J1202" s="91" t="str">
        <f>IF($B$2=StoreConfig!C1207,IF(StoreConfig!L1207=0,"不限购",StoreConfig!L1207&amp;"次"),"")</f>
        <v/>
      </c>
    </row>
    <row r="1203" spans="4:10">
      <c r="D1203" s="99" t="str">
        <f>IF($B$2=StoreConfig!C1208,StoreConfig!O1208,"")</f>
        <v/>
      </c>
      <c r="E1203" s="99" t="str">
        <f>IF($B$2=StoreConfig!C1208,StoreConfig!E1208,"")</f>
        <v/>
      </c>
      <c r="F1203" s="99" t="str">
        <f>IF($B$2=StoreConfig!C1208,RIGHT(StoreConfig!J1208,LEN(StoreConfig!J1208)-FIND("|",StoreConfig!J1208)),"")</f>
        <v/>
      </c>
      <c r="G1203" s="99" t="str">
        <f>IFERROR(VLOOKUP(--IF($B$2=StoreConfig!C1208,LEFT(StoreConfig!J1208,FIND("|",StoreConfig!J1208)-1),""),$Q$4:$R$20,2,FALSE),"")</f>
        <v/>
      </c>
      <c r="H1203" s="91" t="str">
        <f>IF($B$2=StoreConfig!C1208,LEFT(StoreConfig!G1208,FIND("#",StoreConfig!G1208)-1),"")</f>
        <v/>
      </c>
      <c r="I1203" s="91" t="str">
        <f>IF($B$2=StoreConfig!C1208,RIGHT(StoreConfig!G1208,LEN(StoreConfig!G1208)-FIND("#",StoreConfig!G1208)),"")</f>
        <v/>
      </c>
      <c r="J1203" s="91" t="str">
        <f>IF($B$2=StoreConfig!C1208,IF(StoreConfig!L1208=0,"不限购",StoreConfig!L1208&amp;"次"),"")</f>
        <v/>
      </c>
    </row>
    <row r="1204" spans="4:10">
      <c r="D1204" s="99" t="str">
        <f>IF($B$2=StoreConfig!C1209,StoreConfig!O1209,"")</f>
        <v/>
      </c>
      <c r="E1204" s="99" t="str">
        <f>IF($B$2=StoreConfig!C1209,StoreConfig!E1209,"")</f>
        <v/>
      </c>
      <c r="F1204" s="99" t="str">
        <f>IF($B$2=StoreConfig!C1209,RIGHT(StoreConfig!J1209,LEN(StoreConfig!J1209)-FIND("|",StoreConfig!J1209)),"")</f>
        <v/>
      </c>
      <c r="G1204" s="99" t="str">
        <f>IFERROR(VLOOKUP(--IF($B$2=StoreConfig!C1209,LEFT(StoreConfig!J1209,FIND("|",StoreConfig!J1209)-1),""),$Q$4:$R$20,2,FALSE),"")</f>
        <v/>
      </c>
      <c r="H1204" s="91" t="str">
        <f>IF($B$2=StoreConfig!C1209,LEFT(StoreConfig!G1209,FIND("#",StoreConfig!G1209)-1),"")</f>
        <v/>
      </c>
      <c r="I1204" s="91" t="str">
        <f>IF($B$2=StoreConfig!C1209,RIGHT(StoreConfig!G1209,LEN(StoreConfig!G1209)-FIND("#",StoreConfig!G1209)),"")</f>
        <v/>
      </c>
      <c r="J1204" s="91" t="str">
        <f>IF($B$2=StoreConfig!C1209,IF(StoreConfig!L1209=0,"不限购",StoreConfig!L1209&amp;"次"),"")</f>
        <v/>
      </c>
    </row>
    <row r="1205" spans="4:10">
      <c r="D1205" s="99" t="str">
        <f>IF($B$2=StoreConfig!C1210,StoreConfig!O1210,"")</f>
        <v/>
      </c>
      <c r="E1205" s="99" t="str">
        <f>IF($B$2=StoreConfig!C1210,StoreConfig!E1210,"")</f>
        <v/>
      </c>
      <c r="F1205" s="99" t="str">
        <f>IF($B$2=StoreConfig!C1210,RIGHT(StoreConfig!J1210,LEN(StoreConfig!J1210)-FIND("|",StoreConfig!J1210)),"")</f>
        <v/>
      </c>
      <c r="G1205" s="99" t="str">
        <f>IFERROR(VLOOKUP(--IF($B$2=StoreConfig!C1210,LEFT(StoreConfig!J1210,FIND("|",StoreConfig!J1210)-1),""),$Q$4:$R$20,2,FALSE),"")</f>
        <v/>
      </c>
      <c r="H1205" s="91" t="str">
        <f>IF($B$2=StoreConfig!C1210,LEFT(StoreConfig!G1210,FIND("#",StoreConfig!G1210)-1),"")</f>
        <v/>
      </c>
      <c r="I1205" s="91" t="str">
        <f>IF($B$2=StoreConfig!C1210,RIGHT(StoreConfig!G1210,LEN(StoreConfig!G1210)-FIND("#",StoreConfig!G1210)),"")</f>
        <v/>
      </c>
      <c r="J1205" s="91" t="str">
        <f>IF($B$2=StoreConfig!C1210,IF(StoreConfig!L1210=0,"不限购",StoreConfig!L1210&amp;"次"),"")</f>
        <v/>
      </c>
    </row>
    <row r="1206" spans="4:10">
      <c r="D1206" s="99" t="str">
        <f>IF($B$2=StoreConfig!C1211,StoreConfig!O1211,"")</f>
        <v/>
      </c>
      <c r="E1206" s="99" t="str">
        <f>IF($B$2=StoreConfig!C1211,StoreConfig!E1211,"")</f>
        <v/>
      </c>
      <c r="F1206" s="99" t="str">
        <f>IF($B$2=StoreConfig!C1211,RIGHT(StoreConfig!J1211,LEN(StoreConfig!J1211)-FIND("|",StoreConfig!J1211)),"")</f>
        <v/>
      </c>
      <c r="G1206" s="99" t="str">
        <f>IFERROR(VLOOKUP(--IF($B$2=StoreConfig!C1211,LEFT(StoreConfig!J1211,FIND("|",StoreConfig!J1211)-1),""),$Q$4:$R$20,2,FALSE),"")</f>
        <v/>
      </c>
      <c r="H1206" s="91" t="str">
        <f>IF($B$2=StoreConfig!C1211,LEFT(StoreConfig!G1211,FIND("#",StoreConfig!G1211)-1),"")</f>
        <v/>
      </c>
      <c r="I1206" s="91" t="str">
        <f>IF($B$2=StoreConfig!C1211,RIGHT(StoreConfig!G1211,LEN(StoreConfig!G1211)-FIND("#",StoreConfig!G1211)),"")</f>
        <v/>
      </c>
      <c r="J1206" s="91" t="str">
        <f>IF($B$2=StoreConfig!C1211,IF(StoreConfig!L1211=0,"不限购",StoreConfig!L1211&amp;"次"),"")</f>
        <v/>
      </c>
    </row>
    <row r="1207" spans="4:10">
      <c r="D1207" s="99" t="str">
        <f>IF($B$2=StoreConfig!C1212,StoreConfig!O1212,"")</f>
        <v/>
      </c>
      <c r="E1207" s="99" t="str">
        <f>IF($B$2=StoreConfig!C1212,StoreConfig!E1212,"")</f>
        <v/>
      </c>
      <c r="F1207" s="99" t="str">
        <f>IF($B$2=StoreConfig!C1212,RIGHT(StoreConfig!J1212,LEN(StoreConfig!J1212)-FIND("|",StoreConfig!J1212)),"")</f>
        <v/>
      </c>
      <c r="G1207" s="99" t="str">
        <f>IFERROR(VLOOKUP(--IF($B$2=StoreConfig!C1212,LEFT(StoreConfig!J1212,FIND("|",StoreConfig!J1212)-1),""),$Q$4:$R$20,2,FALSE),"")</f>
        <v/>
      </c>
      <c r="H1207" s="91" t="str">
        <f>IF($B$2=StoreConfig!C1212,LEFT(StoreConfig!G1212,FIND("#",StoreConfig!G1212)-1),"")</f>
        <v/>
      </c>
      <c r="I1207" s="91" t="str">
        <f>IF($B$2=StoreConfig!C1212,RIGHT(StoreConfig!G1212,LEN(StoreConfig!G1212)-FIND("#",StoreConfig!G1212)),"")</f>
        <v/>
      </c>
      <c r="J1207" s="91" t="str">
        <f>IF($B$2=StoreConfig!C1212,IF(StoreConfig!L1212=0,"不限购",StoreConfig!L1212&amp;"次"),"")</f>
        <v/>
      </c>
    </row>
    <row r="1208" spans="4:10">
      <c r="D1208" s="99" t="str">
        <f>IF($B$2=StoreConfig!C1213,StoreConfig!O1213,"")</f>
        <v/>
      </c>
      <c r="E1208" s="99" t="str">
        <f>IF($B$2=StoreConfig!C1213,StoreConfig!E1213,"")</f>
        <v/>
      </c>
      <c r="F1208" s="99" t="str">
        <f>IF($B$2=StoreConfig!C1213,RIGHT(StoreConfig!J1213,LEN(StoreConfig!J1213)-FIND("|",StoreConfig!J1213)),"")</f>
        <v/>
      </c>
      <c r="G1208" s="99" t="str">
        <f>IFERROR(VLOOKUP(--IF($B$2=StoreConfig!C1213,LEFT(StoreConfig!J1213,FIND("|",StoreConfig!J1213)-1),""),$Q$4:$R$20,2,FALSE),"")</f>
        <v/>
      </c>
      <c r="H1208" s="91" t="str">
        <f>IF($B$2=StoreConfig!C1213,LEFT(StoreConfig!G1213,FIND("#",StoreConfig!G1213)-1),"")</f>
        <v/>
      </c>
      <c r="I1208" s="91" t="str">
        <f>IF($B$2=StoreConfig!C1213,RIGHT(StoreConfig!G1213,LEN(StoreConfig!G1213)-FIND("#",StoreConfig!G1213)),"")</f>
        <v/>
      </c>
      <c r="J1208" s="91" t="str">
        <f>IF($B$2=StoreConfig!C1213,IF(StoreConfig!L1213=0,"不限购",StoreConfig!L1213&amp;"次"),"")</f>
        <v/>
      </c>
    </row>
    <row r="1209" spans="4:10">
      <c r="D1209" s="99" t="str">
        <f>IF($B$2=StoreConfig!C1214,StoreConfig!O1214,"")</f>
        <v/>
      </c>
      <c r="E1209" s="99" t="str">
        <f>IF($B$2=StoreConfig!C1214,StoreConfig!E1214,"")</f>
        <v/>
      </c>
      <c r="F1209" s="99" t="str">
        <f>IF($B$2=StoreConfig!C1214,RIGHT(StoreConfig!J1214,LEN(StoreConfig!J1214)-FIND("|",StoreConfig!J1214)),"")</f>
        <v/>
      </c>
      <c r="G1209" s="99" t="str">
        <f>IFERROR(VLOOKUP(--IF($B$2=StoreConfig!C1214,LEFT(StoreConfig!J1214,FIND("|",StoreConfig!J1214)-1),""),$Q$4:$R$20,2,FALSE),"")</f>
        <v/>
      </c>
      <c r="H1209" s="91" t="str">
        <f>IF($B$2=StoreConfig!C1214,LEFT(StoreConfig!G1214,FIND("#",StoreConfig!G1214)-1),"")</f>
        <v/>
      </c>
      <c r="I1209" s="91" t="str">
        <f>IF($B$2=StoreConfig!C1214,RIGHT(StoreConfig!G1214,LEN(StoreConfig!G1214)-FIND("#",StoreConfig!G1214)),"")</f>
        <v/>
      </c>
      <c r="J1209" s="91" t="str">
        <f>IF($B$2=StoreConfig!C1214,IF(StoreConfig!L1214=0,"不限购",StoreConfig!L1214&amp;"次"),"")</f>
        <v/>
      </c>
    </row>
    <row r="1210" spans="4:10">
      <c r="D1210" s="99" t="str">
        <f>IF($B$2=StoreConfig!C1215,StoreConfig!O1215,"")</f>
        <v/>
      </c>
      <c r="E1210" s="99" t="str">
        <f>IF($B$2=StoreConfig!C1215,StoreConfig!E1215,"")</f>
        <v/>
      </c>
      <c r="F1210" s="99" t="str">
        <f>IF($B$2=StoreConfig!C1215,RIGHT(StoreConfig!J1215,LEN(StoreConfig!J1215)-FIND("|",StoreConfig!J1215)),"")</f>
        <v/>
      </c>
      <c r="G1210" s="99" t="str">
        <f>IFERROR(VLOOKUP(--IF($B$2=StoreConfig!C1215,LEFT(StoreConfig!J1215,FIND("|",StoreConfig!J1215)-1),""),$Q$4:$R$20,2,FALSE),"")</f>
        <v/>
      </c>
      <c r="H1210" s="91" t="str">
        <f>IF($B$2=StoreConfig!C1215,LEFT(StoreConfig!G1215,FIND("#",StoreConfig!G1215)-1),"")</f>
        <v/>
      </c>
      <c r="I1210" s="91" t="str">
        <f>IF($B$2=StoreConfig!C1215,RIGHT(StoreConfig!G1215,LEN(StoreConfig!G1215)-FIND("#",StoreConfig!G1215)),"")</f>
        <v/>
      </c>
      <c r="J1210" s="91" t="str">
        <f>IF($B$2=StoreConfig!C1215,IF(StoreConfig!L1215=0,"不限购",StoreConfig!L1215&amp;"次"),"")</f>
        <v/>
      </c>
    </row>
    <row r="1211" spans="4:10">
      <c r="D1211" s="99" t="str">
        <f>IF($B$2=StoreConfig!C1216,StoreConfig!O1216,"")</f>
        <v/>
      </c>
      <c r="E1211" s="99" t="str">
        <f>IF($B$2=StoreConfig!C1216,StoreConfig!E1216,"")</f>
        <v/>
      </c>
      <c r="F1211" s="99" t="str">
        <f>IF($B$2=StoreConfig!C1216,RIGHT(StoreConfig!J1216,LEN(StoreConfig!J1216)-FIND("|",StoreConfig!J1216)),"")</f>
        <v/>
      </c>
      <c r="G1211" s="99" t="str">
        <f>IFERROR(VLOOKUP(--IF($B$2=StoreConfig!C1216,LEFT(StoreConfig!J1216,FIND("|",StoreConfig!J1216)-1),""),$Q$4:$R$20,2,FALSE),"")</f>
        <v/>
      </c>
      <c r="H1211" s="91" t="str">
        <f>IF($B$2=StoreConfig!C1216,LEFT(StoreConfig!G1216,FIND("#",StoreConfig!G1216)-1),"")</f>
        <v/>
      </c>
      <c r="I1211" s="91" t="str">
        <f>IF($B$2=StoreConfig!C1216,RIGHT(StoreConfig!G1216,LEN(StoreConfig!G1216)-FIND("#",StoreConfig!G1216)),"")</f>
        <v/>
      </c>
      <c r="J1211" s="91" t="str">
        <f>IF($B$2=StoreConfig!C1216,IF(StoreConfig!L1216=0,"不限购",StoreConfig!L1216&amp;"次"),"")</f>
        <v/>
      </c>
    </row>
    <row r="1212" spans="4:10">
      <c r="D1212" s="99" t="str">
        <f>IF($B$2=StoreConfig!C1217,StoreConfig!O1217,"")</f>
        <v/>
      </c>
      <c r="E1212" s="99" t="str">
        <f>IF($B$2=StoreConfig!C1217,StoreConfig!E1217,"")</f>
        <v/>
      </c>
      <c r="F1212" s="99" t="str">
        <f>IF($B$2=StoreConfig!C1217,RIGHT(StoreConfig!J1217,LEN(StoreConfig!J1217)-FIND("|",StoreConfig!J1217)),"")</f>
        <v/>
      </c>
      <c r="G1212" s="99" t="str">
        <f>IFERROR(VLOOKUP(--IF($B$2=StoreConfig!C1217,LEFT(StoreConfig!J1217,FIND("|",StoreConfig!J1217)-1),""),$Q$4:$R$20,2,FALSE),"")</f>
        <v/>
      </c>
      <c r="H1212" s="91" t="str">
        <f>IF($B$2=StoreConfig!C1217,LEFT(StoreConfig!G1217,FIND("#",StoreConfig!G1217)-1),"")</f>
        <v/>
      </c>
      <c r="I1212" s="91" t="str">
        <f>IF($B$2=StoreConfig!C1217,RIGHT(StoreConfig!G1217,LEN(StoreConfig!G1217)-FIND("#",StoreConfig!G1217)),"")</f>
        <v/>
      </c>
      <c r="J1212" s="91" t="str">
        <f>IF($B$2=StoreConfig!C1217,IF(StoreConfig!L1217=0,"不限购",StoreConfig!L1217&amp;"次"),"")</f>
        <v/>
      </c>
    </row>
    <row r="1213" spans="4:10">
      <c r="D1213" s="99" t="str">
        <f>IF($B$2=StoreConfig!C1218,StoreConfig!O1218,"")</f>
        <v/>
      </c>
      <c r="E1213" s="99" t="str">
        <f>IF($B$2=StoreConfig!C1218,StoreConfig!E1218,"")</f>
        <v/>
      </c>
      <c r="F1213" s="99" t="str">
        <f>IF($B$2=StoreConfig!C1218,RIGHT(StoreConfig!J1218,LEN(StoreConfig!J1218)-FIND("|",StoreConfig!J1218)),"")</f>
        <v/>
      </c>
      <c r="G1213" s="99" t="str">
        <f>IFERROR(VLOOKUP(--IF($B$2=StoreConfig!C1218,LEFT(StoreConfig!J1218,FIND("|",StoreConfig!J1218)-1),""),$Q$4:$R$20,2,FALSE),"")</f>
        <v/>
      </c>
      <c r="H1213" s="91" t="str">
        <f>IF($B$2=StoreConfig!C1218,LEFT(StoreConfig!G1218,FIND("#",StoreConfig!G1218)-1),"")</f>
        <v/>
      </c>
      <c r="I1213" s="91" t="str">
        <f>IF($B$2=StoreConfig!C1218,RIGHT(StoreConfig!G1218,LEN(StoreConfig!G1218)-FIND("#",StoreConfig!G1218)),"")</f>
        <v/>
      </c>
      <c r="J1213" s="91" t="str">
        <f>IF($B$2=StoreConfig!C1218,IF(StoreConfig!L1218=0,"不限购",StoreConfig!L1218&amp;"次"),"")</f>
        <v/>
      </c>
    </row>
    <row r="1214" spans="4:10">
      <c r="D1214" s="99" t="str">
        <f>IF($B$2=StoreConfig!C1219,StoreConfig!O1219,"")</f>
        <v/>
      </c>
      <c r="E1214" s="99" t="str">
        <f>IF($B$2=StoreConfig!C1219,StoreConfig!E1219,"")</f>
        <v/>
      </c>
      <c r="F1214" s="99" t="str">
        <f>IF($B$2=StoreConfig!C1219,RIGHT(StoreConfig!J1219,LEN(StoreConfig!J1219)-FIND("|",StoreConfig!J1219)),"")</f>
        <v/>
      </c>
      <c r="G1214" s="99" t="str">
        <f>IFERROR(VLOOKUP(--IF($B$2=StoreConfig!C1219,LEFT(StoreConfig!J1219,FIND("|",StoreConfig!J1219)-1),""),$Q$4:$R$20,2,FALSE),"")</f>
        <v/>
      </c>
      <c r="H1214" s="91" t="str">
        <f>IF($B$2=StoreConfig!C1219,LEFT(StoreConfig!G1219,FIND("#",StoreConfig!G1219)-1),"")</f>
        <v/>
      </c>
      <c r="I1214" s="91" t="str">
        <f>IF($B$2=StoreConfig!C1219,RIGHT(StoreConfig!G1219,LEN(StoreConfig!G1219)-FIND("#",StoreConfig!G1219)),"")</f>
        <v/>
      </c>
      <c r="J1214" s="91" t="str">
        <f>IF($B$2=StoreConfig!C1219,IF(StoreConfig!L1219=0,"不限购",StoreConfig!L1219&amp;"次"),"")</f>
        <v/>
      </c>
    </row>
    <row r="1215" spans="4:10">
      <c r="D1215" s="99" t="str">
        <f>IF($B$2=StoreConfig!C1220,StoreConfig!O1220,"")</f>
        <v/>
      </c>
      <c r="E1215" s="99" t="str">
        <f>IF($B$2=StoreConfig!C1220,StoreConfig!E1220,"")</f>
        <v/>
      </c>
      <c r="F1215" s="99" t="str">
        <f>IF($B$2=StoreConfig!C1220,RIGHT(StoreConfig!J1220,LEN(StoreConfig!J1220)-FIND("|",StoreConfig!J1220)),"")</f>
        <v/>
      </c>
      <c r="G1215" s="99" t="str">
        <f>IFERROR(VLOOKUP(--IF($B$2=StoreConfig!C1220,LEFT(StoreConfig!J1220,FIND("|",StoreConfig!J1220)-1),""),$Q$4:$R$20,2,FALSE),"")</f>
        <v/>
      </c>
      <c r="H1215" s="91" t="str">
        <f>IF($B$2=StoreConfig!C1220,LEFT(StoreConfig!G1220,FIND("#",StoreConfig!G1220)-1),"")</f>
        <v/>
      </c>
      <c r="I1215" s="91" t="str">
        <f>IF($B$2=StoreConfig!C1220,RIGHT(StoreConfig!G1220,LEN(StoreConfig!G1220)-FIND("#",StoreConfig!G1220)),"")</f>
        <v/>
      </c>
      <c r="J1215" s="91" t="str">
        <f>IF($B$2=StoreConfig!C1220,IF(StoreConfig!L1220=0,"不限购",StoreConfig!L1220&amp;"次"),"")</f>
        <v/>
      </c>
    </row>
    <row r="1216" spans="4:10">
      <c r="D1216" s="99" t="str">
        <f>IF($B$2=StoreConfig!C1221,StoreConfig!O1221,"")</f>
        <v/>
      </c>
      <c r="E1216" s="99" t="str">
        <f>IF($B$2=StoreConfig!C1221,StoreConfig!E1221,"")</f>
        <v/>
      </c>
      <c r="F1216" s="99" t="str">
        <f>IF($B$2=StoreConfig!C1221,RIGHT(StoreConfig!J1221,LEN(StoreConfig!J1221)-FIND("|",StoreConfig!J1221)),"")</f>
        <v/>
      </c>
      <c r="G1216" s="99" t="str">
        <f>IFERROR(VLOOKUP(--IF($B$2=StoreConfig!C1221,LEFT(StoreConfig!J1221,FIND("|",StoreConfig!J1221)-1),""),$Q$4:$R$20,2,FALSE),"")</f>
        <v/>
      </c>
      <c r="H1216" s="91" t="str">
        <f>IF($B$2=StoreConfig!C1221,LEFT(StoreConfig!G1221,FIND("#",StoreConfig!G1221)-1),"")</f>
        <v/>
      </c>
      <c r="I1216" s="91" t="str">
        <f>IF($B$2=StoreConfig!C1221,RIGHT(StoreConfig!G1221,LEN(StoreConfig!G1221)-FIND("#",StoreConfig!G1221)),"")</f>
        <v/>
      </c>
      <c r="J1216" s="91" t="str">
        <f>IF($B$2=StoreConfig!C1221,IF(StoreConfig!L1221=0,"不限购",StoreConfig!L1221&amp;"次"),"")</f>
        <v/>
      </c>
    </row>
    <row r="1217" spans="4:10">
      <c r="D1217" s="99" t="str">
        <f>IF($B$2=StoreConfig!C1222,StoreConfig!O1222,"")</f>
        <v/>
      </c>
      <c r="E1217" s="99" t="str">
        <f>IF($B$2=StoreConfig!C1222,StoreConfig!E1222,"")</f>
        <v/>
      </c>
      <c r="F1217" s="99" t="str">
        <f>IF($B$2=StoreConfig!C1222,RIGHT(StoreConfig!J1222,LEN(StoreConfig!J1222)-FIND("|",StoreConfig!J1222)),"")</f>
        <v/>
      </c>
      <c r="G1217" s="99" t="str">
        <f>IFERROR(VLOOKUP(--IF($B$2=StoreConfig!C1222,LEFT(StoreConfig!J1222,FIND("|",StoreConfig!J1222)-1),""),$Q$4:$R$20,2,FALSE),"")</f>
        <v/>
      </c>
      <c r="H1217" s="91" t="str">
        <f>IF($B$2=StoreConfig!C1222,LEFT(StoreConfig!G1222,FIND("#",StoreConfig!G1222)-1),"")</f>
        <v/>
      </c>
      <c r="I1217" s="91" t="str">
        <f>IF($B$2=StoreConfig!C1222,RIGHT(StoreConfig!G1222,LEN(StoreConfig!G1222)-FIND("#",StoreConfig!G1222)),"")</f>
        <v/>
      </c>
      <c r="J1217" s="91" t="str">
        <f>IF($B$2=StoreConfig!C1222,IF(StoreConfig!L1222=0,"不限购",StoreConfig!L1222&amp;"次"),"")</f>
        <v/>
      </c>
    </row>
    <row r="1218" spans="4:10">
      <c r="D1218" s="99" t="str">
        <f>IF($B$2=StoreConfig!C1223,StoreConfig!O1223,"")</f>
        <v/>
      </c>
      <c r="E1218" s="99" t="str">
        <f>IF($B$2=StoreConfig!C1223,StoreConfig!E1223,"")</f>
        <v/>
      </c>
      <c r="F1218" s="99" t="str">
        <f>IF($B$2=StoreConfig!C1223,RIGHT(StoreConfig!J1223,LEN(StoreConfig!J1223)-FIND("|",StoreConfig!J1223)),"")</f>
        <v/>
      </c>
      <c r="G1218" s="99" t="str">
        <f>IFERROR(VLOOKUP(--IF($B$2=StoreConfig!C1223,LEFT(StoreConfig!J1223,FIND("|",StoreConfig!J1223)-1),""),$Q$4:$R$20,2,FALSE),"")</f>
        <v/>
      </c>
      <c r="H1218" s="91" t="str">
        <f>IF($B$2=StoreConfig!C1223,LEFT(StoreConfig!G1223,FIND("#",StoreConfig!G1223)-1),"")</f>
        <v/>
      </c>
      <c r="I1218" s="91" t="str">
        <f>IF($B$2=StoreConfig!C1223,RIGHT(StoreConfig!G1223,LEN(StoreConfig!G1223)-FIND("#",StoreConfig!G1223)),"")</f>
        <v/>
      </c>
      <c r="J1218" s="91" t="str">
        <f>IF($B$2=StoreConfig!C1223,IF(StoreConfig!L1223=0,"不限购",StoreConfig!L1223&amp;"次"),"")</f>
        <v/>
      </c>
    </row>
    <row r="1219" spans="4:10">
      <c r="D1219" s="99" t="str">
        <f>IF($B$2=StoreConfig!C1224,StoreConfig!O1224,"")</f>
        <v/>
      </c>
      <c r="E1219" s="99" t="str">
        <f>IF($B$2=StoreConfig!C1224,StoreConfig!E1224,"")</f>
        <v/>
      </c>
      <c r="F1219" s="99" t="str">
        <f>IF($B$2=StoreConfig!C1224,RIGHT(StoreConfig!J1224,LEN(StoreConfig!J1224)-FIND("|",StoreConfig!J1224)),"")</f>
        <v/>
      </c>
      <c r="G1219" s="99" t="str">
        <f>IFERROR(VLOOKUP(--IF($B$2=StoreConfig!C1224,LEFT(StoreConfig!J1224,FIND("|",StoreConfig!J1224)-1),""),$Q$4:$R$20,2,FALSE),"")</f>
        <v/>
      </c>
      <c r="H1219" s="91" t="str">
        <f>IF($B$2=StoreConfig!C1224,LEFT(StoreConfig!G1224,FIND("#",StoreConfig!G1224)-1),"")</f>
        <v/>
      </c>
      <c r="I1219" s="91" t="str">
        <f>IF($B$2=StoreConfig!C1224,RIGHT(StoreConfig!G1224,LEN(StoreConfig!G1224)-FIND("#",StoreConfig!G1224)),"")</f>
        <v/>
      </c>
      <c r="J1219" s="91" t="str">
        <f>IF($B$2=StoreConfig!C1224,IF(StoreConfig!L1224=0,"不限购",StoreConfig!L1224&amp;"次"),"")</f>
        <v/>
      </c>
    </row>
    <row r="1220" spans="4:10">
      <c r="D1220" s="99" t="str">
        <f>IF($B$2=StoreConfig!C1225,StoreConfig!O1225,"")</f>
        <v/>
      </c>
      <c r="E1220" s="99" t="str">
        <f>IF($B$2=StoreConfig!C1225,StoreConfig!E1225,"")</f>
        <v/>
      </c>
      <c r="F1220" s="99" t="str">
        <f>IF($B$2=StoreConfig!C1225,RIGHT(StoreConfig!J1225,LEN(StoreConfig!J1225)-FIND("|",StoreConfig!J1225)),"")</f>
        <v/>
      </c>
      <c r="G1220" s="99" t="str">
        <f>IFERROR(VLOOKUP(--IF($B$2=StoreConfig!C1225,LEFT(StoreConfig!J1225,FIND("|",StoreConfig!J1225)-1),""),$Q$4:$R$20,2,FALSE),"")</f>
        <v/>
      </c>
      <c r="H1220" s="91" t="str">
        <f>IF($B$2=StoreConfig!C1225,LEFT(StoreConfig!G1225,FIND("#",StoreConfig!G1225)-1),"")</f>
        <v/>
      </c>
      <c r="I1220" s="91" t="str">
        <f>IF($B$2=StoreConfig!C1225,RIGHT(StoreConfig!G1225,LEN(StoreConfig!G1225)-FIND("#",StoreConfig!G1225)),"")</f>
        <v/>
      </c>
      <c r="J1220" s="91" t="str">
        <f>IF($B$2=StoreConfig!C1225,IF(StoreConfig!L1225=0,"不限购",StoreConfig!L1225&amp;"次"),"")</f>
        <v/>
      </c>
    </row>
    <row r="1221" spans="4:10">
      <c r="D1221" s="99" t="str">
        <f>IF($B$2=StoreConfig!C1226,StoreConfig!O1226,"")</f>
        <v/>
      </c>
      <c r="E1221" s="99" t="str">
        <f>IF($B$2=StoreConfig!C1226,StoreConfig!E1226,"")</f>
        <v/>
      </c>
      <c r="F1221" s="99" t="str">
        <f>IF($B$2=StoreConfig!C1226,RIGHT(StoreConfig!J1226,LEN(StoreConfig!J1226)-FIND("|",StoreConfig!J1226)),"")</f>
        <v/>
      </c>
      <c r="G1221" s="99" t="str">
        <f>IFERROR(VLOOKUP(--IF($B$2=StoreConfig!C1226,LEFT(StoreConfig!J1226,FIND("|",StoreConfig!J1226)-1),""),$Q$4:$R$20,2,FALSE),"")</f>
        <v/>
      </c>
      <c r="H1221" s="91" t="str">
        <f>IF($B$2=StoreConfig!C1226,LEFT(StoreConfig!G1226,FIND("#",StoreConfig!G1226)-1),"")</f>
        <v/>
      </c>
      <c r="I1221" s="91" t="str">
        <f>IF($B$2=StoreConfig!C1226,RIGHT(StoreConfig!G1226,LEN(StoreConfig!G1226)-FIND("#",StoreConfig!G1226)),"")</f>
        <v/>
      </c>
      <c r="J1221" s="91" t="str">
        <f>IF($B$2=StoreConfig!C1226,IF(StoreConfig!L1226=0,"不限购",StoreConfig!L1226&amp;"次"),"")</f>
        <v/>
      </c>
    </row>
    <row r="1222" spans="4:10">
      <c r="D1222" s="99" t="str">
        <f>IF($B$2=StoreConfig!C1227,StoreConfig!O1227,"")</f>
        <v/>
      </c>
      <c r="E1222" s="99" t="str">
        <f>IF($B$2=StoreConfig!C1227,StoreConfig!E1227,"")</f>
        <v/>
      </c>
      <c r="F1222" s="99" t="str">
        <f>IF($B$2=StoreConfig!C1227,RIGHT(StoreConfig!J1227,LEN(StoreConfig!J1227)-FIND("|",StoreConfig!J1227)),"")</f>
        <v/>
      </c>
      <c r="G1222" s="99" t="str">
        <f>IFERROR(VLOOKUP(--IF($B$2=StoreConfig!C1227,LEFT(StoreConfig!J1227,FIND("|",StoreConfig!J1227)-1),""),$Q$4:$R$20,2,FALSE),"")</f>
        <v/>
      </c>
      <c r="H1222" s="91" t="str">
        <f>IF($B$2=StoreConfig!C1227,LEFT(StoreConfig!G1227,FIND("#",StoreConfig!G1227)-1),"")</f>
        <v/>
      </c>
      <c r="I1222" s="91" t="str">
        <f>IF($B$2=StoreConfig!C1227,RIGHT(StoreConfig!G1227,LEN(StoreConfig!G1227)-FIND("#",StoreConfig!G1227)),"")</f>
        <v/>
      </c>
      <c r="J1222" s="91" t="str">
        <f>IF($B$2=StoreConfig!C1227,IF(StoreConfig!L1227=0,"不限购",StoreConfig!L1227&amp;"次"),"")</f>
        <v/>
      </c>
    </row>
    <row r="1223" spans="4:10">
      <c r="D1223" s="99" t="str">
        <f>IF($B$2=StoreConfig!C1228,StoreConfig!O1228,"")</f>
        <v/>
      </c>
      <c r="E1223" s="99" t="str">
        <f>IF($B$2=StoreConfig!C1228,StoreConfig!E1228,"")</f>
        <v/>
      </c>
      <c r="F1223" s="99" t="str">
        <f>IF($B$2=StoreConfig!C1228,RIGHT(StoreConfig!J1228,LEN(StoreConfig!J1228)-FIND("|",StoreConfig!J1228)),"")</f>
        <v/>
      </c>
      <c r="G1223" s="99" t="str">
        <f>IFERROR(VLOOKUP(--IF($B$2=StoreConfig!C1228,LEFT(StoreConfig!J1228,FIND("|",StoreConfig!J1228)-1),""),$Q$4:$R$20,2,FALSE),"")</f>
        <v/>
      </c>
      <c r="H1223" s="91" t="str">
        <f>IF($B$2=StoreConfig!C1228,LEFT(StoreConfig!G1228,FIND("#",StoreConfig!G1228)-1),"")</f>
        <v/>
      </c>
      <c r="I1223" s="91" t="str">
        <f>IF($B$2=StoreConfig!C1228,RIGHT(StoreConfig!G1228,LEN(StoreConfig!G1228)-FIND("#",StoreConfig!G1228)),"")</f>
        <v/>
      </c>
      <c r="J1223" s="91" t="str">
        <f>IF($B$2=StoreConfig!C1228,IF(StoreConfig!L1228=0,"不限购",StoreConfig!L1228&amp;"次"),"")</f>
        <v/>
      </c>
    </row>
    <row r="1224" spans="4:10">
      <c r="D1224" s="99" t="str">
        <f>IF($B$2=StoreConfig!C1229,StoreConfig!O1229,"")</f>
        <v/>
      </c>
      <c r="E1224" s="99" t="str">
        <f>IF($B$2=StoreConfig!C1229,StoreConfig!E1229,"")</f>
        <v/>
      </c>
      <c r="F1224" s="99" t="str">
        <f>IF($B$2=StoreConfig!C1229,RIGHT(StoreConfig!J1229,LEN(StoreConfig!J1229)-FIND("|",StoreConfig!J1229)),"")</f>
        <v/>
      </c>
      <c r="G1224" s="99" t="str">
        <f>IFERROR(VLOOKUP(--IF($B$2=StoreConfig!C1229,LEFT(StoreConfig!J1229,FIND("|",StoreConfig!J1229)-1),""),$Q$4:$R$20,2,FALSE),"")</f>
        <v/>
      </c>
      <c r="H1224" s="91" t="str">
        <f>IF($B$2=StoreConfig!C1229,LEFT(StoreConfig!G1229,FIND("#",StoreConfig!G1229)-1),"")</f>
        <v/>
      </c>
      <c r="I1224" s="91" t="str">
        <f>IF($B$2=StoreConfig!C1229,RIGHT(StoreConfig!G1229,LEN(StoreConfig!G1229)-FIND("#",StoreConfig!G1229)),"")</f>
        <v/>
      </c>
      <c r="J1224" s="91" t="str">
        <f>IF($B$2=StoreConfig!C1229,IF(StoreConfig!L1229=0,"不限购",StoreConfig!L1229&amp;"次"),"")</f>
        <v/>
      </c>
    </row>
    <row r="1225" spans="4:10">
      <c r="D1225" s="99" t="str">
        <f>IF($B$2=StoreConfig!C1230,StoreConfig!O1230,"")</f>
        <v/>
      </c>
      <c r="E1225" s="99" t="str">
        <f>IF($B$2=StoreConfig!C1230,StoreConfig!E1230,"")</f>
        <v/>
      </c>
      <c r="F1225" s="99" t="str">
        <f>IF($B$2=StoreConfig!C1230,RIGHT(StoreConfig!J1230,LEN(StoreConfig!J1230)-FIND("|",StoreConfig!J1230)),"")</f>
        <v/>
      </c>
      <c r="G1225" s="99" t="str">
        <f>IFERROR(VLOOKUP(--IF($B$2=StoreConfig!C1230,LEFT(StoreConfig!J1230,FIND("|",StoreConfig!J1230)-1),""),$Q$4:$R$20,2,FALSE),"")</f>
        <v/>
      </c>
      <c r="H1225" s="91" t="str">
        <f>IF($B$2=StoreConfig!C1230,LEFT(StoreConfig!G1230,FIND("#",StoreConfig!G1230)-1),"")</f>
        <v/>
      </c>
      <c r="I1225" s="91" t="str">
        <f>IF($B$2=StoreConfig!C1230,RIGHT(StoreConfig!G1230,LEN(StoreConfig!G1230)-FIND("#",StoreConfig!G1230)),"")</f>
        <v/>
      </c>
      <c r="J1225" s="91" t="str">
        <f>IF($B$2=StoreConfig!C1230,IF(StoreConfig!L1230=0,"不限购",StoreConfig!L1230&amp;"次"),"")</f>
        <v/>
      </c>
    </row>
    <row r="1226" spans="4:10">
      <c r="D1226" s="99" t="str">
        <f>IF($B$2=StoreConfig!C1231,StoreConfig!O1231,"")</f>
        <v/>
      </c>
      <c r="E1226" s="99" t="str">
        <f>IF($B$2=StoreConfig!C1231,StoreConfig!E1231,"")</f>
        <v/>
      </c>
      <c r="F1226" s="99" t="str">
        <f>IF($B$2=StoreConfig!C1231,RIGHT(StoreConfig!J1231,LEN(StoreConfig!J1231)-FIND("|",StoreConfig!J1231)),"")</f>
        <v/>
      </c>
      <c r="G1226" s="99" t="str">
        <f>IFERROR(VLOOKUP(--IF($B$2=StoreConfig!C1231,LEFT(StoreConfig!J1231,FIND("|",StoreConfig!J1231)-1),""),$Q$4:$R$20,2,FALSE),"")</f>
        <v/>
      </c>
      <c r="H1226" s="91" t="str">
        <f>IF($B$2=StoreConfig!C1231,LEFT(StoreConfig!G1231,FIND("#",StoreConfig!G1231)-1),"")</f>
        <v/>
      </c>
      <c r="I1226" s="91" t="str">
        <f>IF($B$2=StoreConfig!C1231,RIGHT(StoreConfig!G1231,LEN(StoreConfig!G1231)-FIND("#",StoreConfig!G1231)),"")</f>
        <v/>
      </c>
      <c r="J1226" s="91" t="str">
        <f>IF($B$2=StoreConfig!C1231,IF(StoreConfig!L1231=0,"不限购",StoreConfig!L1231&amp;"次"),"")</f>
        <v/>
      </c>
    </row>
    <row r="1227" spans="4:10">
      <c r="D1227" s="99" t="str">
        <f>IF($B$2=StoreConfig!C1232,StoreConfig!O1232,"")</f>
        <v/>
      </c>
      <c r="E1227" s="99" t="str">
        <f>IF($B$2=StoreConfig!C1232,StoreConfig!E1232,"")</f>
        <v/>
      </c>
      <c r="F1227" s="99" t="str">
        <f>IF($B$2=StoreConfig!C1232,RIGHT(StoreConfig!J1232,LEN(StoreConfig!J1232)-FIND("|",StoreConfig!J1232)),"")</f>
        <v/>
      </c>
      <c r="G1227" s="99" t="str">
        <f>IFERROR(VLOOKUP(--IF($B$2=StoreConfig!C1232,LEFT(StoreConfig!J1232,FIND("|",StoreConfig!J1232)-1),""),$Q$4:$R$20,2,FALSE),"")</f>
        <v/>
      </c>
      <c r="H1227" s="91" t="str">
        <f>IF($B$2=StoreConfig!C1232,LEFT(StoreConfig!G1232,FIND("#",StoreConfig!G1232)-1),"")</f>
        <v/>
      </c>
      <c r="I1227" s="91" t="str">
        <f>IF($B$2=StoreConfig!C1232,RIGHT(StoreConfig!G1232,LEN(StoreConfig!G1232)-FIND("#",StoreConfig!G1232)),"")</f>
        <v/>
      </c>
      <c r="J1227" s="91" t="str">
        <f>IF($B$2=StoreConfig!C1232,IF(StoreConfig!L1232=0,"不限购",StoreConfig!L1232&amp;"次"),"")</f>
        <v/>
      </c>
    </row>
    <row r="1228" spans="4:10">
      <c r="D1228" s="99" t="str">
        <f>IF($B$2=StoreConfig!C1233,StoreConfig!O1233,"")</f>
        <v/>
      </c>
      <c r="E1228" s="99" t="str">
        <f>IF($B$2=StoreConfig!C1233,StoreConfig!E1233,"")</f>
        <v/>
      </c>
      <c r="F1228" s="99" t="str">
        <f>IF($B$2=StoreConfig!C1233,RIGHT(StoreConfig!J1233,LEN(StoreConfig!J1233)-FIND("|",StoreConfig!J1233)),"")</f>
        <v/>
      </c>
      <c r="G1228" s="99" t="str">
        <f>IFERROR(VLOOKUP(--IF($B$2=StoreConfig!C1233,LEFT(StoreConfig!J1233,FIND("|",StoreConfig!J1233)-1),""),$Q$4:$R$20,2,FALSE),"")</f>
        <v/>
      </c>
      <c r="H1228" s="91" t="str">
        <f>IF($B$2=StoreConfig!C1233,LEFT(StoreConfig!G1233,FIND("#",StoreConfig!G1233)-1),"")</f>
        <v/>
      </c>
      <c r="I1228" s="91" t="str">
        <f>IF($B$2=StoreConfig!C1233,RIGHT(StoreConfig!G1233,LEN(StoreConfig!G1233)-FIND("#",StoreConfig!G1233)),"")</f>
        <v/>
      </c>
      <c r="J1228" s="91" t="str">
        <f>IF($B$2=StoreConfig!C1233,IF(StoreConfig!L1233=0,"不限购",StoreConfig!L1233&amp;"次"),"")</f>
        <v/>
      </c>
    </row>
    <row r="1229" spans="4:10">
      <c r="D1229" s="99" t="str">
        <f>IF($B$2=StoreConfig!C1234,StoreConfig!O1234,"")</f>
        <v/>
      </c>
      <c r="E1229" s="99" t="str">
        <f>IF($B$2=StoreConfig!C1234,StoreConfig!E1234,"")</f>
        <v/>
      </c>
      <c r="F1229" s="99" t="str">
        <f>IF($B$2=StoreConfig!C1234,RIGHT(StoreConfig!J1234,LEN(StoreConfig!J1234)-FIND("|",StoreConfig!J1234)),"")</f>
        <v/>
      </c>
      <c r="G1229" s="99" t="str">
        <f>IFERROR(VLOOKUP(--IF($B$2=StoreConfig!C1234,LEFT(StoreConfig!J1234,FIND("|",StoreConfig!J1234)-1),""),$Q$4:$R$20,2,FALSE),"")</f>
        <v/>
      </c>
      <c r="H1229" s="91" t="str">
        <f>IF($B$2=StoreConfig!C1234,LEFT(StoreConfig!G1234,FIND("#",StoreConfig!G1234)-1),"")</f>
        <v/>
      </c>
      <c r="I1229" s="91" t="str">
        <f>IF($B$2=StoreConfig!C1234,RIGHT(StoreConfig!G1234,LEN(StoreConfig!G1234)-FIND("#",StoreConfig!G1234)),"")</f>
        <v/>
      </c>
      <c r="J1229" s="91" t="str">
        <f>IF($B$2=StoreConfig!C1234,IF(StoreConfig!L1234=0,"不限购",StoreConfig!L1234&amp;"次"),"")</f>
        <v/>
      </c>
    </row>
    <row r="1230" spans="4:10">
      <c r="D1230" s="99" t="str">
        <f>IF($B$2=StoreConfig!C1235,StoreConfig!O1235,"")</f>
        <v/>
      </c>
      <c r="E1230" s="99" t="str">
        <f>IF($B$2=StoreConfig!C1235,StoreConfig!E1235,"")</f>
        <v/>
      </c>
      <c r="F1230" s="99" t="str">
        <f>IF($B$2=StoreConfig!C1235,RIGHT(StoreConfig!J1235,LEN(StoreConfig!J1235)-FIND("|",StoreConfig!J1235)),"")</f>
        <v/>
      </c>
      <c r="G1230" s="99" t="str">
        <f>IFERROR(VLOOKUP(--IF($B$2=StoreConfig!C1235,LEFT(StoreConfig!J1235,FIND("|",StoreConfig!J1235)-1),""),$Q$4:$R$20,2,FALSE),"")</f>
        <v/>
      </c>
      <c r="H1230" s="91" t="str">
        <f>IF($B$2=StoreConfig!C1235,LEFT(StoreConfig!G1235,FIND("#",StoreConfig!G1235)-1),"")</f>
        <v/>
      </c>
      <c r="I1230" s="91" t="str">
        <f>IF($B$2=StoreConfig!C1235,RIGHT(StoreConfig!G1235,LEN(StoreConfig!G1235)-FIND("#",StoreConfig!G1235)),"")</f>
        <v/>
      </c>
      <c r="J1230" s="91" t="str">
        <f>IF($B$2=StoreConfig!C1235,IF(StoreConfig!L1235=0,"不限购",StoreConfig!L1235&amp;"次"),"")</f>
        <v/>
      </c>
    </row>
    <row r="1231" spans="4:10">
      <c r="D1231" s="99" t="str">
        <f>IF($B$2=StoreConfig!C1236,StoreConfig!O1236,"")</f>
        <v/>
      </c>
      <c r="E1231" s="99" t="str">
        <f>IF($B$2=StoreConfig!C1236,StoreConfig!E1236,"")</f>
        <v/>
      </c>
      <c r="F1231" s="99" t="str">
        <f>IF($B$2=StoreConfig!C1236,RIGHT(StoreConfig!J1236,LEN(StoreConfig!J1236)-FIND("|",StoreConfig!J1236)),"")</f>
        <v/>
      </c>
      <c r="G1231" s="99" t="str">
        <f>IFERROR(VLOOKUP(--IF($B$2=StoreConfig!C1236,LEFT(StoreConfig!J1236,FIND("|",StoreConfig!J1236)-1),""),$Q$4:$R$20,2,FALSE),"")</f>
        <v/>
      </c>
      <c r="H1231" s="91" t="str">
        <f>IF($B$2=StoreConfig!C1236,LEFT(StoreConfig!G1236,FIND("#",StoreConfig!G1236)-1),"")</f>
        <v/>
      </c>
      <c r="I1231" s="91" t="str">
        <f>IF($B$2=StoreConfig!C1236,RIGHT(StoreConfig!G1236,LEN(StoreConfig!G1236)-FIND("#",StoreConfig!G1236)),"")</f>
        <v/>
      </c>
      <c r="J1231" s="91" t="str">
        <f>IF($B$2=StoreConfig!C1236,IF(StoreConfig!L1236=0,"不限购",StoreConfig!L1236&amp;"次"),"")</f>
        <v/>
      </c>
    </row>
    <row r="1232" spans="4:10">
      <c r="D1232" s="99" t="str">
        <f>IF($B$2=StoreConfig!C1237,StoreConfig!O1237,"")</f>
        <v/>
      </c>
      <c r="E1232" s="99" t="str">
        <f>IF($B$2=StoreConfig!C1237,StoreConfig!E1237,"")</f>
        <v/>
      </c>
      <c r="F1232" s="99" t="str">
        <f>IF($B$2=StoreConfig!C1237,RIGHT(StoreConfig!J1237,LEN(StoreConfig!J1237)-FIND("|",StoreConfig!J1237)),"")</f>
        <v/>
      </c>
      <c r="G1232" s="99" t="str">
        <f>IFERROR(VLOOKUP(--IF($B$2=StoreConfig!C1237,LEFT(StoreConfig!J1237,FIND("|",StoreConfig!J1237)-1),""),$Q$4:$R$20,2,FALSE),"")</f>
        <v/>
      </c>
      <c r="H1232" s="91" t="str">
        <f>IF($B$2=StoreConfig!C1237,LEFT(StoreConfig!G1237,FIND("#",StoreConfig!G1237)-1),"")</f>
        <v/>
      </c>
      <c r="I1232" s="91" t="str">
        <f>IF($B$2=StoreConfig!C1237,RIGHT(StoreConfig!G1237,LEN(StoreConfig!G1237)-FIND("#",StoreConfig!G1237)),"")</f>
        <v/>
      </c>
      <c r="J1232" s="91" t="str">
        <f>IF($B$2=StoreConfig!C1237,IF(StoreConfig!L1237=0,"不限购",StoreConfig!L1237&amp;"次"),"")</f>
        <v/>
      </c>
    </row>
    <row r="1233" spans="4:10">
      <c r="D1233" s="99" t="str">
        <f>IF($B$2=StoreConfig!C1238,StoreConfig!O1238,"")</f>
        <v/>
      </c>
      <c r="E1233" s="99" t="str">
        <f>IF($B$2=StoreConfig!C1238,StoreConfig!E1238,"")</f>
        <v/>
      </c>
      <c r="F1233" s="99" t="str">
        <f>IF($B$2=StoreConfig!C1238,RIGHT(StoreConfig!J1238,LEN(StoreConfig!J1238)-FIND("|",StoreConfig!J1238)),"")</f>
        <v/>
      </c>
      <c r="G1233" s="99" t="str">
        <f>IFERROR(VLOOKUP(--IF($B$2=StoreConfig!C1238,LEFT(StoreConfig!J1238,FIND("|",StoreConfig!J1238)-1),""),$Q$4:$R$20,2,FALSE),"")</f>
        <v/>
      </c>
      <c r="H1233" s="91" t="str">
        <f>IF($B$2=StoreConfig!C1238,LEFT(StoreConfig!G1238,FIND("#",StoreConfig!G1238)-1),"")</f>
        <v/>
      </c>
      <c r="I1233" s="91" t="str">
        <f>IF($B$2=StoreConfig!C1238,RIGHT(StoreConfig!G1238,LEN(StoreConfig!G1238)-FIND("#",StoreConfig!G1238)),"")</f>
        <v/>
      </c>
      <c r="J1233" s="91" t="str">
        <f>IF($B$2=StoreConfig!C1238,IF(StoreConfig!L1238=0,"不限购",StoreConfig!L1238&amp;"次"),"")</f>
        <v/>
      </c>
    </row>
    <row r="1234" spans="4:10">
      <c r="D1234" s="99" t="str">
        <f>IF($B$2=StoreConfig!C1239,StoreConfig!O1239,"")</f>
        <v/>
      </c>
      <c r="E1234" s="99" t="str">
        <f>IF($B$2=StoreConfig!C1239,StoreConfig!E1239,"")</f>
        <v/>
      </c>
      <c r="F1234" s="99" t="str">
        <f>IF($B$2=StoreConfig!C1239,RIGHT(StoreConfig!J1239,LEN(StoreConfig!J1239)-FIND("|",StoreConfig!J1239)),"")</f>
        <v/>
      </c>
      <c r="G1234" s="99" t="str">
        <f>IFERROR(VLOOKUP(--IF($B$2=StoreConfig!C1239,LEFT(StoreConfig!J1239,FIND("|",StoreConfig!J1239)-1),""),$Q$4:$R$20,2,FALSE),"")</f>
        <v/>
      </c>
      <c r="H1234" s="91" t="str">
        <f>IF($B$2=StoreConfig!C1239,LEFT(StoreConfig!G1239,FIND("#",StoreConfig!G1239)-1),"")</f>
        <v/>
      </c>
      <c r="I1234" s="91" t="str">
        <f>IF($B$2=StoreConfig!C1239,RIGHT(StoreConfig!G1239,LEN(StoreConfig!G1239)-FIND("#",StoreConfig!G1239)),"")</f>
        <v/>
      </c>
      <c r="J1234" s="91" t="str">
        <f>IF($B$2=StoreConfig!C1239,IF(StoreConfig!L1239=0,"不限购",StoreConfig!L1239&amp;"次"),"")</f>
        <v/>
      </c>
    </row>
    <row r="1235" spans="4:10">
      <c r="D1235" s="99" t="str">
        <f>IF($B$2=StoreConfig!C1240,StoreConfig!O1240,"")</f>
        <v/>
      </c>
      <c r="E1235" s="99" t="str">
        <f>IF($B$2=StoreConfig!C1240,StoreConfig!E1240,"")</f>
        <v/>
      </c>
      <c r="F1235" s="99" t="str">
        <f>IF($B$2=StoreConfig!C1240,RIGHT(StoreConfig!J1240,LEN(StoreConfig!J1240)-FIND("|",StoreConfig!J1240)),"")</f>
        <v/>
      </c>
      <c r="G1235" s="99" t="str">
        <f>IFERROR(VLOOKUP(--IF($B$2=StoreConfig!C1240,LEFT(StoreConfig!J1240,FIND("|",StoreConfig!J1240)-1),""),$Q$4:$R$20,2,FALSE),"")</f>
        <v/>
      </c>
      <c r="H1235" s="91" t="str">
        <f>IF($B$2=StoreConfig!C1240,LEFT(StoreConfig!G1240,FIND("#",StoreConfig!G1240)-1),"")</f>
        <v/>
      </c>
      <c r="I1235" s="91" t="str">
        <f>IF($B$2=StoreConfig!C1240,RIGHT(StoreConfig!G1240,LEN(StoreConfig!G1240)-FIND("#",StoreConfig!G1240)),"")</f>
        <v/>
      </c>
      <c r="J1235" s="91" t="str">
        <f>IF($B$2=StoreConfig!C1240,IF(StoreConfig!L1240=0,"不限购",StoreConfig!L1240&amp;"次"),"")</f>
        <v/>
      </c>
    </row>
    <row r="1236" spans="4:10">
      <c r="D1236" s="99" t="str">
        <f>IF($B$2=StoreConfig!C1241,StoreConfig!O1241,"")</f>
        <v/>
      </c>
      <c r="E1236" s="99" t="str">
        <f>IF($B$2=StoreConfig!C1241,StoreConfig!E1241,"")</f>
        <v/>
      </c>
      <c r="F1236" s="99" t="str">
        <f>IF($B$2=StoreConfig!C1241,RIGHT(StoreConfig!J1241,LEN(StoreConfig!J1241)-FIND("|",StoreConfig!J1241)),"")</f>
        <v/>
      </c>
      <c r="G1236" s="99" t="str">
        <f>IFERROR(VLOOKUP(--IF($B$2=StoreConfig!C1241,LEFT(StoreConfig!J1241,FIND("|",StoreConfig!J1241)-1),""),$Q$4:$R$20,2,FALSE),"")</f>
        <v/>
      </c>
      <c r="H1236" s="91" t="str">
        <f>IF($B$2=StoreConfig!C1241,LEFT(StoreConfig!G1241,FIND("#",StoreConfig!G1241)-1),"")</f>
        <v/>
      </c>
      <c r="I1236" s="91" t="str">
        <f>IF($B$2=StoreConfig!C1241,RIGHT(StoreConfig!G1241,LEN(StoreConfig!G1241)-FIND("#",StoreConfig!G1241)),"")</f>
        <v/>
      </c>
      <c r="J1236" s="91" t="str">
        <f>IF($B$2=StoreConfig!C1241,IF(StoreConfig!L1241=0,"不限购",StoreConfig!L1241&amp;"次"),"")</f>
        <v/>
      </c>
    </row>
    <row r="1237" spans="4:10">
      <c r="D1237" s="99" t="str">
        <f>IF($B$2=StoreConfig!C1242,StoreConfig!O1242,"")</f>
        <v/>
      </c>
      <c r="E1237" s="99" t="str">
        <f>IF($B$2=StoreConfig!C1242,StoreConfig!E1242,"")</f>
        <v/>
      </c>
      <c r="F1237" s="99" t="str">
        <f>IF($B$2=StoreConfig!C1242,RIGHT(StoreConfig!J1242,LEN(StoreConfig!J1242)-FIND("|",StoreConfig!J1242)),"")</f>
        <v/>
      </c>
      <c r="G1237" s="99" t="str">
        <f>IFERROR(VLOOKUP(--IF($B$2=StoreConfig!C1242,LEFT(StoreConfig!J1242,FIND("|",StoreConfig!J1242)-1),""),$Q$4:$R$20,2,FALSE),"")</f>
        <v/>
      </c>
      <c r="H1237" s="91" t="str">
        <f>IF($B$2=StoreConfig!C1242,LEFT(StoreConfig!G1242,FIND("#",StoreConfig!G1242)-1),"")</f>
        <v/>
      </c>
      <c r="I1237" s="91" t="str">
        <f>IF($B$2=StoreConfig!C1242,RIGHT(StoreConfig!G1242,LEN(StoreConfig!G1242)-FIND("#",StoreConfig!G1242)),"")</f>
        <v/>
      </c>
      <c r="J1237" s="91" t="str">
        <f>IF($B$2=StoreConfig!C1242,IF(StoreConfig!L1242=0,"不限购",StoreConfig!L1242&amp;"次"),"")</f>
        <v/>
      </c>
    </row>
    <row r="1238" spans="4:10">
      <c r="D1238" s="99" t="str">
        <f>IF($B$2=StoreConfig!C1243,StoreConfig!O1243,"")</f>
        <v/>
      </c>
      <c r="E1238" s="99" t="str">
        <f>IF($B$2=StoreConfig!C1243,StoreConfig!E1243,"")</f>
        <v/>
      </c>
      <c r="F1238" s="99" t="str">
        <f>IF($B$2=StoreConfig!C1243,RIGHT(StoreConfig!J1243,LEN(StoreConfig!J1243)-FIND("|",StoreConfig!J1243)),"")</f>
        <v/>
      </c>
      <c r="G1238" s="99" t="str">
        <f>IFERROR(VLOOKUP(--IF($B$2=StoreConfig!C1243,LEFT(StoreConfig!J1243,FIND("|",StoreConfig!J1243)-1),""),$Q$4:$R$20,2,FALSE),"")</f>
        <v/>
      </c>
      <c r="H1238" s="91" t="str">
        <f>IF($B$2=StoreConfig!C1243,LEFT(StoreConfig!G1243,FIND("#",StoreConfig!G1243)-1),"")</f>
        <v/>
      </c>
      <c r="I1238" s="91" t="str">
        <f>IF($B$2=StoreConfig!C1243,RIGHT(StoreConfig!G1243,LEN(StoreConfig!G1243)-FIND("#",StoreConfig!G1243)),"")</f>
        <v/>
      </c>
      <c r="J1238" s="91" t="str">
        <f>IF($B$2=StoreConfig!C1243,IF(StoreConfig!L1243=0,"不限购",StoreConfig!L1243&amp;"次"),"")</f>
        <v/>
      </c>
    </row>
    <row r="1239" spans="4:10">
      <c r="D1239" s="99" t="str">
        <f>IF($B$2=StoreConfig!C1244,StoreConfig!O1244,"")</f>
        <v/>
      </c>
      <c r="E1239" s="99" t="str">
        <f>IF($B$2=StoreConfig!C1244,StoreConfig!E1244,"")</f>
        <v/>
      </c>
      <c r="F1239" s="99" t="str">
        <f>IF($B$2=StoreConfig!C1244,RIGHT(StoreConfig!J1244,LEN(StoreConfig!J1244)-FIND("|",StoreConfig!J1244)),"")</f>
        <v/>
      </c>
      <c r="G1239" s="99" t="str">
        <f>IFERROR(VLOOKUP(--IF($B$2=StoreConfig!C1244,LEFT(StoreConfig!J1244,FIND("|",StoreConfig!J1244)-1),""),$Q$4:$R$20,2,FALSE),"")</f>
        <v/>
      </c>
      <c r="H1239" s="91" t="str">
        <f>IF($B$2=StoreConfig!C1244,LEFT(StoreConfig!G1244,FIND("#",StoreConfig!G1244)-1),"")</f>
        <v/>
      </c>
      <c r="I1239" s="91" t="str">
        <f>IF($B$2=StoreConfig!C1244,RIGHT(StoreConfig!G1244,LEN(StoreConfig!G1244)-FIND("#",StoreConfig!G1244)),"")</f>
        <v/>
      </c>
      <c r="J1239" s="91" t="str">
        <f>IF($B$2=StoreConfig!C1244,IF(StoreConfig!L1244=0,"不限购",StoreConfig!L1244&amp;"次"),"")</f>
        <v/>
      </c>
    </row>
    <row r="1240" spans="4:10">
      <c r="D1240" s="99" t="str">
        <f>IF($B$2=StoreConfig!C1245,StoreConfig!O1245,"")</f>
        <v/>
      </c>
      <c r="E1240" s="99" t="str">
        <f>IF($B$2=StoreConfig!C1245,StoreConfig!E1245,"")</f>
        <v/>
      </c>
      <c r="F1240" s="99" t="str">
        <f>IF($B$2=StoreConfig!C1245,RIGHT(StoreConfig!J1245,LEN(StoreConfig!J1245)-FIND("|",StoreConfig!J1245)),"")</f>
        <v/>
      </c>
      <c r="G1240" s="99" t="str">
        <f>IFERROR(VLOOKUP(--IF($B$2=StoreConfig!C1245,LEFT(StoreConfig!J1245,FIND("|",StoreConfig!J1245)-1),""),$Q$4:$R$20,2,FALSE),"")</f>
        <v/>
      </c>
      <c r="H1240" s="91" t="str">
        <f>IF($B$2=StoreConfig!C1245,LEFT(StoreConfig!G1245,FIND("#",StoreConfig!G1245)-1),"")</f>
        <v/>
      </c>
      <c r="I1240" s="91" t="str">
        <f>IF($B$2=StoreConfig!C1245,RIGHT(StoreConfig!G1245,LEN(StoreConfig!G1245)-FIND("#",StoreConfig!G1245)),"")</f>
        <v/>
      </c>
      <c r="J1240" s="91" t="str">
        <f>IF($B$2=StoreConfig!C1245,IF(StoreConfig!L1245=0,"不限购",StoreConfig!L1245&amp;"次"),"")</f>
        <v/>
      </c>
    </row>
    <row r="1241" spans="4:10">
      <c r="D1241" s="99" t="str">
        <f>IF($B$2=StoreConfig!C1246,StoreConfig!O1246,"")</f>
        <v/>
      </c>
      <c r="E1241" s="99" t="str">
        <f>IF($B$2=StoreConfig!C1246,StoreConfig!E1246,"")</f>
        <v/>
      </c>
      <c r="F1241" s="99" t="str">
        <f>IF($B$2=StoreConfig!C1246,RIGHT(StoreConfig!J1246,LEN(StoreConfig!J1246)-FIND("|",StoreConfig!J1246)),"")</f>
        <v/>
      </c>
      <c r="G1241" s="99" t="str">
        <f>IFERROR(VLOOKUP(--IF($B$2=StoreConfig!C1246,LEFT(StoreConfig!J1246,FIND("|",StoreConfig!J1246)-1),""),$Q$4:$R$20,2,FALSE),"")</f>
        <v/>
      </c>
      <c r="H1241" s="91" t="str">
        <f>IF($B$2=StoreConfig!C1246,LEFT(StoreConfig!G1246,FIND("#",StoreConfig!G1246)-1),"")</f>
        <v/>
      </c>
      <c r="I1241" s="91" t="str">
        <f>IF($B$2=StoreConfig!C1246,RIGHT(StoreConfig!G1246,LEN(StoreConfig!G1246)-FIND("#",StoreConfig!G1246)),"")</f>
        <v/>
      </c>
      <c r="J1241" s="91" t="str">
        <f>IF($B$2=StoreConfig!C1246,IF(StoreConfig!L1246=0,"不限购",StoreConfig!L1246&amp;"次"),"")</f>
        <v/>
      </c>
    </row>
    <row r="1242" spans="4:10">
      <c r="D1242" s="99" t="str">
        <f>IF($B$2=StoreConfig!C1247,StoreConfig!O1247,"")</f>
        <v/>
      </c>
      <c r="E1242" s="99" t="str">
        <f>IF($B$2=StoreConfig!C1247,StoreConfig!E1247,"")</f>
        <v/>
      </c>
      <c r="F1242" s="99" t="str">
        <f>IF($B$2=StoreConfig!C1247,RIGHT(StoreConfig!J1247,LEN(StoreConfig!J1247)-FIND("|",StoreConfig!J1247)),"")</f>
        <v/>
      </c>
      <c r="G1242" s="99" t="str">
        <f>IFERROR(VLOOKUP(--IF($B$2=StoreConfig!C1247,LEFT(StoreConfig!J1247,FIND("|",StoreConfig!J1247)-1),""),$Q$4:$R$20,2,FALSE),"")</f>
        <v/>
      </c>
      <c r="H1242" s="91" t="str">
        <f>IF($B$2=StoreConfig!C1247,LEFT(StoreConfig!G1247,FIND("#",StoreConfig!G1247)-1),"")</f>
        <v/>
      </c>
      <c r="I1242" s="91" t="str">
        <f>IF($B$2=StoreConfig!C1247,RIGHT(StoreConfig!G1247,LEN(StoreConfig!G1247)-FIND("#",StoreConfig!G1247)),"")</f>
        <v/>
      </c>
      <c r="J1242" s="91" t="str">
        <f>IF($B$2=StoreConfig!C1247,IF(StoreConfig!L1247=0,"不限购",StoreConfig!L1247&amp;"次"),"")</f>
        <v/>
      </c>
    </row>
    <row r="1243" spans="4:10">
      <c r="D1243" s="99" t="str">
        <f>IF($B$2=StoreConfig!C1248,StoreConfig!O1248,"")</f>
        <v/>
      </c>
      <c r="E1243" s="99" t="str">
        <f>IF($B$2=StoreConfig!C1248,StoreConfig!E1248,"")</f>
        <v/>
      </c>
      <c r="F1243" s="99" t="str">
        <f>IF($B$2=StoreConfig!C1248,RIGHT(StoreConfig!J1248,LEN(StoreConfig!J1248)-FIND("|",StoreConfig!J1248)),"")</f>
        <v/>
      </c>
      <c r="G1243" s="99" t="str">
        <f>IFERROR(VLOOKUP(--IF($B$2=StoreConfig!C1248,LEFT(StoreConfig!J1248,FIND("|",StoreConfig!J1248)-1),""),$Q$4:$R$20,2,FALSE),"")</f>
        <v/>
      </c>
      <c r="H1243" s="91" t="str">
        <f>IF($B$2=StoreConfig!C1248,LEFT(StoreConfig!G1248,FIND("#",StoreConfig!G1248)-1),"")</f>
        <v/>
      </c>
      <c r="I1243" s="91" t="str">
        <f>IF($B$2=StoreConfig!C1248,RIGHT(StoreConfig!G1248,LEN(StoreConfig!G1248)-FIND("#",StoreConfig!G1248)),"")</f>
        <v/>
      </c>
      <c r="J1243" s="91" t="str">
        <f>IF($B$2=StoreConfig!C1248,IF(StoreConfig!L1248=0,"不限购",StoreConfig!L1248&amp;"次"),"")</f>
        <v/>
      </c>
    </row>
    <row r="1244" spans="4:10">
      <c r="D1244" s="99" t="str">
        <f>IF($B$2=StoreConfig!C1249,StoreConfig!O1249,"")</f>
        <v/>
      </c>
      <c r="E1244" s="99" t="str">
        <f>IF($B$2=StoreConfig!C1249,StoreConfig!E1249,"")</f>
        <v/>
      </c>
      <c r="F1244" s="99" t="str">
        <f>IF($B$2=StoreConfig!C1249,RIGHT(StoreConfig!J1249,LEN(StoreConfig!J1249)-FIND("|",StoreConfig!J1249)),"")</f>
        <v/>
      </c>
      <c r="G1244" s="99" t="str">
        <f>IFERROR(VLOOKUP(--IF($B$2=StoreConfig!C1249,LEFT(StoreConfig!J1249,FIND("|",StoreConfig!J1249)-1),""),$Q$4:$R$20,2,FALSE),"")</f>
        <v/>
      </c>
      <c r="H1244" s="91" t="str">
        <f>IF($B$2=StoreConfig!C1249,LEFT(StoreConfig!G1249,FIND("#",StoreConfig!G1249)-1),"")</f>
        <v/>
      </c>
      <c r="I1244" s="91" t="str">
        <f>IF($B$2=StoreConfig!C1249,RIGHT(StoreConfig!G1249,LEN(StoreConfig!G1249)-FIND("#",StoreConfig!G1249)),"")</f>
        <v/>
      </c>
      <c r="J1244" s="91" t="str">
        <f>IF($B$2=StoreConfig!C1249,IF(StoreConfig!L1249=0,"不限购",StoreConfig!L1249&amp;"次"),"")</f>
        <v/>
      </c>
    </row>
    <row r="1245" spans="4:10">
      <c r="D1245" s="99" t="str">
        <f>IF($B$2=StoreConfig!C1250,StoreConfig!O1250,"")</f>
        <v/>
      </c>
      <c r="E1245" s="99" t="str">
        <f>IF($B$2=StoreConfig!C1250,StoreConfig!E1250,"")</f>
        <v/>
      </c>
      <c r="F1245" s="99" t="str">
        <f>IF($B$2=StoreConfig!C1250,RIGHT(StoreConfig!J1250,LEN(StoreConfig!J1250)-FIND("|",StoreConfig!J1250)),"")</f>
        <v/>
      </c>
      <c r="G1245" s="99" t="str">
        <f>IFERROR(VLOOKUP(--IF($B$2=StoreConfig!C1250,LEFT(StoreConfig!J1250,FIND("|",StoreConfig!J1250)-1),""),$Q$4:$R$20,2,FALSE),"")</f>
        <v/>
      </c>
      <c r="H1245" s="91" t="str">
        <f>IF($B$2=StoreConfig!C1250,LEFT(StoreConfig!G1250,FIND("#",StoreConfig!G1250)-1),"")</f>
        <v/>
      </c>
      <c r="I1245" s="91" t="str">
        <f>IF($B$2=StoreConfig!C1250,RIGHT(StoreConfig!G1250,LEN(StoreConfig!G1250)-FIND("#",StoreConfig!G1250)),"")</f>
        <v/>
      </c>
      <c r="J1245" s="91" t="str">
        <f>IF($B$2=StoreConfig!C1250,IF(StoreConfig!L1250=0,"不限购",StoreConfig!L1250&amp;"次"),"")</f>
        <v/>
      </c>
    </row>
    <row r="1246" spans="4:10">
      <c r="D1246" s="99" t="str">
        <f>IF($B$2=StoreConfig!C1251,StoreConfig!O1251,"")</f>
        <v/>
      </c>
      <c r="E1246" s="99" t="str">
        <f>IF($B$2=StoreConfig!C1251,StoreConfig!E1251,"")</f>
        <v/>
      </c>
      <c r="F1246" s="99" t="str">
        <f>IF($B$2=StoreConfig!C1251,RIGHT(StoreConfig!J1251,LEN(StoreConfig!J1251)-FIND("|",StoreConfig!J1251)),"")</f>
        <v/>
      </c>
      <c r="G1246" s="99" t="str">
        <f>IFERROR(VLOOKUP(--IF($B$2=StoreConfig!C1251,LEFT(StoreConfig!J1251,FIND("|",StoreConfig!J1251)-1),""),$Q$4:$R$20,2,FALSE),"")</f>
        <v/>
      </c>
      <c r="H1246" s="91" t="str">
        <f>IF($B$2=StoreConfig!C1251,LEFT(StoreConfig!G1251,FIND("#",StoreConfig!G1251)-1),"")</f>
        <v/>
      </c>
      <c r="I1246" s="91" t="str">
        <f>IF($B$2=StoreConfig!C1251,RIGHT(StoreConfig!G1251,LEN(StoreConfig!G1251)-FIND("#",StoreConfig!G1251)),"")</f>
        <v/>
      </c>
      <c r="J1246" s="91" t="str">
        <f>IF($B$2=StoreConfig!C1251,IF(StoreConfig!L1251=0,"不限购",StoreConfig!L1251&amp;"次"),"")</f>
        <v/>
      </c>
    </row>
    <row r="1247" spans="4:10">
      <c r="D1247" s="99" t="str">
        <f>IF($B$2=StoreConfig!C1252,StoreConfig!O1252,"")</f>
        <v/>
      </c>
      <c r="E1247" s="99" t="str">
        <f>IF($B$2=StoreConfig!C1252,StoreConfig!E1252,"")</f>
        <v/>
      </c>
      <c r="F1247" s="99" t="str">
        <f>IF($B$2=StoreConfig!C1252,RIGHT(StoreConfig!J1252,LEN(StoreConfig!J1252)-FIND("|",StoreConfig!J1252)),"")</f>
        <v/>
      </c>
      <c r="G1247" s="99" t="str">
        <f>IFERROR(VLOOKUP(--IF($B$2=StoreConfig!C1252,LEFT(StoreConfig!J1252,FIND("|",StoreConfig!J1252)-1),""),$Q$4:$R$20,2,FALSE),"")</f>
        <v/>
      </c>
      <c r="H1247" s="91" t="str">
        <f>IF($B$2=StoreConfig!C1252,LEFT(StoreConfig!G1252,FIND("#",StoreConfig!G1252)-1),"")</f>
        <v/>
      </c>
      <c r="I1247" s="91" t="str">
        <f>IF($B$2=StoreConfig!C1252,RIGHT(StoreConfig!G1252,LEN(StoreConfig!G1252)-FIND("#",StoreConfig!G1252)),"")</f>
        <v/>
      </c>
      <c r="J1247" s="91" t="str">
        <f>IF($B$2=StoreConfig!C1252,IF(StoreConfig!L1252=0,"不限购",StoreConfig!L1252&amp;"次"),"")</f>
        <v/>
      </c>
    </row>
    <row r="1248" spans="4:10">
      <c r="D1248" s="99" t="str">
        <f>IF($B$2=StoreConfig!C1253,StoreConfig!O1253,"")</f>
        <v/>
      </c>
      <c r="E1248" s="99" t="str">
        <f>IF($B$2=StoreConfig!C1253,StoreConfig!E1253,"")</f>
        <v/>
      </c>
      <c r="F1248" s="99" t="str">
        <f>IF($B$2=StoreConfig!C1253,RIGHT(StoreConfig!J1253,LEN(StoreConfig!J1253)-FIND("|",StoreConfig!J1253)),"")</f>
        <v/>
      </c>
      <c r="G1248" s="99" t="str">
        <f>IFERROR(VLOOKUP(--IF($B$2=StoreConfig!C1253,LEFT(StoreConfig!J1253,FIND("|",StoreConfig!J1253)-1),""),$Q$4:$R$20,2,FALSE),"")</f>
        <v/>
      </c>
      <c r="H1248" s="91" t="str">
        <f>IF($B$2=StoreConfig!C1253,LEFT(StoreConfig!G1253,FIND("#",StoreConfig!G1253)-1),"")</f>
        <v/>
      </c>
      <c r="I1248" s="91" t="str">
        <f>IF($B$2=StoreConfig!C1253,RIGHT(StoreConfig!G1253,LEN(StoreConfig!G1253)-FIND("#",StoreConfig!G1253)),"")</f>
        <v/>
      </c>
      <c r="J1248" s="91" t="str">
        <f>IF($B$2=StoreConfig!C1253,IF(StoreConfig!L1253=0,"不限购",StoreConfig!L1253&amp;"次"),"")</f>
        <v/>
      </c>
    </row>
    <row r="1249" spans="4:10">
      <c r="D1249" s="99" t="str">
        <f>IF($B$2=StoreConfig!C1254,StoreConfig!O1254,"")</f>
        <v/>
      </c>
      <c r="E1249" s="99" t="str">
        <f>IF($B$2=StoreConfig!C1254,StoreConfig!E1254,"")</f>
        <v/>
      </c>
      <c r="F1249" s="99" t="str">
        <f>IF($B$2=StoreConfig!C1254,RIGHT(StoreConfig!J1254,LEN(StoreConfig!J1254)-FIND("|",StoreConfig!J1254)),"")</f>
        <v/>
      </c>
      <c r="G1249" s="99" t="str">
        <f>IFERROR(VLOOKUP(--IF($B$2=StoreConfig!C1254,LEFT(StoreConfig!J1254,FIND("|",StoreConfig!J1254)-1),""),$Q$4:$R$20,2,FALSE),"")</f>
        <v/>
      </c>
      <c r="H1249" s="91" t="str">
        <f>IF($B$2=StoreConfig!C1254,LEFT(StoreConfig!G1254,FIND("#",StoreConfig!G1254)-1),"")</f>
        <v/>
      </c>
      <c r="I1249" s="91" t="str">
        <f>IF($B$2=StoreConfig!C1254,RIGHT(StoreConfig!G1254,LEN(StoreConfig!G1254)-FIND("#",StoreConfig!G1254)),"")</f>
        <v/>
      </c>
      <c r="J1249" s="91" t="str">
        <f>IF($B$2=StoreConfig!C1254,IF(StoreConfig!L1254=0,"不限购",StoreConfig!L1254&amp;"次"),"")</f>
        <v/>
      </c>
    </row>
    <row r="1250" spans="4:10">
      <c r="D1250" s="99" t="str">
        <f>IF($B$2=StoreConfig!C1255,StoreConfig!O1255,"")</f>
        <v/>
      </c>
      <c r="E1250" s="99" t="str">
        <f>IF($B$2=StoreConfig!C1255,StoreConfig!E1255,"")</f>
        <v/>
      </c>
      <c r="F1250" s="99" t="str">
        <f>IF($B$2=StoreConfig!C1255,RIGHT(StoreConfig!J1255,LEN(StoreConfig!J1255)-FIND("|",StoreConfig!J1255)),"")</f>
        <v/>
      </c>
      <c r="G1250" s="99" t="str">
        <f>IFERROR(VLOOKUP(--IF($B$2=StoreConfig!C1255,LEFT(StoreConfig!J1255,FIND("|",StoreConfig!J1255)-1),""),$Q$4:$R$20,2,FALSE),"")</f>
        <v/>
      </c>
      <c r="H1250" s="91" t="str">
        <f>IF($B$2=StoreConfig!C1255,LEFT(StoreConfig!G1255,FIND("#",StoreConfig!G1255)-1),"")</f>
        <v/>
      </c>
      <c r="I1250" s="91" t="str">
        <f>IF($B$2=StoreConfig!C1255,RIGHT(StoreConfig!G1255,LEN(StoreConfig!G1255)-FIND("#",StoreConfig!G1255)),"")</f>
        <v/>
      </c>
      <c r="J1250" s="91" t="str">
        <f>IF($B$2=StoreConfig!C1255,IF(StoreConfig!L1255=0,"不限购",StoreConfig!L1255&amp;"次"),"")</f>
        <v/>
      </c>
    </row>
    <row r="1251" spans="4:10">
      <c r="D1251" s="99" t="str">
        <f>IF($B$2=StoreConfig!C1256,StoreConfig!O1256,"")</f>
        <v/>
      </c>
      <c r="E1251" s="99" t="str">
        <f>IF($B$2=StoreConfig!C1256,StoreConfig!E1256,"")</f>
        <v/>
      </c>
      <c r="F1251" s="99" t="str">
        <f>IF($B$2=StoreConfig!C1256,RIGHT(StoreConfig!J1256,LEN(StoreConfig!J1256)-FIND("|",StoreConfig!J1256)),"")</f>
        <v/>
      </c>
      <c r="G1251" s="99" t="str">
        <f>IFERROR(VLOOKUP(--IF($B$2=StoreConfig!C1256,LEFT(StoreConfig!J1256,FIND("|",StoreConfig!J1256)-1),""),$Q$4:$R$20,2,FALSE),"")</f>
        <v/>
      </c>
      <c r="H1251" s="91" t="str">
        <f>IF($B$2=StoreConfig!C1256,LEFT(StoreConfig!G1256,FIND("#",StoreConfig!G1256)-1),"")</f>
        <v/>
      </c>
      <c r="I1251" s="91" t="str">
        <f>IF($B$2=StoreConfig!C1256,RIGHT(StoreConfig!G1256,LEN(StoreConfig!G1256)-FIND("#",StoreConfig!G1256)),"")</f>
        <v/>
      </c>
      <c r="J1251" s="91" t="str">
        <f>IF($B$2=StoreConfig!C1256,IF(StoreConfig!L1256=0,"不限购",StoreConfig!L1256&amp;"次"),"")</f>
        <v/>
      </c>
    </row>
    <row r="1252" spans="4:10">
      <c r="D1252" s="99" t="str">
        <f>IF($B$2=StoreConfig!C1257,StoreConfig!O1257,"")</f>
        <v/>
      </c>
      <c r="E1252" s="99" t="str">
        <f>IF($B$2=StoreConfig!C1257,StoreConfig!E1257,"")</f>
        <v/>
      </c>
      <c r="F1252" s="99" t="str">
        <f>IF($B$2=StoreConfig!C1257,RIGHT(StoreConfig!J1257,LEN(StoreConfig!J1257)-FIND("|",StoreConfig!J1257)),"")</f>
        <v/>
      </c>
      <c r="G1252" s="99" t="str">
        <f>IFERROR(VLOOKUP(--IF($B$2=StoreConfig!C1257,LEFT(StoreConfig!J1257,FIND("|",StoreConfig!J1257)-1),""),$Q$4:$R$20,2,FALSE),"")</f>
        <v/>
      </c>
      <c r="H1252" s="91" t="str">
        <f>IF($B$2=StoreConfig!C1257,LEFT(StoreConfig!G1257,FIND("#",StoreConfig!G1257)-1),"")</f>
        <v/>
      </c>
      <c r="I1252" s="91" t="str">
        <f>IF($B$2=StoreConfig!C1257,RIGHT(StoreConfig!G1257,LEN(StoreConfig!G1257)-FIND("#",StoreConfig!G1257)),"")</f>
        <v/>
      </c>
      <c r="J1252" s="91" t="str">
        <f>IF($B$2=StoreConfig!C1257,IF(StoreConfig!L1257=0,"不限购",StoreConfig!L1257&amp;"次"),"")</f>
        <v/>
      </c>
    </row>
    <row r="1253" spans="4:10">
      <c r="D1253" s="99" t="str">
        <f>IF($B$2=StoreConfig!C1258,StoreConfig!O1258,"")</f>
        <v/>
      </c>
      <c r="E1253" s="99" t="str">
        <f>IF($B$2=StoreConfig!C1258,StoreConfig!E1258,"")</f>
        <v/>
      </c>
      <c r="F1253" s="99" t="str">
        <f>IF($B$2=StoreConfig!C1258,RIGHT(StoreConfig!J1258,LEN(StoreConfig!J1258)-FIND("|",StoreConfig!J1258)),"")</f>
        <v/>
      </c>
      <c r="G1253" s="99" t="str">
        <f>IFERROR(VLOOKUP(--IF($B$2=StoreConfig!C1258,LEFT(StoreConfig!J1258,FIND("|",StoreConfig!J1258)-1),""),$Q$4:$R$20,2,FALSE),"")</f>
        <v/>
      </c>
      <c r="H1253" s="91" t="str">
        <f>IF($B$2=StoreConfig!C1258,LEFT(StoreConfig!G1258,FIND("#",StoreConfig!G1258)-1),"")</f>
        <v/>
      </c>
      <c r="I1253" s="91" t="str">
        <f>IF($B$2=StoreConfig!C1258,RIGHT(StoreConfig!G1258,LEN(StoreConfig!G1258)-FIND("#",StoreConfig!G1258)),"")</f>
        <v/>
      </c>
      <c r="J1253" s="91" t="str">
        <f>IF($B$2=StoreConfig!C1258,IF(StoreConfig!L1258=0,"不限购",StoreConfig!L1258&amp;"次"),"")</f>
        <v/>
      </c>
    </row>
    <row r="1254" spans="4:10">
      <c r="D1254" s="99" t="str">
        <f>IF($B$2=StoreConfig!C1259,StoreConfig!O1259,"")</f>
        <v/>
      </c>
      <c r="E1254" s="99" t="str">
        <f>IF($B$2=StoreConfig!C1259,StoreConfig!E1259,"")</f>
        <v/>
      </c>
      <c r="F1254" s="99" t="str">
        <f>IF($B$2=StoreConfig!C1259,RIGHT(StoreConfig!J1259,LEN(StoreConfig!J1259)-FIND("|",StoreConfig!J1259)),"")</f>
        <v/>
      </c>
      <c r="G1254" s="99" t="str">
        <f>IFERROR(VLOOKUP(--IF($B$2=StoreConfig!C1259,LEFT(StoreConfig!J1259,FIND("|",StoreConfig!J1259)-1),""),$Q$4:$R$20,2,FALSE),"")</f>
        <v/>
      </c>
      <c r="H1254" s="91" t="str">
        <f>IF($B$2=StoreConfig!C1259,LEFT(StoreConfig!G1259,FIND("#",StoreConfig!G1259)-1),"")</f>
        <v/>
      </c>
      <c r="I1254" s="91" t="str">
        <f>IF($B$2=StoreConfig!C1259,RIGHT(StoreConfig!G1259,LEN(StoreConfig!G1259)-FIND("#",StoreConfig!G1259)),"")</f>
        <v/>
      </c>
      <c r="J1254" s="91" t="str">
        <f>IF($B$2=StoreConfig!C1259,IF(StoreConfig!L1259=0,"不限购",StoreConfig!L1259&amp;"次"),"")</f>
        <v/>
      </c>
    </row>
    <row r="1255" spans="4:10">
      <c r="D1255" s="99" t="str">
        <f>IF($B$2=StoreConfig!C1260,StoreConfig!O1260,"")</f>
        <v/>
      </c>
      <c r="E1255" s="99" t="str">
        <f>IF($B$2=StoreConfig!C1260,StoreConfig!E1260,"")</f>
        <v/>
      </c>
      <c r="F1255" s="99" t="str">
        <f>IF($B$2=StoreConfig!C1260,RIGHT(StoreConfig!J1260,LEN(StoreConfig!J1260)-FIND("|",StoreConfig!J1260)),"")</f>
        <v/>
      </c>
      <c r="G1255" s="99" t="str">
        <f>IFERROR(VLOOKUP(--IF($B$2=StoreConfig!C1260,LEFT(StoreConfig!J1260,FIND("|",StoreConfig!J1260)-1),""),$Q$4:$R$20,2,FALSE),"")</f>
        <v/>
      </c>
      <c r="H1255" s="91" t="str">
        <f>IF($B$2=StoreConfig!C1260,LEFT(StoreConfig!G1260,FIND("#",StoreConfig!G1260)-1),"")</f>
        <v/>
      </c>
      <c r="I1255" s="91" t="str">
        <f>IF($B$2=StoreConfig!C1260,RIGHT(StoreConfig!G1260,LEN(StoreConfig!G1260)-FIND("#",StoreConfig!G1260)),"")</f>
        <v/>
      </c>
      <c r="J1255" s="91" t="str">
        <f>IF($B$2=StoreConfig!C1260,IF(StoreConfig!L1260=0,"不限购",StoreConfig!L1260&amp;"次"),"")</f>
        <v/>
      </c>
    </row>
    <row r="1256" spans="4:10">
      <c r="D1256" s="99" t="str">
        <f>IF($B$2=StoreConfig!C1261,StoreConfig!O1261,"")</f>
        <v/>
      </c>
      <c r="E1256" s="99" t="str">
        <f>IF($B$2=StoreConfig!C1261,StoreConfig!E1261,"")</f>
        <v/>
      </c>
      <c r="F1256" s="99" t="str">
        <f>IF($B$2=StoreConfig!C1261,RIGHT(StoreConfig!J1261,LEN(StoreConfig!J1261)-FIND("|",StoreConfig!J1261)),"")</f>
        <v/>
      </c>
      <c r="G1256" s="99" t="str">
        <f>IFERROR(VLOOKUP(--IF($B$2=StoreConfig!C1261,LEFT(StoreConfig!J1261,FIND("|",StoreConfig!J1261)-1),""),$Q$4:$R$20,2,FALSE),"")</f>
        <v/>
      </c>
      <c r="H1256" s="91" t="str">
        <f>IF($B$2=StoreConfig!C1261,LEFT(StoreConfig!G1261,FIND("#",StoreConfig!G1261)-1),"")</f>
        <v/>
      </c>
      <c r="I1256" s="91" t="str">
        <f>IF($B$2=StoreConfig!C1261,RIGHT(StoreConfig!G1261,LEN(StoreConfig!G1261)-FIND("#",StoreConfig!G1261)),"")</f>
        <v/>
      </c>
      <c r="J1256" s="91" t="str">
        <f>IF($B$2=StoreConfig!C1261,IF(StoreConfig!L1261=0,"不限购",StoreConfig!L1261&amp;"次"),"")</f>
        <v/>
      </c>
    </row>
    <row r="1257" spans="4:10">
      <c r="D1257" s="99" t="str">
        <f>IF($B$2=StoreConfig!C1262,StoreConfig!O1262,"")</f>
        <v/>
      </c>
      <c r="E1257" s="99" t="str">
        <f>IF($B$2=StoreConfig!C1262,StoreConfig!E1262,"")</f>
        <v/>
      </c>
      <c r="F1257" s="99" t="str">
        <f>IF($B$2=StoreConfig!C1262,RIGHT(StoreConfig!J1262,LEN(StoreConfig!J1262)-FIND("|",StoreConfig!J1262)),"")</f>
        <v/>
      </c>
      <c r="G1257" s="99" t="str">
        <f>IFERROR(VLOOKUP(--IF($B$2=StoreConfig!C1262,LEFT(StoreConfig!J1262,FIND("|",StoreConfig!J1262)-1),""),$Q$4:$R$20,2,FALSE),"")</f>
        <v/>
      </c>
      <c r="H1257" s="91" t="str">
        <f>IF($B$2=StoreConfig!C1262,LEFT(StoreConfig!G1262,FIND("#",StoreConfig!G1262)-1),"")</f>
        <v/>
      </c>
      <c r="I1257" s="91" t="str">
        <f>IF($B$2=StoreConfig!C1262,RIGHT(StoreConfig!G1262,LEN(StoreConfig!G1262)-FIND("#",StoreConfig!G1262)),"")</f>
        <v/>
      </c>
      <c r="J1257" s="91" t="str">
        <f>IF($B$2=StoreConfig!C1262,IF(StoreConfig!L1262=0,"不限购",StoreConfig!L1262&amp;"次"),"")</f>
        <v/>
      </c>
    </row>
    <row r="1258" spans="4:10">
      <c r="D1258" s="99" t="str">
        <f>IF($B$2=StoreConfig!C1263,StoreConfig!O1263,"")</f>
        <v/>
      </c>
      <c r="E1258" s="99" t="str">
        <f>IF($B$2=StoreConfig!C1263,StoreConfig!E1263,"")</f>
        <v/>
      </c>
      <c r="F1258" s="99" t="str">
        <f>IF($B$2=StoreConfig!C1263,RIGHT(StoreConfig!J1263,LEN(StoreConfig!J1263)-FIND("|",StoreConfig!J1263)),"")</f>
        <v/>
      </c>
      <c r="G1258" s="99" t="str">
        <f>IFERROR(VLOOKUP(--IF($B$2=StoreConfig!C1263,LEFT(StoreConfig!J1263,FIND("|",StoreConfig!J1263)-1),""),$Q$4:$R$20,2,FALSE),"")</f>
        <v/>
      </c>
      <c r="H1258" s="91" t="str">
        <f>IF($B$2=StoreConfig!C1263,LEFT(StoreConfig!G1263,FIND("#",StoreConfig!G1263)-1),"")</f>
        <v/>
      </c>
      <c r="I1258" s="91" t="str">
        <f>IF($B$2=StoreConfig!C1263,RIGHT(StoreConfig!G1263,LEN(StoreConfig!G1263)-FIND("#",StoreConfig!G1263)),"")</f>
        <v/>
      </c>
      <c r="J1258" s="91" t="str">
        <f>IF($B$2=StoreConfig!C1263,IF(StoreConfig!L1263=0,"不限购",StoreConfig!L1263&amp;"次"),"")</f>
        <v/>
      </c>
    </row>
    <row r="1259" spans="4:10">
      <c r="D1259" s="99" t="str">
        <f>IF($B$2=StoreConfig!C1264,StoreConfig!O1264,"")</f>
        <v/>
      </c>
      <c r="E1259" s="99" t="str">
        <f>IF($B$2=StoreConfig!C1264,StoreConfig!E1264,"")</f>
        <v/>
      </c>
      <c r="F1259" s="99" t="str">
        <f>IF($B$2=StoreConfig!C1264,RIGHT(StoreConfig!J1264,LEN(StoreConfig!J1264)-FIND("|",StoreConfig!J1264)),"")</f>
        <v/>
      </c>
      <c r="G1259" s="99" t="str">
        <f>IFERROR(VLOOKUP(--IF($B$2=StoreConfig!C1264,LEFT(StoreConfig!J1264,FIND("|",StoreConfig!J1264)-1),""),$Q$4:$R$20,2,FALSE),"")</f>
        <v/>
      </c>
      <c r="H1259" s="91" t="str">
        <f>IF($B$2=StoreConfig!C1264,LEFT(StoreConfig!G1264,FIND("#",StoreConfig!G1264)-1),"")</f>
        <v/>
      </c>
      <c r="I1259" s="91" t="str">
        <f>IF($B$2=StoreConfig!C1264,RIGHT(StoreConfig!G1264,LEN(StoreConfig!G1264)-FIND("#",StoreConfig!G1264)),"")</f>
        <v/>
      </c>
      <c r="J1259" s="91" t="str">
        <f>IF($B$2=StoreConfig!C1264,IF(StoreConfig!L1264=0,"不限购",StoreConfig!L1264&amp;"次"),"")</f>
        <v/>
      </c>
    </row>
    <row r="1260" spans="4:10">
      <c r="D1260" s="99" t="str">
        <f>IF($B$2=StoreConfig!C1265,StoreConfig!O1265,"")</f>
        <v/>
      </c>
      <c r="E1260" s="99" t="str">
        <f>IF($B$2=StoreConfig!C1265,StoreConfig!E1265,"")</f>
        <v/>
      </c>
      <c r="F1260" s="99" t="str">
        <f>IF($B$2=StoreConfig!C1265,RIGHT(StoreConfig!J1265,LEN(StoreConfig!J1265)-FIND("|",StoreConfig!J1265)),"")</f>
        <v/>
      </c>
      <c r="G1260" s="99" t="str">
        <f>IFERROR(VLOOKUP(--IF($B$2=StoreConfig!C1265,LEFT(StoreConfig!J1265,FIND("|",StoreConfig!J1265)-1),""),$Q$4:$R$20,2,FALSE),"")</f>
        <v/>
      </c>
      <c r="H1260" s="91" t="str">
        <f>IF($B$2=StoreConfig!C1265,LEFT(StoreConfig!G1265,FIND("#",StoreConfig!G1265)-1),"")</f>
        <v/>
      </c>
      <c r="I1260" s="91" t="str">
        <f>IF($B$2=StoreConfig!C1265,RIGHT(StoreConfig!G1265,LEN(StoreConfig!G1265)-FIND("#",StoreConfig!G1265)),"")</f>
        <v/>
      </c>
      <c r="J1260" s="91" t="str">
        <f>IF($B$2=StoreConfig!C1265,IF(StoreConfig!L1265=0,"不限购",StoreConfig!L1265&amp;"次"),"")</f>
        <v/>
      </c>
    </row>
    <row r="1261" spans="4:10">
      <c r="D1261" s="99" t="str">
        <f>IF($B$2=StoreConfig!C1266,StoreConfig!O1266,"")</f>
        <v/>
      </c>
      <c r="E1261" s="99" t="str">
        <f>IF($B$2=StoreConfig!C1266,StoreConfig!E1266,"")</f>
        <v/>
      </c>
      <c r="F1261" s="99" t="str">
        <f>IF($B$2=StoreConfig!C1266,RIGHT(StoreConfig!J1266,LEN(StoreConfig!J1266)-FIND("|",StoreConfig!J1266)),"")</f>
        <v/>
      </c>
      <c r="G1261" s="99" t="str">
        <f>IFERROR(VLOOKUP(--IF($B$2=StoreConfig!C1266,LEFT(StoreConfig!J1266,FIND("|",StoreConfig!J1266)-1),""),$Q$4:$R$20,2,FALSE),"")</f>
        <v/>
      </c>
      <c r="H1261" s="91" t="str">
        <f>IF($B$2=StoreConfig!C1266,LEFT(StoreConfig!G1266,FIND("#",StoreConfig!G1266)-1),"")</f>
        <v/>
      </c>
      <c r="I1261" s="91" t="str">
        <f>IF($B$2=StoreConfig!C1266,RIGHT(StoreConfig!G1266,LEN(StoreConfig!G1266)-FIND("#",StoreConfig!G1266)),"")</f>
        <v/>
      </c>
      <c r="J1261" s="91" t="str">
        <f>IF($B$2=StoreConfig!C1266,IF(StoreConfig!L1266=0,"不限购",StoreConfig!L1266&amp;"次"),"")</f>
        <v/>
      </c>
    </row>
    <row r="1262" spans="4:10">
      <c r="D1262" s="99" t="str">
        <f>IF($B$2=StoreConfig!C1267,StoreConfig!O1267,"")</f>
        <v/>
      </c>
      <c r="E1262" s="99" t="str">
        <f>IF($B$2=StoreConfig!C1267,StoreConfig!E1267,"")</f>
        <v/>
      </c>
      <c r="F1262" s="99" t="str">
        <f>IF($B$2=StoreConfig!C1267,RIGHT(StoreConfig!J1267,LEN(StoreConfig!J1267)-FIND("|",StoreConfig!J1267)),"")</f>
        <v/>
      </c>
      <c r="G1262" s="99" t="str">
        <f>IFERROR(VLOOKUP(--IF($B$2=StoreConfig!C1267,LEFT(StoreConfig!J1267,FIND("|",StoreConfig!J1267)-1),""),$Q$4:$R$20,2,FALSE),"")</f>
        <v/>
      </c>
      <c r="H1262" s="91" t="str">
        <f>IF($B$2=StoreConfig!C1267,LEFT(StoreConfig!G1267,FIND("#",StoreConfig!G1267)-1),"")</f>
        <v/>
      </c>
      <c r="I1262" s="91" t="str">
        <f>IF($B$2=StoreConfig!C1267,RIGHT(StoreConfig!G1267,LEN(StoreConfig!G1267)-FIND("#",StoreConfig!G1267)),"")</f>
        <v/>
      </c>
      <c r="J1262" s="91" t="str">
        <f>IF($B$2=StoreConfig!C1267,IF(StoreConfig!L1267=0,"不限购",StoreConfig!L1267&amp;"次"),"")</f>
        <v/>
      </c>
    </row>
    <row r="1263" spans="4:10">
      <c r="D1263" s="99" t="str">
        <f>IF($B$2=StoreConfig!C1268,StoreConfig!O1268,"")</f>
        <v/>
      </c>
      <c r="E1263" s="99" t="str">
        <f>IF($B$2=StoreConfig!C1268,StoreConfig!E1268,"")</f>
        <v/>
      </c>
      <c r="F1263" s="99" t="str">
        <f>IF($B$2=StoreConfig!C1268,RIGHT(StoreConfig!J1268,LEN(StoreConfig!J1268)-FIND("|",StoreConfig!J1268)),"")</f>
        <v/>
      </c>
      <c r="G1263" s="99" t="str">
        <f>IFERROR(VLOOKUP(--IF($B$2=StoreConfig!C1268,LEFT(StoreConfig!J1268,FIND("|",StoreConfig!J1268)-1),""),$Q$4:$R$20,2,FALSE),"")</f>
        <v/>
      </c>
      <c r="H1263" s="91" t="str">
        <f>IF($B$2=StoreConfig!C1268,LEFT(StoreConfig!G1268,FIND("#",StoreConfig!G1268)-1),"")</f>
        <v/>
      </c>
      <c r="I1263" s="91" t="str">
        <f>IF($B$2=StoreConfig!C1268,RIGHT(StoreConfig!G1268,LEN(StoreConfig!G1268)-FIND("#",StoreConfig!G1268)),"")</f>
        <v/>
      </c>
      <c r="J1263" s="91" t="str">
        <f>IF($B$2=StoreConfig!C1268,IF(StoreConfig!L1268=0,"不限购",StoreConfig!L1268&amp;"次"),"")</f>
        <v/>
      </c>
    </row>
    <row r="1264" spans="4:10">
      <c r="D1264" s="99" t="str">
        <f>IF($B$2=StoreConfig!C1269,StoreConfig!O1269,"")</f>
        <v/>
      </c>
      <c r="E1264" s="99" t="str">
        <f>IF($B$2=StoreConfig!C1269,StoreConfig!E1269,"")</f>
        <v/>
      </c>
      <c r="F1264" s="99" t="str">
        <f>IF($B$2=StoreConfig!C1269,RIGHT(StoreConfig!J1269,LEN(StoreConfig!J1269)-FIND("|",StoreConfig!J1269)),"")</f>
        <v/>
      </c>
      <c r="G1264" s="99" t="str">
        <f>IFERROR(VLOOKUP(--IF($B$2=StoreConfig!C1269,LEFT(StoreConfig!J1269,FIND("|",StoreConfig!J1269)-1),""),$Q$4:$R$20,2,FALSE),"")</f>
        <v/>
      </c>
      <c r="H1264" s="91" t="str">
        <f>IF($B$2=StoreConfig!C1269,LEFT(StoreConfig!G1269,FIND("#",StoreConfig!G1269)-1),"")</f>
        <v/>
      </c>
      <c r="I1264" s="91" t="str">
        <f>IF($B$2=StoreConfig!C1269,RIGHT(StoreConfig!G1269,LEN(StoreConfig!G1269)-FIND("#",StoreConfig!G1269)),"")</f>
        <v/>
      </c>
      <c r="J1264" s="91" t="str">
        <f>IF($B$2=StoreConfig!C1269,IF(StoreConfig!L1269=0,"不限购",StoreConfig!L1269&amp;"次"),"")</f>
        <v/>
      </c>
    </row>
    <row r="1265" spans="4:10">
      <c r="D1265" s="99" t="str">
        <f>IF($B$2=StoreConfig!C1270,StoreConfig!O1270,"")</f>
        <v/>
      </c>
      <c r="E1265" s="99" t="str">
        <f>IF($B$2=StoreConfig!C1270,StoreConfig!E1270,"")</f>
        <v/>
      </c>
      <c r="F1265" s="99" t="str">
        <f>IF($B$2=StoreConfig!C1270,RIGHT(StoreConfig!J1270,LEN(StoreConfig!J1270)-FIND("|",StoreConfig!J1270)),"")</f>
        <v/>
      </c>
      <c r="G1265" s="99" t="str">
        <f>IFERROR(VLOOKUP(--IF($B$2=StoreConfig!C1270,LEFT(StoreConfig!J1270,FIND("|",StoreConfig!J1270)-1),""),$Q$4:$R$20,2,FALSE),"")</f>
        <v/>
      </c>
      <c r="H1265" s="91" t="str">
        <f>IF($B$2=StoreConfig!C1270,LEFT(StoreConfig!G1270,FIND("#",StoreConfig!G1270)-1),"")</f>
        <v/>
      </c>
      <c r="I1265" s="91" t="str">
        <f>IF($B$2=StoreConfig!C1270,RIGHT(StoreConfig!G1270,LEN(StoreConfig!G1270)-FIND("#",StoreConfig!G1270)),"")</f>
        <v/>
      </c>
      <c r="J1265" s="91" t="str">
        <f>IF($B$2=StoreConfig!C1270,IF(StoreConfig!L1270=0,"不限购",StoreConfig!L1270&amp;"次"),"")</f>
        <v/>
      </c>
    </row>
    <row r="1266" spans="4:10">
      <c r="D1266" s="99" t="str">
        <f>IF($B$2=StoreConfig!C1271,StoreConfig!O1271,"")</f>
        <v/>
      </c>
      <c r="E1266" s="99" t="str">
        <f>IF($B$2=StoreConfig!C1271,StoreConfig!E1271,"")</f>
        <v/>
      </c>
      <c r="F1266" s="99" t="str">
        <f>IF($B$2=StoreConfig!C1271,RIGHT(StoreConfig!J1271,LEN(StoreConfig!J1271)-FIND("|",StoreConfig!J1271)),"")</f>
        <v/>
      </c>
      <c r="G1266" s="99" t="str">
        <f>IFERROR(VLOOKUP(--IF($B$2=StoreConfig!C1271,LEFT(StoreConfig!J1271,FIND("|",StoreConfig!J1271)-1),""),$Q$4:$R$20,2,FALSE),"")</f>
        <v/>
      </c>
      <c r="H1266" s="91" t="str">
        <f>IF($B$2=StoreConfig!C1271,LEFT(StoreConfig!G1271,FIND("#",StoreConfig!G1271)-1),"")</f>
        <v/>
      </c>
      <c r="I1266" s="91" t="str">
        <f>IF($B$2=StoreConfig!C1271,RIGHT(StoreConfig!G1271,LEN(StoreConfig!G1271)-FIND("#",StoreConfig!G1271)),"")</f>
        <v/>
      </c>
      <c r="J1266" s="91" t="str">
        <f>IF($B$2=StoreConfig!C1271,IF(StoreConfig!L1271=0,"不限购",StoreConfig!L1271&amp;"次"),"")</f>
        <v/>
      </c>
    </row>
    <row r="1267" spans="4:10">
      <c r="D1267" s="99" t="str">
        <f>IF($B$2=StoreConfig!C1272,StoreConfig!O1272,"")</f>
        <v/>
      </c>
      <c r="E1267" s="99" t="str">
        <f>IF($B$2=StoreConfig!C1272,StoreConfig!E1272,"")</f>
        <v/>
      </c>
      <c r="F1267" s="99" t="str">
        <f>IF($B$2=StoreConfig!C1272,RIGHT(StoreConfig!J1272,LEN(StoreConfig!J1272)-FIND("|",StoreConfig!J1272)),"")</f>
        <v/>
      </c>
      <c r="G1267" s="99" t="str">
        <f>IFERROR(VLOOKUP(--IF($B$2=StoreConfig!C1272,LEFT(StoreConfig!J1272,FIND("|",StoreConfig!J1272)-1),""),$Q$4:$R$20,2,FALSE),"")</f>
        <v/>
      </c>
      <c r="H1267" s="91" t="str">
        <f>IF($B$2=StoreConfig!C1272,LEFT(StoreConfig!G1272,FIND("#",StoreConfig!G1272)-1),"")</f>
        <v/>
      </c>
      <c r="I1267" s="91" t="str">
        <f>IF($B$2=StoreConfig!C1272,RIGHT(StoreConfig!G1272,LEN(StoreConfig!G1272)-FIND("#",StoreConfig!G1272)),"")</f>
        <v/>
      </c>
      <c r="J1267" s="91" t="str">
        <f>IF($B$2=StoreConfig!C1272,IF(StoreConfig!L1272=0,"不限购",StoreConfig!L1272&amp;"次"),"")</f>
        <v/>
      </c>
    </row>
    <row r="1268" spans="4:10">
      <c r="D1268" s="99" t="str">
        <f>IF($B$2=StoreConfig!C1273,StoreConfig!O1273,"")</f>
        <v/>
      </c>
      <c r="E1268" s="99" t="str">
        <f>IF($B$2=StoreConfig!C1273,StoreConfig!E1273,"")</f>
        <v/>
      </c>
      <c r="F1268" s="99" t="str">
        <f>IF($B$2=StoreConfig!C1273,RIGHT(StoreConfig!J1273,LEN(StoreConfig!J1273)-FIND("|",StoreConfig!J1273)),"")</f>
        <v/>
      </c>
      <c r="G1268" s="99" t="str">
        <f>IFERROR(VLOOKUP(--IF($B$2=StoreConfig!C1273,LEFT(StoreConfig!J1273,FIND("|",StoreConfig!J1273)-1),""),$Q$4:$R$20,2,FALSE),"")</f>
        <v/>
      </c>
      <c r="H1268" s="91" t="str">
        <f>IF($B$2=StoreConfig!C1273,LEFT(StoreConfig!G1273,FIND("#",StoreConfig!G1273)-1),"")</f>
        <v/>
      </c>
      <c r="I1268" s="91" t="str">
        <f>IF($B$2=StoreConfig!C1273,RIGHT(StoreConfig!G1273,LEN(StoreConfig!G1273)-FIND("#",StoreConfig!G1273)),"")</f>
        <v/>
      </c>
      <c r="J1268" s="91" t="str">
        <f>IF($B$2=StoreConfig!C1273,IF(StoreConfig!L1273=0,"不限购",StoreConfig!L1273&amp;"次"),"")</f>
        <v/>
      </c>
    </row>
    <row r="1269" spans="4:10">
      <c r="D1269" s="99" t="str">
        <f>IF($B$2=StoreConfig!C1274,StoreConfig!O1274,"")</f>
        <v/>
      </c>
      <c r="E1269" s="99" t="str">
        <f>IF($B$2=StoreConfig!C1274,StoreConfig!E1274,"")</f>
        <v/>
      </c>
      <c r="F1269" s="99" t="str">
        <f>IF($B$2=StoreConfig!C1274,RIGHT(StoreConfig!J1274,LEN(StoreConfig!J1274)-FIND("|",StoreConfig!J1274)),"")</f>
        <v/>
      </c>
      <c r="G1269" s="99" t="str">
        <f>IFERROR(VLOOKUP(--IF($B$2=StoreConfig!C1274,LEFT(StoreConfig!J1274,FIND("|",StoreConfig!J1274)-1),""),$Q$4:$R$20,2,FALSE),"")</f>
        <v/>
      </c>
      <c r="H1269" s="91" t="str">
        <f>IF($B$2=StoreConfig!C1274,LEFT(StoreConfig!G1274,FIND("#",StoreConfig!G1274)-1),"")</f>
        <v/>
      </c>
      <c r="I1269" s="91" t="str">
        <f>IF($B$2=StoreConfig!C1274,RIGHT(StoreConfig!G1274,LEN(StoreConfig!G1274)-FIND("#",StoreConfig!G1274)),"")</f>
        <v/>
      </c>
      <c r="J1269" s="91" t="str">
        <f>IF($B$2=StoreConfig!C1274,IF(StoreConfig!L1274=0,"不限购",StoreConfig!L1274&amp;"次"),"")</f>
        <v/>
      </c>
    </row>
    <row r="1270" spans="4:10">
      <c r="D1270" s="99" t="str">
        <f>IF($B$2=StoreConfig!C1275,StoreConfig!O1275,"")</f>
        <v/>
      </c>
      <c r="E1270" s="99" t="str">
        <f>IF($B$2=StoreConfig!C1275,StoreConfig!E1275,"")</f>
        <v/>
      </c>
      <c r="F1270" s="99" t="str">
        <f>IF($B$2=StoreConfig!C1275,RIGHT(StoreConfig!J1275,LEN(StoreConfig!J1275)-FIND("|",StoreConfig!J1275)),"")</f>
        <v/>
      </c>
      <c r="G1270" s="99" t="str">
        <f>IFERROR(VLOOKUP(--IF($B$2=StoreConfig!C1275,LEFT(StoreConfig!J1275,FIND("|",StoreConfig!J1275)-1),""),$Q$4:$R$20,2,FALSE),"")</f>
        <v/>
      </c>
      <c r="H1270" s="91" t="str">
        <f>IF($B$2=StoreConfig!C1275,LEFT(StoreConfig!G1275,FIND("#",StoreConfig!G1275)-1),"")</f>
        <v/>
      </c>
      <c r="I1270" s="91" t="str">
        <f>IF($B$2=StoreConfig!C1275,RIGHT(StoreConfig!G1275,LEN(StoreConfig!G1275)-FIND("#",StoreConfig!G1275)),"")</f>
        <v/>
      </c>
      <c r="J1270" s="91" t="str">
        <f>IF($B$2=StoreConfig!C1275,IF(StoreConfig!L1275=0,"不限购",StoreConfig!L1275&amp;"次"),"")</f>
        <v/>
      </c>
    </row>
    <row r="1271" spans="4:10">
      <c r="D1271" s="99" t="str">
        <f>IF($B$2=StoreConfig!C1276,StoreConfig!O1276,"")</f>
        <v/>
      </c>
      <c r="E1271" s="99" t="str">
        <f>IF($B$2=StoreConfig!C1276,StoreConfig!E1276,"")</f>
        <v/>
      </c>
      <c r="F1271" s="99" t="str">
        <f>IF($B$2=StoreConfig!C1276,RIGHT(StoreConfig!J1276,LEN(StoreConfig!J1276)-FIND("|",StoreConfig!J1276)),"")</f>
        <v/>
      </c>
      <c r="G1271" s="99" t="str">
        <f>IFERROR(VLOOKUP(--IF($B$2=StoreConfig!C1276,LEFT(StoreConfig!J1276,FIND("|",StoreConfig!J1276)-1),""),$Q$4:$R$20,2,FALSE),"")</f>
        <v/>
      </c>
      <c r="H1271" s="91" t="str">
        <f>IF($B$2=StoreConfig!C1276,LEFT(StoreConfig!G1276,FIND("#",StoreConfig!G1276)-1),"")</f>
        <v/>
      </c>
      <c r="I1271" s="91" t="str">
        <f>IF($B$2=StoreConfig!C1276,RIGHT(StoreConfig!G1276,LEN(StoreConfig!G1276)-FIND("#",StoreConfig!G1276)),"")</f>
        <v/>
      </c>
      <c r="J1271" s="91" t="str">
        <f>IF($B$2=StoreConfig!C1276,IF(StoreConfig!L1276=0,"不限购",StoreConfig!L1276&amp;"次"),"")</f>
        <v/>
      </c>
    </row>
    <row r="1272" spans="4:10">
      <c r="D1272" s="99" t="str">
        <f>IF($B$2=StoreConfig!C1277,StoreConfig!O1277,"")</f>
        <v/>
      </c>
      <c r="E1272" s="99" t="str">
        <f>IF($B$2=StoreConfig!C1277,StoreConfig!E1277,"")</f>
        <v/>
      </c>
      <c r="F1272" s="99" t="str">
        <f>IF($B$2=StoreConfig!C1277,RIGHT(StoreConfig!J1277,LEN(StoreConfig!J1277)-FIND("|",StoreConfig!J1277)),"")</f>
        <v/>
      </c>
      <c r="G1272" s="99" t="str">
        <f>IFERROR(VLOOKUP(--IF($B$2=StoreConfig!C1277,LEFT(StoreConfig!J1277,FIND("|",StoreConfig!J1277)-1),""),$Q$4:$R$20,2,FALSE),"")</f>
        <v/>
      </c>
      <c r="H1272" s="91" t="str">
        <f>IF($B$2=StoreConfig!C1277,LEFT(StoreConfig!G1277,FIND("#",StoreConfig!G1277)-1),"")</f>
        <v/>
      </c>
      <c r="I1272" s="91" t="str">
        <f>IF($B$2=StoreConfig!C1277,RIGHT(StoreConfig!G1277,LEN(StoreConfig!G1277)-FIND("#",StoreConfig!G1277)),"")</f>
        <v/>
      </c>
      <c r="J1272" s="91" t="str">
        <f>IF($B$2=StoreConfig!C1277,IF(StoreConfig!L1277=0,"不限购",StoreConfig!L1277&amp;"次"),"")</f>
        <v/>
      </c>
    </row>
    <row r="1273" spans="4:10">
      <c r="D1273" s="99" t="str">
        <f>IF($B$2=StoreConfig!C1278,StoreConfig!O1278,"")</f>
        <v/>
      </c>
      <c r="E1273" s="99" t="str">
        <f>IF($B$2=StoreConfig!C1278,StoreConfig!E1278,"")</f>
        <v/>
      </c>
      <c r="F1273" s="99" t="str">
        <f>IF($B$2=StoreConfig!C1278,RIGHT(StoreConfig!J1278,LEN(StoreConfig!J1278)-FIND("|",StoreConfig!J1278)),"")</f>
        <v/>
      </c>
      <c r="G1273" s="99" t="str">
        <f>IFERROR(VLOOKUP(--IF($B$2=StoreConfig!C1278,LEFT(StoreConfig!J1278,FIND("|",StoreConfig!J1278)-1),""),$Q$4:$R$20,2,FALSE),"")</f>
        <v/>
      </c>
      <c r="H1273" s="91" t="str">
        <f>IF($B$2=StoreConfig!C1278,LEFT(StoreConfig!G1278,FIND("#",StoreConfig!G1278)-1),"")</f>
        <v/>
      </c>
      <c r="I1273" s="91" t="str">
        <f>IF($B$2=StoreConfig!C1278,RIGHT(StoreConfig!G1278,LEN(StoreConfig!G1278)-FIND("#",StoreConfig!G1278)),"")</f>
        <v/>
      </c>
      <c r="J1273" s="91" t="str">
        <f>IF($B$2=StoreConfig!C1278,IF(StoreConfig!L1278=0,"不限购",StoreConfig!L1278&amp;"次"),"")</f>
        <v/>
      </c>
    </row>
    <row r="1274" spans="4:10">
      <c r="D1274" s="99" t="str">
        <f>IF($B$2=StoreConfig!C1279,StoreConfig!O1279,"")</f>
        <v/>
      </c>
      <c r="E1274" s="99" t="str">
        <f>IF($B$2=StoreConfig!C1279,StoreConfig!E1279,"")</f>
        <v/>
      </c>
      <c r="F1274" s="99" t="str">
        <f>IF($B$2=StoreConfig!C1279,RIGHT(StoreConfig!J1279,LEN(StoreConfig!J1279)-FIND("|",StoreConfig!J1279)),"")</f>
        <v/>
      </c>
      <c r="G1274" s="99" t="str">
        <f>IFERROR(VLOOKUP(--IF($B$2=StoreConfig!C1279,LEFT(StoreConfig!J1279,FIND("|",StoreConfig!J1279)-1),""),$Q$4:$R$20,2,FALSE),"")</f>
        <v/>
      </c>
      <c r="H1274" s="91" t="str">
        <f>IF($B$2=StoreConfig!C1279,LEFT(StoreConfig!G1279,FIND("#",StoreConfig!G1279)-1),"")</f>
        <v/>
      </c>
      <c r="I1274" s="91" t="str">
        <f>IF($B$2=StoreConfig!C1279,RIGHT(StoreConfig!G1279,LEN(StoreConfig!G1279)-FIND("#",StoreConfig!G1279)),"")</f>
        <v/>
      </c>
      <c r="J1274" s="91" t="str">
        <f>IF($B$2=StoreConfig!C1279,IF(StoreConfig!L1279=0,"不限购",StoreConfig!L1279&amp;"次"),"")</f>
        <v/>
      </c>
    </row>
    <row r="1275" spans="4:10">
      <c r="D1275" s="99" t="str">
        <f>IF($B$2=StoreConfig!C1280,StoreConfig!O1280,"")</f>
        <v/>
      </c>
      <c r="E1275" s="99" t="str">
        <f>IF($B$2=StoreConfig!C1280,StoreConfig!E1280,"")</f>
        <v/>
      </c>
      <c r="F1275" s="99" t="str">
        <f>IF($B$2=StoreConfig!C1280,RIGHT(StoreConfig!J1280,LEN(StoreConfig!J1280)-FIND("|",StoreConfig!J1280)),"")</f>
        <v/>
      </c>
      <c r="G1275" s="99" t="str">
        <f>IFERROR(VLOOKUP(--IF($B$2=StoreConfig!C1280,LEFT(StoreConfig!J1280,FIND("|",StoreConfig!J1280)-1),""),$Q$4:$R$20,2,FALSE),"")</f>
        <v/>
      </c>
      <c r="H1275" s="91" t="str">
        <f>IF($B$2=StoreConfig!C1280,LEFT(StoreConfig!G1280,FIND("#",StoreConfig!G1280)-1),"")</f>
        <v/>
      </c>
      <c r="I1275" s="91" t="str">
        <f>IF($B$2=StoreConfig!C1280,RIGHT(StoreConfig!G1280,LEN(StoreConfig!G1280)-FIND("#",StoreConfig!G1280)),"")</f>
        <v/>
      </c>
      <c r="J1275" s="91" t="str">
        <f>IF($B$2=StoreConfig!C1280,IF(StoreConfig!L1280=0,"不限购",StoreConfig!L1280&amp;"次"),"")</f>
        <v/>
      </c>
    </row>
    <row r="1276" spans="4:10">
      <c r="D1276" s="99" t="str">
        <f>IF($B$2=StoreConfig!C1281,StoreConfig!O1281,"")</f>
        <v/>
      </c>
      <c r="E1276" s="99" t="str">
        <f>IF($B$2=StoreConfig!C1281,StoreConfig!E1281,"")</f>
        <v/>
      </c>
      <c r="F1276" s="99" t="str">
        <f>IF($B$2=StoreConfig!C1281,RIGHT(StoreConfig!J1281,LEN(StoreConfig!J1281)-FIND("|",StoreConfig!J1281)),"")</f>
        <v/>
      </c>
      <c r="G1276" s="99" t="str">
        <f>IFERROR(VLOOKUP(--IF($B$2=StoreConfig!C1281,LEFT(StoreConfig!J1281,FIND("|",StoreConfig!J1281)-1),""),$Q$4:$R$20,2,FALSE),"")</f>
        <v/>
      </c>
      <c r="H1276" s="91" t="str">
        <f>IF($B$2=StoreConfig!C1281,LEFT(StoreConfig!G1281,FIND("#",StoreConfig!G1281)-1),"")</f>
        <v/>
      </c>
      <c r="I1276" s="91" t="str">
        <f>IF($B$2=StoreConfig!C1281,RIGHT(StoreConfig!G1281,LEN(StoreConfig!G1281)-FIND("#",StoreConfig!G1281)),"")</f>
        <v/>
      </c>
      <c r="J1276" s="91" t="str">
        <f>IF($B$2=StoreConfig!C1281,IF(StoreConfig!L1281=0,"不限购",StoreConfig!L1281&amp;"次"),"")</f>
        <v/>
      </c>
    </row>
    <row r="1277" spans="4:10">
      <c r="D1277" s="99" t="str">
        <f>IF($B$2=StoreConfig!C1282,StoreConfig!O1282,"")</f>
        <v/>
      </c>
      <c r="E1277" s="99" t="str">
        <f>IF($B$2=StoreConfig!C1282,StoreConfig!E1282,"")</f>
        <v/>
      </c>
      <c r="F1277" s="99" t="str">
        <f>IF($B$2=StoreConfig!C1282,RIGHT(StoreConfig!J1282,LEN(StoreConfig!J1282)-FIND("|",StoreConfig!J1282)),"")</f>
        <v/>
      </c>
      <c r="G1277" s="99" t="str">
        <f>IFERROR(VLOOKUP(--IF($B$2=StoreConfig!C1282,LEFT(StoreConfig!J1282,FIND("|",StoreConfig!J1282)-1),""),$Q$4:$R$20,2,FALSE),"")</f>
        <v/>
      </c>
      <c r="H1277" s="91" t="str">
        <f>IF($B$2=StoreConfig!C1282,LEFT(StoreConfig!G1282,FIND("#",StoreConfig!G1282)-1),"")</f>
        <v/>
      </c>
      <c r="I1277" s="91" t="str">
        <f>IF($B$2=StoreConfig!C1282,RIGHT(StoreConfig!G1282,LEN(StoreConfig!G1282)-FIND("#",StoreConfig!G1282)),"")</f>
        <v/>
      </c>
      <c r="J1277" s="91" t="str">
        <f>IF($B$2=StoreConfig!C1282,IF(StoreConfig!L1282=0,"不限购",StoreConfig!L1282&amp;"次"),"")</f>
        <v/>
      </c>
    </row>
    <row r="1278" spans="4:10">
      <c r="D1278" s="99" t="str">
        <f>IF($B$2=StoreConfig!C1283,StoreConfig!O1283,"")</f>
        <v/>
      </c>
      <c r="E1278" s="99" t="str">
        <f>IF($B$2=StoreConfig!C1283,StoreConfig!E1283,"")</f>
        <v/>
      </c>
      <c r="F1278" s="99" t="str">
        <f>IF($B$2=StoreConfig!C1283,RIGHT(StoreConfig!J1283,LEN(StoreConfig!J1283)-FIND("|",StoreConfig!J1283)),"")</f>
        <v/>
      </c>
      <c r="G1278" s="99" t="str">
        <f>IFERROR(VLOOKUP(--IF($B$2=StoreConfig!C1283,LEFT(StoreConfig!J1283,FIND("|",StoreConfig!J1283)-1),""),$Q$4:$R$20,2,FALSE),"")</f>
        <v/>
      </c>
      <c r="H1278" s="91" t="str">
        <f>IF($B$2=StoreConfig!C1283,LEFT(StoreConfig!G1283,FIND("#",StoreConfig!G1283)-1),"")</f>
        <v/>
      </c>
      <c r="I1278" s="91" t="str">
        <f>IF($B$2=StoreConfig!C1283,RIGHT(StoreConfig!G1283,LEN(StoreConfig!G1283)-FIND("#",StoreConfig!G1283)),"")</f>
        <v/>
      </c>
      <c r="J1278" s="91" t="str">
        <f>IF($B$2=StoreConfig!C1283,IF(StoreConfig!L1283=0,"不限购",StoreConfig!L1283&amp;"次"),"")</f>
        <v/>
      </c>
    </row>
    <row r="1279" spans="4:10">
      <c r="D1279" s="99" t="str">
        <f>IF($B$2=StoreConfig!C1284,StoreConfig!O1284,"")</f>
        <v/>
      </c>
      <c r="E1279" s="99" t="str">
        <f>IF($B$2=StoreConfig!C1284,StoreConfig!E1284,"")</f>
        <v/>
      </c>
      <c r="F1279" s="99" t="str">
        <f>IF($B$2=StoreConfig!C1284,RIGHT(StoreConfig!J1284,LEN(StoreConfig!J1284)-FIND("|",StoreConfig!J1284)),"")</f>
        <v/>
      </c>
      <c r="G1279" s="99" t="str">
        <f>IFERROR(VLOOKUP(--IF($B$2=StoreConfig!C1284,LEFT(StoreConfig!J1284,FIND("|",StoreConfig!J1284)-1),""),$Q$4:$R$20,2,FALSE),"")</f>
        <v/>
      </c>
      <c r="H1279" s="91" t="str">
        <f>IF($B$2=StoreConfig!C1284,LEFT(StoreConfig!G1284,FIND("#",StoreConfig!G1284)-1),"")</f>
        <v/>
      </c>
      <c r="I1279" s="91" t="str">
        <f>IF($B$2=StoreConfig!C1284,RIGHT(StoreConfig!G1284,LEN(StoreConfig!G1284)-FIND("#",StoreConfig!G1284)),"")</f>
        <v/>
      </c>
      <c r="J1279" s="91" t="str">
        <f>IF($B$2=StoreConfig!C1284,IF(StoreConfig!L1284=0,"不限购",StoreConfig!L1284&amp;"次"),"")</f>
        <v/>
      </c>
    </row>
    <row r="1280" spans="4:10">
      <c r="D1280" s="99" t="str">
        <f>IF($B$2=StoreConfig!C1285,StoreConfig!O1285,"")</f>
        <v/>
      </c>
      <c r="E1280" s="99" t="str">
        <f>IF($B$2=StoreConfig!C1285,StoreConfig!E1285,"")</f>
        <v/>
      </c>
      <c r="F1280" s="99" t="str">
        <f>IF($B$2=StoreConfig!C1285,RIGHT(StoreConfig!J1285,LEN(StoreConfig!J1285)-FIND("|",StoreConfig!J1285)),"")</f>
        <v/>
      </c>
      <c r="G1280" s="99" t="str">
        <f>IFERROR(VLOOKUP(--IF($B$2=StoreConfig!C1285,LEFT(StoreConfig!J1285,FIND("|",StoreConfig!J1285)-1),""),$Q$4:$R$20,2,FALSE),"")</f>
        <v/>
      </c>
      <c r="H1280" s="91" t="str">
        <f>IF($B$2=StoreConfig!C1285,LEFT(StoreConfig!G1285,FIND("#",StoreConfig!G1285)-1),"")</f>
        <v/>
      </c>
      <c r="I1280" s="91" t="str">
        <f>IF($B$2=StoreConfig!C1285,RIGHT(StoreConfig!G1285,LEN(StoreConfig!G1285)-FIND("#",StoreConfig!G1285)),"")</f>
        <v/>
      </c>
      <c r="J1280" s="91" t="str">
        <f>IF($B$2=StoreConfig!C1285,IF(StoreConfig!L1285=0,"不限购",StoreConfig!L1285&amp;"次"),"")</f>
        <v/>
      </c>
    </row>
    <row r="1281" spans="4:10">
      <c r="D1281" s="99" t="str">
        <f>IF($B$2=StoreConfig!C1286,StoreConfig!O1286,"")</f>
        <v/>
      </c>
      <c r="E1281" s="99" t="str">
        <f>IF($B$2=StoreConfig!C1286,StoreConfig!E1286,"")</f>
        <v/>
      </c>
      <c r="F1281" s="99" t="str">
        <f>IF($B$2=StoreConfig!C1286,RIGHT(StoreConfig!J1286,LEN(StoreConfig!J1286)-FIND("|",StoreConfig!J1286)),"")</f>
        <v/>
      </c>
      <c r="G1281" s="99" t="str">
        <f>IFERROR(VLOOKUP(--IF($B$2=StoreConfig!C1286,LEFT(StoreConfig!J1286,FIND("|",StoreConfig!J1286)-1),""),$Q$4:$R$20,2,FALSE),"")</f>
        <v/>
      </c>
      <c r="H1281" s="91" t="str">
        <f>IF($B$2=StoreConfig!C1286,LEFT(StoreConfig!G1286,FIND("#",StoreConfig!G1286)-1),"")</f>
        <v/>
      </c>
      <c r="I1281" s="91" t="str">
        <f>IF($B$2=StoreConfig!C1286,RIGHT(StoreConfig!G1286,LEN(StoreConfig!G1286)-FIND("#",StoreConfig!G1286)),"")</f>
        <v/>
      </c>
      <c r="J1281" s="91" t="str">
        <f>IF($B$2=StoreConfig!C1286,IF(StoreConfig!L1286=0,"不限购",StoreConfig!L1286&amp;"次"),"")</f>
        <v/>
      </c>
    </row>
    <row r="1282" spans="4:10">
      <c r="D1282" s="99" t="str">
        <f>IF($B$2=StoreConfig!C1287,StoreConfig!O1287,"")</f>
        <v/>
      </c>
      <c r="E1282" s="99" t="str">
        <f>IF($B$2=StoreConfig!C1287,StoreConfig!E1287,"")</f>
        <v/>
      </c>
      <c r="F1282" s="99" t="str">
        <f>IF($B$2=StoreConfig!C1287,RIGHT(StoreConfig!J1287,LEN(StoreConfig!J1287)-FIND("|",StoreConfig!J1287)),"")</f>
        <v/>
      </c>
      <c r="G1282" s="99" t="str">
        <f>IFERROR(VLOOKUP(--IF($B$2=StoreConfig!C1287,LEFT(StoreConfig!J1287,FIND("|",StoreConfig!J1287)-1),""),$Q$4:$R$20,2,FALSE),"")</f>
        <v/>
      </c>
      <c r="H1282" s="91" t="str">
        <f>IF($B$2=StoreConfig!C1287,LEFT(StoreConfig!G1287,FIND("#",StoreConfig!G1287)-1),"")</f>
        <v/>
      </c>
      <c r="I1282" s="91" t="str">
        <f>IF($B$2=StoreConfig!C1287,RIGHT(StoreConfig!G1287,LEN(StoreConfig!G1287)-FIND("#",StoreConfig!G1287)),"")</f>
        <v/>
      </c>
      <c r="J1282" s="91" t="str">
        <f>IF($B$2=StoreConfig!C1287,IF(StoreConfig!L1287=0,"不限购",StoreConfig!L1287&amp;"次"),"")</f>
        <v/>
      </c>
    </row>
    <row r="1283" spans="4:10">
      <c r="D1283" s="99" t="str">
        <f>IF($B$2=StoreConfig!C1288,StoreConfig!O1288,"")</f>
        <v/>
      </c>
      <c r="E1283" s="99" t="str">
        <f>IF($B$2=StoreConfig!C1288,StoreConfig!E1288,"")</f>
        <v/>
      </c>
      <c r="F1283" s="99" t="str">
        <f>IF($B$2=StoreConfig!C1288,RIGHT(StoreConfig!J1288,LEN(StoreConfig!J1288)-FIND("|",StoreConfig!J1288)),"")</f>
        <v/>
      </c>
      <c r="G1283" s="99" t="str">
        <f>IFERROR(VLOOKUP(--IF($B$2=StoreConfig!C1288,LEFT(StoreConfig!J1288,FIND("|",StoreConfig!J1288)-1),""),$Q$4:$R$20,2,FALSE),"")</f>
        <v/>
      </c>
      <c r="H1283" s="91" t="str">
        <f>IF($B$2=StoreConfig!C1288,LEFT(StoreConfig!G1288,FIND("#",StoreConfig!G1288)-1),"")</f>
        <v/>
      </c>
      <c r="I1283" s="91" t="str">
        <f>IF($B$2=StoreConfig!C1288,RIGHT(StoreConfig!G1288,LEN(StoreConfig!G1288)-FIND("#",StoreConfig!G1288)),"")</f>
        <v/>
      </c>
      <c r="J1283" s="91" t="str">
        <f>IF($B$2=StoreConfig!C1288,IF(StoreConfig!L1288=0,"不限购",StoreConfig!L1288&amp;"次"),"")</f>
        <v/>
      </c>
    </row>
    <row r="1284" spans="4:10">
      <c r="D1284" s="99" t="str">
        <f>IF($B$2=StoreConfig!C1289,StoreConfig!O1289,"")</f>
        <v/>
      </c>
      <c r="E1284" s="99" t="str">
        <f>IF($B$2=StoreConfig!C1289,StoreConfig!E1289,"")</f>
        <v/>
      </c>
      <c r="F1284" s="99" t="str">
        <f>IF($B$2=StoreConfig!C1289,RIGHT(StoreConfig!J1289,LEN(StoreConfig!J1289)-FIND("|",StoreConfig!J1289)),"")</f>
        <v/>
      </c>
      <c r="G1284" s="99" t="str">
        <f>IFERROR(VLOOKUP(--IF($B$2=StoreConfig!C1289,LEFT(StoreConfig!J1289,FIND("|",StoreConfig!J1289)-1),""),$Q$4:$R$20,2,FALSE),"")</f>
        <v/>
      </c>
      <c r="H1284" s="91" t="str">
        <f>IF($B$2=StoreConfig!C1289,LEFT(StoreConfig!G1289,FIND("#",StoreConfig!G1289)-1),"")</f>
        <v/>
      </c>
      <c r="I1284" s="91" t="str">
        <f>IF($B$2=StoreConfig!C1289,RIGHT(StoreConfig!G1289,LEN(StoreConfig!G1289)-FIND("#",StoreConfig!G1289)),"")</f>
        <v/>
      </c>
      <c r="J1284" s="91" t="str">
        <f>IF($B$2=StoreConfig!C1289,IF(StoreConfig!L1289=0,"不限购",StoreConfig!L1289&amp;"次"),"")</f>
        <v/>
      </c>
    </row>
    <row r="1285" spans="4:10">
      <c r="D1285" s="99" t="str">
        <f>IF($B$2=StoreConfig!C1290,StoreConfig!O1290,"")</f>
        <v/>
      </c>
      <c r="E1285" s="99" t="str">
        <f>IF($B$2=StoreConfig!C1290,StoreConfig!E1290,"")</f>
        <v/>
      </c>
      <c r="F1285" s="99" t="str">
        <f>IF($B$2=StoreConfig!C1290,RIGHT(StoreConfig!J1290,LEN(StoreConfig!J1290)-FIND("|",StoreConfig!J1290)),"")</f>
        <v/>
      </c>
      <c r="G1285" s="99" t="str">
        <f>IFERROR(VLOOKUP(--IF($B$2=StoreConfig!C1290,LEFT(StoreConfig!J1290,FIND("|",StoreConfig!J1290)-1),""),$Q$4:$R$20,2,FALSE),"")</f>
        <v/>
      </c>
      <c r="H1285" s="91" t="str">
        <f>IF($B$2=StoreConfig!C1290,LEFT(StoreConfig!G1290,FIND("#",StoreConfig!G1290)-1),"")</f>
        <v/>
      </c>
      <c r="I1285" s="91" t="str">
        <f>IF($B$2=StoreConfig!C1290,RIGHT(StoreConfig!G1290,LEN(StoreConfig!G1290)-FIND("#",StoreConfig!G1290)),"")</f>
        <v/>
      </c>
      <c r="J1285" s="91" t="str">
        <f>IF($B$2=StoreConfig!C1290,IF(StoreConfig!L1290=0,"不限购",StoreConfig!L1290&amp;"次"),"")</f>
        <v/>
      </c>
    </row>
    <row r="1286" spans="4:10">
      <c r="D1286" s="99" t="str">
        <f>IF($B$2=StoreConfig!C1291,StoreConfig!O1291,"")</f>
        <v/>
      </c>
      <c r="E1286" s="99" t="str">
        <f>IF($B$2=StoreConfig!C1291,StoreConfig!E1291,"")</f>
        <v/>
      </c>
      <c r="F1286" s="99" t="str">
        <f>IF($B$2=StoreConfig!C1291,RIGHT(StoreConfig!J1291,LEN(StoreConfig!J1291)-FIND("|",StoreConfig!J1291)),"")</f>
        <v/>
      </c>
      <c r="G1286" s="99" t="str">
        <f>IFERROR(VLOOKUP(--IF($B$2=StoreConfig!C1291,LEFT(StoreConfig!J1291,FIND("|",StoreConfig!J1291)-1),""),$Q$4:$R$20,2,FALSE),"")</f>
        <v/>
      </c>
      <c r="H1286" s="91" t="str">
        <f>IF($B$2=StoreConfig!C1291,LEFT(StoreConfig!G1291,FIND("#",StoreConfig!G1291)-1),"")</f>
        <v/>
      </c>
      <c r="I1286" s="91" t="str">
        <f>IF($B$2=StoreConfig!C1291,RIGHT(StoreConfig!G1291,LEN(StoreConfig!G1291)-FIND("#",StoreConfig!G1291)),"")</f>
        <v/>
      </c>
      <c r="J1286" s="91" t="str">
        <f>IF($B$2=StoreConfig!C1291,IF(StoreConfig!L1291=0,"不限购",StoreConfig!L1291&amp;"次"),"")</f>
        <v/>
      </c>
    </row>
    <row r="1287" spans="4:10">
      <c r="D1287" s="99" t="str">
        <f>IF($B$2=StoreConfig!C1292,StoreConfig!O1292,"")</f>
        <v/>
      </c>
      <c r="E1287" s="99" t="str">
        <f>IF($B$2=StoreConfig!C1292,StoreConfig!E1292,"")</f>
        <v/>
      </c>
      <c r="F1287" s="99" t="str">
        <f>IF($B$2=StoreConfig!C1292,RIGHT(StoreConfig!J1292,LEN(StoreConfig!J1292)-FIND("|",StoreConfig!J1292)),"")</f>
        <v/>
      </c>
      <c r="G1287" s="99" t="str">
        <f>IFERROR(VLOOKUP(--IF($B$2=StoreConfig!C1292,LEFT(StoreConfig!J1292,FIND("|",StoreConfig!J1292)-1),""),$Q$4:$R$20,2,FALSE),"")</f>
        <v/>
      </c>
      <c r="H1287" s="91" t="str">
        <f>IF($B$2=StoreConfig!C1292,LEFT(StoreConfig!G1292,FIND("#",StoreConfig!G1292)-1),"")</f>
        <v/>
      </c>
      <c r="I1287" s="91" t="str">
        <f>IF($B$2=StoreConfig!C1292,RIGHT(StoreConfig!G1292,LEN(StoreConfig!G1292)-FIND("#",StoreConfig!G1292)),"")</f>
        <v/>
      </c>
      <c r="J1287" s="91" t="str">
        <f>IF($B$2=StoreConfig!C1292,IF(StoreConfig!L1292=0,"不限购",StoreConfig!L1292&amp;"次"),"")</f>
        <v/>
      </c>
    </row>
    <row r="1288" spans="4:10">
      <c r="D1288" s="99" t="str">
        <f>IF($B$2=StoreConfig!C1293,StoreConfig!O1293,"")</f>
        <v/>
      </c>
      <c r="E1288" s="99" t="str">
        <f>IF($B$2=StoreConfig!C1293,StoreConfig!E1293,"")</f>
        <v/>
      </c>
      <c r="F1288" s="99" t="str">
        <f>IF($B$2=StoreConfig!C1293,RIGHT(StoreConfig!J1293,LEN(StoreConfig!J1293)-FIND("|",StoreConfig!J1293)),"")</f>
        <v/>
      </c>
      <c r="G1288" s="99" t="str">
        <f>IFERROR(VLOOKUP(--IF($B$2=StoreConfig!C1293,LEFT(StoreConfig!J1293,FIND("|",StoreConfig!J1293)-1),""),$Q$4:$R$20,2,FALSE),"")</f>
        <v/>
      </c>
      <c r="H1288" s="91" t="str">
        <f>IF($B$2=StoreConfig!C1293,LEFT(StoreConfig!G1293,FIND("#",StoreConfig!G1293)-1),"")</f>
        <v/>
      </c>
      <c r="I1288" s="91" t="str">
        <f>IF($B$2=StoreConfig!C1293,RIGHT(StoreConfig!G1293,LEN(StoreConfig!G1293)-FIND("#",StoreConfig!G1293)),"")</f>
        <v/>
      </c>
      <c r="J1288" s="91" t="str">
        <f>IF($B$2=StoreConfig!C1293,IF(StoreConfig!L1293=0,"不限购",StoreConfig!L1293&amp;"次"),"")</f>
        <v/>
      </c>
    </row>
    <row r="1289" spans="4:10">
      <c r="D1289" s="99" t="str">
        <f>IF($B$2=StoreConfig!C1294,StoreConfig!O1294,"")</f>
        <v/>
      </c>
      <c r="E1289" s="99" t="str">
        <f>IF($B$2=StoreConfig!C1294,StoreConfig!E1294,"")</f>
        <v/>
      </c>
      <c r="F1289" s="99" t="str">
        <f>IF($B$2=StoreConfig!C1294,RIGHT(StoreConfig!J1294,LEN(StoreConfig!J1294)-FIND("|",StoreConfig!J1294)),"")</f>
        <v/>
      </c>
      <c r="G1289" s="99" t="str">
        <f>IFERROR(VLOOKUP(--IF($B$2=StoreConfig!C1294,LEFT(StoreConfig!J1294,FIND("|",StoreConfig!J1294)-1),""),$Q$4:$R$20,2,FALSE),"")</f>
        <v/>
      </c>
      <c r="H1289" s="91" t="str">
        <f>IF($B$2=StoreConfig!C1294,LEFT(StoreConfig!G1294,FIND("#",StoreConfig!G1294)-1),"")</f>
        <v/>
      </c>
      <c r="I1289" s="91" t="str">
        <f>IF($B$2=StoreConfig!C1294,RIGHT(StoreConfig!G1294,LEN(StoreConfig!G1294)-FIND("#",StoreConfig!G1294)),"")</f>
        <v/>
      </c>
      <c r="J1289" s="91" t="str">
        <f>IF($B$2=StoreConfig!C1294,IF(StoreConfig!L1294=0,"不限购",StoreConfig!L1294&amp;"次"),"")</f>
        <v/>
      </c>
    </row>
    <row r="1290" spans="4:10">
      <c r="D1290" s="99" t="str">
        <f>IF($B$2=StoreConfig!C1295,StoreConfig!O1295,"")</f>
        <v/>
      </c>
      <c r="E1290" s="99" t="str">
        <f>IF($B$2=StoreConfig!C1295,StoreConfig!E1295,"")</f>
        <v/>
      </c>
      <c r="F1290" s="99" t="str">
        <f>IF($B$2=StoreConfig!C1295,RIGHT(StoreConfig!J1295,LEN(StoreConfig!J1295)-FIND("|",StoreConfig!J1295)),"")</f>
        <v/>
      </c>
      <c r="G1290" s="99" t="str">
        <f>IFERROR(VLOOKUP(--IF($B$2=StoreConfig!C1295,LEFT(StoreConfig!J1295,FIND("|",StoreConfig!J1295)-1),""),$Q$4:$R$20,2,FALSE),"")</f>
        <v/>
      </c>
      <c r="H1290" s="91" t="str">
        <f>IF($B$2=StoreConfig!C1295,LEFT(StoreConfig!G1295,FIND("#",StoreConfig!G1295)-1),"")</f>
        <v/>
      </c>
      <c r="I1290" s="91" t="str">
        <f>IF($B$2=StoreConfig!C1295,RIGHT(StoreConfig!G1295,LEN(StoreConfig!G1295)-FIND("#",StoreConfig!G1295)),"")</f>
        <v/>
      </c>
      <c r="J1290" s="91" t="str">
        <f>IF($B$2=StoreConfig!C1295,IF(StoreConfig!L1295=0,"不限购",StoreConfig!L1295&amp;"次"),"")</f>
        <v/>
      </c>
    </row>
    <row r="1291" spans="4:10">
      <c r="D1291" s="99" t="str">
        <f>IF($B$2=StoreConfig!C1296,StoreConfig!O1296,"")</f>
        <v/>
      </c>
      <c r="E1291" s="99" t="str">
        <f>IF($B$2=StoreConfig!C1296,StoreConfig!E1296,"")</f>
        <v/>
      </c>
      <c r="F1291" s="99" t="str">
        <f>IF($B$2=StoreConfig!C1296,RIGHT(StoreConfig!J1296,LEN(StoreConfig!J1296)-FIND("|",StoreConfig!J1296)),"")</f>
        <v/>
      </c>
      <c r="G1291" s="99" t="str">
        <f>IFERROR(VLOOKUP(--IF($B$2=StoreConfig!C1296,LEFT(StoreConfig!J1296,FIND("|",StoreConfig!J1296)-1),""),$Q$4:$R$20,2,FALSE),"")</f>
        <v/>
      </c>
      <c r="H1291" s="91" t="str">
        <f>IF($B$2=StoreConfig!C1296,LEFT(StoreConfig!G1296,FIND("#",StoreConfig!G1296)-1),"")</f>
        <v/>
      </c>
      <c r="I1291" s="91" t="str">
        <f>IF($B$2=StoreConfig!C1296,RIGHT(StoreConfig!G1296,LEN(StoreConfig!G1296)-FIND("#",StoreConfig!G1296)),"")</f>
        <v/>
      </c>
      <c r="J1291" s="91" t="str">
        <f>IF($B$2=StoreConfig!C1296,IF(StoreConfig!L1296=0,"不限购",StoreConfig!L1296&amp;"次"),"")</f>
        <v/>
      </c>
    </row>
    <row r="1292" spans="4:10">
      <c r="D1292" s="99" t="str">
        <f>IF($B$2=StoreConfig!C1297,StoreConfig!O1297,"")</f>
        <v/>
      </c>
      <c r="E1292" s="99" t="str">
        <f>IF($B$2=StoreConfig!C1297,StoreConfig!E1297,"")</f>
        <v/>
      </c>
      <c r="F1292" s="99" t="str">
        <f>IF($B$2=StoreConfig!C1297,RIGHT(StoreConfig!J1297,LEN(StoreConfig!J1297)-FIND("|",StoreConfig!J1297)),"")</f>
        <v/>
      </c>
      <c r="G1292" s="99" t="str">
        <f>IFERROR(VLOOKUP(--IF($B$2=StoreConfig!C1297,LEFT(StoreConfig!J1297,FIND("|",StoreConfig!J1297)-1),""),$Q$4:$R$20,2,FALSE),"")</f>
        <v/>
      </c>
      <c r="H1292" s="91" t="str">
        <f>IF($B$2=StoreConfig!C1297,LEFT(StoreConfig!G1297,FIND("#",StoreConfig!G1297)-1),"")</f>
        <v/>
      </c>
      <c r="I1292" s="91" t="str">
        <f>IF($B$2=StoreConfig!C1297,RIGHT(StoreConfig!G1297,LEN(StoreConfig!G1297)-FIND("#",StoreConfig!G1297)),"")</f>
        <v/>
      </c>
      <c r="J1292" s="91" t="str">
        <f>IF($B$2=StoreConfig!C1297,IF(StoreConfig!L1297=0,"不限购",StoreConfig!L1297&amp;"次"),"")</f>
        <v/>
      </c>
    </row>
    <row r="1293" spans="4:10">
      <c r="D1293" s="99" t="str">
        <f>IF($B$2=StoreConfig!C1298,StoreConfig!O1298,"")</f>
        <v/>
      </c>
      <c r="E1293" s="99" t="str">
        <f>IF($B$2=StoreConfig!C1298,StoreConfig!E1298,"")</f>
        <v/>
      </c>
      <c r="F1293" s="99" t="str">
        <f>IF($B$2=StoreConfig!C1298,RIGHT(StoreConfig!J1298,LEN(StoreConfig!J1298)-FIND("|",StoreConfig!J1298)),"")</f>
        <v/>
      </c>
      <c r="G1293" s="99" t="str">
        <f>IFERROR(VLOOKUP(--IF($B$2=StoreConfig!C1298,LEFT(StoreConfig!J1298,FIND("|",StoreConfig!J1298)-1),""),$Q$4:$R$20,2,FALSE),"")</f>
        <v/>
      </c>
      <c r="H1293" s="91" t="str">
        <f>IF($B$2=StoreConfig!C1298,LEFT(StoreConfig!G1298,FIND("#",StoreConfig!G1298)-1),"")</f>
        <v/>
      </c>
      <c r="I1293" s="91" t="str">
        <f>IF($B$2=StoreConfig!C1298,RIGHT(StoreConfig!G1298,LEN(StoreConfig!G1298)-FIND("#",StoreConfig!G1298)),"")</f>
        <v/>
      </c>
      <c r="J1293" s="91" t="str">
        <f>IF($B$2=StoreConfig!C1298,IF(StoreConfig!L1298=0,"不限购",StoreConfig!L1298&amp;"次"),"")</f>
        <v/>
      </c>
    </row>
    <row r="1294" spans="4:10">
      <c r="D1294" s="99" t="str">
        <f>IF($B$2=StoreConfig!C1299,StoreConfig!O1299,"")</f>
        <v/>
      </c>
      <c r="E1294" s="99" t="str">
        <f>IF($B$2=StoreConfig!C1299,StoreConfig!E1299,"")</f>
        <v/>
      </c>
      <c r="F1294" s="99" t="str">
        <f>IF($B$2=StoreConfig!C1299,RIGHT(StoreConfig!J1299,LEN(StoreConfig!J1299)-FIND("|",StoreConfig!J1299)),"")</f>
        <v/>
      </c>
      <c r="G1294" s="99" t="str">
        <f>IFERROR(VLOOKUP(--IF($B$2=StoreConfig!C1299,LEFT(StoreConfig!J1299,FIND("|",StoreConfig!J1299)-1),""),$Q$4:$R$20,2,FALSE),"")</f>
        <v/>
      </c>
      <c r="H1294" s="91" t="str">
        <f>IF($B$2=StoreConfig!C1299,LEFT(StoreConfig!G1299,FIND("#",StoreConfig!G1299)-1),"")</f>
        <v/>
      </c>
      <c r="I1294" s="91" t="str">
        <f>IF($B$2=StoreConfig!C1299,RIGHT(StoreConfig!G1299,LEN(StoreConfig!G1299)-FIND("#",StoreConfig!G1299)),"")</f>
        <v/>
      </c>
      <c r="J1294" s="91" t="str">
        <f>IF($B$2=StoreConfig!C1299,IF(StoreConfig!L1299=0,"不限购",StoreConfig!L1299&amp;"次"),"")</f>
        <v/>
      </c>
    </row>
    <row r="1295" spans="4:10">
      <c r="D1295" s="99" t="str">
        <f>IF($B$2=StoreConfig!C1300,StoreConfig!O1300,"")</f>
        <v/>
      </c>
      <c r="E1295" s="99" t="str">
        <f>IF($B$2=StoreConfig!C1300,StoreConfig!E1300,"")</f>
        <v/>
      </c>
      <c r="F1295" s="99" t="str">
        <f>IF($B$2=StoreConfig!C1300,RIGHT(StoreConfig!J1300,LEN(StoreConfig!J1300)-FIND("|",StoreConfig!J1300)),"")</f>
        <v/>
      </c>
      <c r="G1295" s="99" t="str">
        <f>IFERROR(VLOOKUP(--IF($B$2=StoreConfig!C1300,LEFT(StoreConfig!J1300,FIND("|",StoreConfig!J1300)-1),""),$Q$4:$R$20,2,FALSE),"")</f>
        <v/>
      </c>
      <c r="H1295" s="91" t="str">
        <f>IF($B$2=StoreConfig!C1300,LEFT(StoreConfig!G1300,FIND("#",StoreConfig!G1300)-1),"")</f>
        <v/>
      </c>
      <c r="I1295" s="91" t="str">
        <f>IF($B$2=StoreConfig!C1300,RIGHT(StoreConfig!G1300,LEN(StoreConfig!G1300)-FIND("#",StoreConfig!G1300)),"")</f>
        <v/>
      </c>
      <c r="J1295" s="91" t="str">
        <f>IF($B$2=StoreConfig!C1300,IF(StoreConfig!L1300=0,"不限购",StoreConfig!L1300&amp;"次"),"")</f>
        <v/>
      </c>
    </row>
    <row r="1296" spans="4:10">
      <c r="D1296" s="99" t="str">
        <f>IF($B$2=StoreConfig!C1301,StoreConfig!O1301,"")</f>
        <v/>
      </c>
      <c r="E1296" s="99" t="str">
        <f>IF($B$2=StoreConfig!C1301,StoreConfig!E1301,"")</f>
        <v/>
      </c>
      <c r="F1296" s="99" t="str">
        <f>IF($B$2=StoreConfig!C1301,RIGHT(StoreConfig!J1301,LEN(StoreConfig!J1301)-FIND("|",StoreConfig!J1301)),"")</f>
        <v/>
      </c>
      <c r="G1296" s="99" t="str">
        <f>IFERROR(VLOOKUP(--IF($B$2=StoreConfig!C1301,LEFT(StoreConfig!J1301,FIND("|",StoreConfig!J1301)-1),""),$Q$4:$R$20,2,FALSE),"")</f>
        <v/>
      </c>
      <c r="H1296" s="91" t="str">
        <f>IF($B$2=StoreConfig!C1301,LEFT(StoreConfig!G1301,FIND("#",StoreConfig!G1301)-1),"")</f>
        <v/>
      </c>
      <c r="I1296" s="91" t="str">
        <f>IF($B$2=StoreConfig!C1301,RIGHT(StoreConfig!G1301,LEN(StoreConfig!G1301)-FIND("#",StoreConfig!G1301)),"")</f>
        <v/>
      </c>
      <c r="J1296" s="91" t="str">
        <f>IF($B$2=StoreConfig!C1301,IF(StoreConfig!L1301=0,"不限购",StoreConfig!L1301&amp;"次"),"")</f>
        <v/>
      </c>
    </row>
    <row r="1297" spans="4:10">
      <c r="D1297" s="99" t="str">
        <f>IF($B$2=StoreConfig!C1302,StoreConfig!O1302,"")</f>
        <v/>
      </c>
      <c r="E1297" s="99" t="str">
        <f>IF($B$2=StoreConfig!C1302,StoreConfig!E1302,"")</f>
        <v/>
      </c>
      <c r="F1297" s="99" t="str">
        <f>IF($B$2=StoreConfig!C1302,RIGHT(StoreConfig!J1302,LEN(StoreConfig!J1302)-FIND("|",StoreConfig!J1302)),"")</f>
        <v/>
      </c>
      <c r="G1297" s="99" t="str">
        <f>IFERROR(VLOOKUP(--IF($B$2=StoreConfig!C1302,LEFT(StoreConfig!J1302,FIND("|",StoreConfig!J1302)-1),""),$Q$4:$R$20,2,FALSE),"")</f>
        <v/>
      </c>
      <c r="H1297" s="91" t="str">
        <f>IF($B$2=StoreConfig!C1302,LEFT(StoreConfig!G1302,FIND("#",StoreConfig!G1302)-1),"")</f>
        <v/>
      </c>
      <c r="I1297" s="91" t="str">
        <f>IF($B$2=StoreConfig!C1302,RIGHT(StoreConfig!G1302,LEN(StoreConfig!G1302)-FIND("#",StoreConfig!G1302)),"")</f>
        <v/>
      </c>
      <c r="J1297" s="91" t="str">
        <f>IF($B$2=StoreConfig!C1302,IF(StoreConfig!L1302=0,"不限购",StoreConfig!L1302&amp;"次"),"")</f>
        <v/>
      </c>
    </row>
    <row r="1298" spans="4:10">
      <c r="D1298" s="99" t="str">
        <f>IF($B$2=StoreConfig!C1303,StoreConfig!O1303,"")</f>
        <v/>
      </c>
      <c r="E1298" s="99" t="str">
        <f>IF($B$2=StoreConfig!C1303,StoreConfig!E1303,"")</f>
        <v/>
      </c>
      <c r="F1298" s="99" t="str">
        <f>IF($B$2=StoreConfig!C1303,RIGHT(StoreConfig!J1303,LEN(StoreConfig!J1303)-FIND("|",StoreConfig!J1303)),"")</f>
        <v/>
      </c>
      <c r="G1298" s="99" t="str">
        <f>IFERROR(VLOOKUP(--IF($B$2=StoreConfig!C1303,LEFT(StoreConfig!J1303,FIND("|",StoreConfig!J1303)-1),""),$Q$4:$R$20,2,FALSE),"")</f>
        <v/>
      </c>
      <c r="H1298" s="91" t="str">
        <f>IF($B$2=StoreConfig!C1303,LEFT(StoreConfig!G1303,FIND("#",StoreConfig!G1303)-1),"")</f>
        <v/>
      </c>
      <c r="I1298" s="91" t="str">
        <f>IF($B$2=StoreConfig!C1303,RIGHT(StoreConfig!G1303,LEN(StoreConfig!G1303)-FIND("#",StoreConfig!G1303)),"")</f>
        <v/>
      </c>
      <c r="J1298" s="91" t="str">
        <f>IF($B$2=StoreConfig!C1303,IF(StoreConfig!L1303=0,"不限购",StoreConfig!L1303&amp;"次"),"")</f>
        <v/>
      </c>
    </row>
    <row r="1299" spans="4:10">
      <c r="D1299" s="99" t="str">
        <f>IF($B$2=StoreConfig!C1304,StoreConfig!O1304,"")</f>
        <v/>
      </c>
      <c r="E1299" s="99" t="str">
        <f>IF($B$2=StoreConfig!C1304,StoreConfig!E1304,"")</f>
        <v/>
      </c>
      <c r="F1299" s="99" t="str">
        <f>IF($B$2=StoreConfig!C1304,RIGHT(StoreConfig!J1304,LEN(StoreConfig!J1304)-FIND("|",StoreConfig!J1304)),"")</f>
        <v/>
      </c>
      <c r="G1299" s="99" t="str">
        <f>IFERROR(VLOOKUP(--IF($B$2=StoreConfig!C1304,LEFT(StoreConfig!J1304,FIND("|",StoreConfig!J1304)-1),""),$Q$4:$R$20,2,FALSE),"")</f>
        <v/>
      </c>
      <c r="H1299" s="91" t="str">
        <f>IF($B$2=StoreConfig!C1304,LEFT(StoreConfig!G1304,FIND("#",StoreConfig!G1304)-1),"")</f>
        <v/>
      </c>
      <c r="I1299" s="91" t="str">
        <f>IF($B$2=StoreConfig!C1304,RIGHT(StoreConfig!G1304,LEN(StoreConfig!G1304)-FIND("#",StoreConfig!G1304)),"")</f>
        <v/>
      </c>
      <c r="J1299" s="91" t="str">
        <f>IF($B$2=StoreConfig!C1304,IF(StoreConfig!L1304=0,"不限购",StoreConfig!L1304&amp;"次"),"")</f>
        <v/>
      </c>
    </row>
    <row r="1300" spans="4:10">
      <c r="D1300" s="99" t="str">
        <f>IF($B$2=StoreConfig!C1305,StoreConfig!O1305,"")</f>
        <v/>
      </c>
      <c r="E1300" s="99" t="str">
        <f>IF($B$2=StoreConfig!C1305,StoreConfig!E1305,"")</f>
        <v/>
      </c>
      <c r="F1300" s="99" t="str">
        <f>IF($B$2=StoreConfig!C1305,RIGHT(StoreConfig!J1305,LEN(StoreConfig!J1305)-FIND("|",StoreConfig!J1305)),"")</f>
        <v/>
      </c>
      <c r="G1300" s="99" t="str">
        <f>IFERROR(VLOOKUP(--IF($B$2=StoreConfig!C1305,LEFT(StoreConfig!J1305,FIND("|",StoreConfig!J1305)-1),""),$Q$4:$R$20,2,FALSE),"")</f>
        <v/>
      </c>
      <c r="H1300" s="91" t="str">
        <f>IF($B$2=StoreConfig!C1305,LEFT(StoreConfig!G1305,FIND("#",StoreConfig!G1305)-1),"")</f>
        <v/>
      </c>
      <c r="I1300" s="91" t="str">
        <f>IF($B$2=StoreConfig!C1305,RIGHT(StoreConfig!G1305,LEN(StoreConfig!G1305)-FIND("#",StoreConfig!G1305)),"")</f>
        <v/>
      </c>
      <c r="J1300" s="91" t="str">
        <f>IF($B$2=StoreConfig!C1305,IF(StoreConfig!L1305=0,"不限购",StoreConfig!L1305&amp;"次"),"")</f>
        <v/>
      </c>
    </row>
    <row r="1301" spans="4:10">
      <c r="D1301" s="99" t="str">
        <f>IF($B$2=StoreConfig!C1306,StoreConfig!O1306,"")</f>
        <v/>
      </c>
      <c r="E1301" s="99" t="str">
        <f>IF($B$2=StoreConfig!C1306,StoreConfig!E1306,"")</f>
        <v/>
      </c>
      <c r="F1301" s="99" t="str">
        <f>IF($B$2=StoreConfig!C1306,RIGHT(StoreConfig!J1306,LEN(StoreConfig!J1306)-FIND("|",StoreConfig!J1306)),"")</f>
        <v/>
      </c>
      <c r="G1301" s="99" t="str">
        <f>IFERROR(VLOOKUP(--IF($B$2=StoreConfig!C1306,LEFT(StoreConfig!J1306,FIND("|",StoreConfig!J1306)-1),""),$Q$4:$R$20,2,FALSE),"")</f>
        <v/>
      </c>
      <c r="H1301" s="91" t="str">
        <f>IF($B$2=StoreConfig!C1306,LEFT(StoreConfig!G1306,FIND("#",StoreConfig!G1306)-1),"")</f>
        <v/>
      </c>
      <c r="I1301" s="91" t="str">
        <f>IF($B$2=StoreConfig!C1306,RIGHT(StoreConfig!G1306,LEN(StoreConfig!G1306)-FIND("#",StoreConfig!G1306)),"")</f>
        <v/>
      </c>
      <c r="J1301" s="91" t="str">
        <f>IF($B$2=StoreConfig!C1306,IF(StoreConfig!L1306=0,"不限购",StoreConfig!L1306&amp;"次"),"")</f>
        <v/>
      </c>
    </row>
    <row r="1302" spans="4:10">
      <c r="D1302" s="99" t="str">
        <f>IF($B$2=StoreConfig!C1307,StoreConfig!O1307,"")</f>
        <v/>
      </c>
      <c r="E1302" s="99" t="str">
        <f>IF($B$2=StoreConfig!C1307,StoreConfig!E1307,"")</f>
        <v/>
      </c>
      <c r="F1302" s="99" t="str">
        <f>IF($B$2=StoreConfig!C1307,RIGHT(StoreConfig!J1307,LEN(StoreConfig!J1307)-FIND("|",StoreConfig!J1307)),"")</f>
        <v/>
      </c>
      <c r="G1302" s="99" t="str">
        <f>IFERROR(VLOOKUP(--IF($B$2=StoreConfig!C1307,LEFT(StoreConfig!J1307,FIND("|",StoreConfig!J1307)-1),""),$Q$4:$R$20,2,FALSE),"")</f>
        <v/>
      </c>
      <c r="H1302" s="91" t="str">
        <f>IF($B$2=StoreConfig!C1307,LEFT(StoreConfig!G1307,FIND("#",StoreConfig!G1307)-1),"")</f>
        <v/>
      </c>
      <c r="I1302" s="91" t="str">
        <f>IF($B$2=StoreConfig!C1307,RIGHT(StoreConfig!G1307,LEN(StoreConfig!G1307)-FIND("#",StoreConfig!G1307)),"")</f>
        <v/>
      </c>
      <c r="J1302" s="91" t="str">
        <f>IF($B$2=StoreConfig!C1307,IF(StoreConfig!L1307=0,"不限购",StoreConfig!L1307&amp;"次"),"")</f>
        <v/>
      </c>
    </row>
    <row r="1303" spans="4:10">
      <c r="D1303" s="99" t="str">
        <f>IF($B$2=StoreConfig!C1308,StoreConfig!O1308,"")</f>
        <v/>
      </c>
      <c r="E1303" s="99" t="str">
        <f>IF($B$2=StoreConfig!C1308,StoreConfig!E1308,"")</f>
        <v/>
      </c>
      <c r="F1303" s="99" t="str">
        <f>IF($B$2=StoreConfig!C1308,RIGHT(StoreConfig!J1308,LEN(StoreConfig!J1308)-FIND("|",StoreConfig!J1308)),"")</f>
        <v/>
      </c>
      <c r="G1303" s="99" t="str">
        <f>IFERROR(VLOOKUP(--IF($B$2=StoreConfig!C1308,LEFT(StoreConfig!J1308,FIND("|",StoreConfig!J1308)-1),""),$Q$4:$R$20,2,FALSE),"")</f>
        <v/>
      </c>
      <c r="H1303" s="91" t="str">
        <f>IF($B$2=StoreConfig!C1308,LEFT(StoreConfig!G1308,FIND("#",StoreConfig!G1308)-1),"")</f>
        <v/>
      </c>
      <c r="I1303" s="91" t="str">
        <f>IF($B$2=StoreConfig!C1308,RIGHT(StoreConfig!G1308,LEN(StoreConfig!G1308)-FIND("#",StoreConfig!G1308)),"")</f>
        <v/>
      </c>
      <c r="J1303" s="91" t="str">
        <f>IF($B$2=StoreConfig!C1308,IF(StoreConfig!L1308=0,"不限购",StoreConfig!L1308&amp;"次"),"")</f>
        <v/>
      </c>
    </row>
    <row r="1304" spans="4:10">
      <c r="D1304" s="99" t="str">
        <f>IF($B$2=StoreConfig!C1309,StoreConfig!O1309,"")</f>
        <v/>
      </c>
      <c r="E1304" s="99" t="str">
        <f>IF($B$2=StoreConfig!C1309,StoreConfig!E1309,"")</f>
        <v/>
      </c>
      <c r="F1304" s="99" t="str">
        <f>IF($B$2=StoreConfig!C1309,RIGHT(StoreConfig!J1309,LEN(StoreConfig!J1309)-FIND("|",StoreConfig!J1309)),"")</f>
        <v/>
      </c>
      <c r="G1304" s="99" t="str">
        <f>IFERROR(VLOOKUP(--IF($B$2=StoreConfig!C1309,LEFT(StoreConfig!J1309,FIND("|",StoreConfig!J1309)-1),""),$Q$4:$R$20,2,FALSE),"")</f>
        <v/>
      </c>
      <c r="H1304" s="91" t="str">
        <f>IF($B$2=StoreConfig!C1309,LEFT(StoreConfig!G1309,FIND("#",StoreConfig!G1309)-1),"")</f>
        <v/>
      </c>
      <c r="I1304" s="91" t="str">
        <f>IF($B$2=StoreConfig!C1309,RIGHT(StoreConfig!G1309,LEN(StoreConfig!G1309)-FIND("#",StoreConfig!G1309)),"")</f>
        <v/>
      </c>
      <c r="J1304" s="91" t="str">
        <f>IF($B$2=StoreConfig!C1309,IF(StoreConfig!L1309=0,"不限购",StoreConfig!L1309&amp;"次"),"")</f>
        <v/>
      </c>
    </row>
    <row r="1305" spans="4:10">
      <c r="D1305" s="99" t="str">
        <f>IF($B$2=StoreConfig!C1310,StoreConfig!O1310,"")</f>
        <v/>
      </c>
      <c r="E1305" s="99" t="str">
        <f>IF($B$2=StoreConfig!C1310,StoreConfig!E1310,"")</f>
        <v/>
      </c>
      <c r="F1305" s="99" t="str">
        <f>IF($B$2=StoreConfig!C1310,RIGHT(StoreConfig!J1310,LEN(StoreConfig!J1310)-FIND("|",StoreConfig!J1310)),"")</f>
        <v/>
      </c>
      <c r="G1305" s="99" t="str">
        <f>IFERROR(VLOOKUP(--IF($B$2=StoreConfig!C1310,LEFT(StoreConfig!J1310,FIND("|",StoreConfig!J1310)-1),""),$Q$4:$R$20,2,FALSE),"")</f>
        <v/>
      </c>
      <c r="H1305" s="91" t="str">
        <f>IF($B$2=StoreConfig!C1310,LEFT(StoreConfig!G1310,FIND("#",StoreConfig!G1310)-1),"")</f>
        <v/>
      </c>
      <c r="I1305" s="91" t="str">
        <f>IF($B$2=StoreConfig!C1310,RIGHT(StoreConfig!G1310,LEN(StoreConfig!G1310)-FIND("#",StoreConfig!G1310)),"")</f>
        <v/>
      </c>
      <c r="J1305" s="91" t="str">
        <f>IF($B$2=StoreConfig!C1310,IF(StoreConfig!L1310=0,"不限购",StoreConfig!L1310&amp;"次"),"")</f>
        <v/>
      </c>
    </row>
    <row r="1306" spans="4:10">
      <c r="D1306" s="99" t="str">
        <f>IF($B$2=StoreConfig!C1311,StoreConfig!O1311,"")</f>
        <v/>
      </c>
      <c r="E1306" s="99" t="str">
        <f>IF($B$2=StoreConfig!C1311,StoreConfig!E1311,"")</f>
        <v/>
      </c>
      <c r="F1306" s="99" t="str">
        <f>IF($B$2=StoreConfig!C1311,RIGHT(StoreConfig!J1311,LEN(StoreConfig!J1311)-FIND("|",StoreConfig!J1311)),"")</f>
        <v/>
      </c>
      <c r="G1306" s="99" t="str">
        <f>IFERROR(VLOOKUP(--IF($B$2=StoreConfig!C1311,LEFT(StoreConfig!J1311,FIND("|",StoreConfig!J1311)-1),""),$Q$4:$R$20,2,FALSE),"")</f>
        <v/>
      </c>
      <c r="H1306" s="91" t="str">
        <f>IF($B$2=StoreConfig!C1311,LEFT(StoreConfig!G1311,FIND("#",StoreConfig!G1311)-1),"")</f>
        <v/>
      </c>
      <c r="I1306" s="91" t="str">
        <f>IF($B$2=StoreConfig!C1311,RIGHT(StoreConfig!G1311,LEN(StoreConfig!G1311)-FIND("#",StoreConfig!G1311)),"")</f>
        <v/>
      </c>
      <c r="J1306" s="91" t="str">
        <f>IF($B$2=StoreConfig!C1311,IF(StoreConfig!L1311=0,"不限购",StoreConfig!L1311&amp;"次"),"")</f>
        <v/>
      </c>
    </row>
    <row r="1307" spans="4:10">
      <c r="D1307" s="99" t="str">
        <f>IF($B$2=StoreConfig!C1312,StoreConfig!O1312,"")</f>
        <v/>
      </c>
      <c r="E1307" s="99" t="str">
        <f>IF($B$2=StoreConfig!C1312,StoreConfig!E1312,"")</f>
        <v/>
      </c>
      <c r="F1307" s="99" t="str">
        <f>IF($B$2=StoreConfig!C1312,RIGHT(StoreConfig!J1312,LEN(StoreConfig!J1312)-FIND("|",StoreConfig!J1312)),"")</f>
        <v/>
      </c>
      <c r="G1307" s="99" t="str">
        <f>IFERROR(VLOOKUP(--IF($B$2=StoreConfig!C1312,LEFT(StoreConfig!J1312,FIND("|",StoreConfig!J1312)-1),""),$Q$4:$R$20,2,FALSE),"")</f>
        <v/>
      </c>
      <c r="H1307" s="91" t="str">
        <f>IF($B$2=StoreConfig!C1312,LEFT(StoreConfig!G1312,FIND("#",StoreConfig!G1312)-1),"")</f>
        <v/>
      </c>
      <c r="I1307" s="91" t="str">
        <f>IF($B$2=StoreConfig!C1312,RIGHT(StoreConfig!G1312,LEN(StoreConfig!G1312)-FIND("#",StoreConfig!G1312)),"")</f>
        <v/>
      </c>
      <c r="J1307" s="91" t="str">
        <f>IF($B$2=StoreConfig!C1312,IF(StoreConfig!L1312=0,"不限购",StoreConfig!L1312&amp;"次"),"")</f>
        <v/>
      </c>
    </row>
    <row r="1308" spans="4:10">
      <c r="D1308" s="99" t="str">
        <f>IF($B$2=StoreConfig!C1313,StoreConfig!O1313,"")</f>
        <v/>
      </c>
      <c r="E1308" s="99" t="str">
        <f>IF($B$2=StoreConfig!C1313,StoreConfig!E1313,"")</f>
        <v/>
      </c>
      <c r="F1308" s="99" t="str">
        <f>IF($B$2=StoreConfig!C1313,RIGHT(StoreConfig!J1313,LEN(StoreConfig!J1313)-FIND("|",StoreConfig!J1313)),"")</f>
        <v/>
      </c>
      <c r="G1308" s="99" t="str">
        <f>IFERROR(VLOOKUP(--IF($B$2=StoreConfig!C1313,LEFT(StoreConfig!J1313,FIND("|",StoreConfig!J1313)-1),""),$Q$4:$R$20,2,FALSE),"")</f>
        <v/>
      </c>
      <c r="H1308" s="91" t="str">
        <f>IF($B$2=StoreConfig!C1313,LEFT(StoreConfig!G1313,FIND("#",StoreConfig!G1313)-1),"")</f>
        <v/>
      </c>
      <c r="I1308" s="91" t="str">
        <f>IF($B$2=StoreConfig!C1313,RIGHT(StoreConfig!G1313,LEN(StoreConfig!G1313)-FIND("#",StoreConfig!G1313)),"")</f>
        <v/>
      </c>
      <c r="J1308" s="91" t="str">
        <f>IF($B$2=StoreConfig!C1313,IF(StoreConfig!L1313=0,"不限购",StoreConfig!L1313&amp;"次"),"")</f>
        <v/>
      </c>
    </row>
    <row r="1309" spans="4:10">
      <c r="D1309" s="99" t="str">
        <f>IF($B$2=StoreConfig!C1314,StoreConfig!O1314,"")</f>
        <v/>
      </c>
      <c r="E1309" s="99" t="str">
        <f>IF($B$2=StoreConfig!C1314,StoreConfig!E1314,"")</f>
        <v/>
      </c>
      <c r="F1309" s="99" t="str">
        <f>IF($B$2=StoreConfig!C1314,RIGHT(StoreConfig!J1314,LEN(StoreConfig!J1314)-FIND("|",StoreConfig!J1314)),"")</f>
        <v/>
      </c>
      <c r="G1309" s="99" t="str">
        <f>IFERROR(VLOOKUP(--IF($B$2=StoreConfig!C1314,LEFT(StoreConfig!J1314,FIND("|",StoreConfig!J1314)-1),""),$Q$4:$R$20,2,FALSE),"")</f>
        <v/>
      </c>
      <c r="H1309" s="91" t="str">
        <f>IF($B$2=StoreConfig!C1314,LEFT(StoreConfig!G1314,FIND("#",StoreConfig!G1314)-1),"")</f>
        <v/>
      </c>
      <c r="I1309" s="91" t="str">
        <f>IF($B$2=StoreConfig!C1314,RIGHT(StoreConfig!G1314,LEN(StoreConfig!G1314)-FIND("#",StoreConfig!G1314)),"")</f>
        <v/>
      </c>
      <c r="J1309" s="91" t="str">
        <f>IF($B$2=StoreConfig!C1314,IF(StoreConfig!L1314=0,"不限购",StoreConfig!L1314&amp;"次"),"")</f>
        <v/>
      </c>
    </row>
    <row r="1310" spans="4:10">
      <c r="D1310" s="99" t="str">
        <f>IF($B$2=StoreConfig!C1315,StoreConfig!O1315,"")</f>
        <v/>
      </c>
      <c r="E1310" s="99" t="str">
        <f>IF($B$2=StoreConfig!C1315,StoreConfig!E1315,"")</f>
        <v/>
      </c>
      <c r="F1310" s="99" t="str">
        <f>IF($B$2=StoreConfig!C1315,RIGHT(StoreConfig!J1315,LEN(StoreConfig!J1315)-FIND("|",StoreConfig!J1315)),"")</f>
        <v/>
      </c>
      <c r="G1310" s="99" t="str">
        <f>IFERROR(VLOOKUP(--IF($B$2=StoreConfig!C1315,LEFT(StoreConfig!J1315,FIND("|",StoreConfig!J1315)-1),""),$Q$4:$R$20,2,FALSE),"")</f>
        <v/>
      </c>
      <c r="H1310" s="91" t="str">
        <f>IF($B$2=StoreConfig!C1315,LEFT(StoreConfig!G1315,FIND("#",StoreConfig!G1315)-1),"")</f>
        <v/>
      </c>
      <c r="I1310" s="91" t="str">
        <f>IF($B$2=StoreConfig!C1315,RIGHT(StoreConfig!G1315,LEN(StoreConfig!G1315)-FIND("#",StoreConfig!G1315)),"")</f>
        <v/>
      </c>
      <c r="J1310" s="91" t="str">
        <f>IF($B$2=StoreConfig!C1315,IF(StoreConfig!L1315=0,"不限购",StoreConfig!L1315&amp;"次"),"")</f>
        <v/>
      </c>
    </row>
    <row r="1311" spans="4:10">
      <c r="D1311" s="99" t="str">
        <f>IF($B$2=StoreConfig!C1316,StoreConfig!O1316,"")</f>
        <v/>
      </c>
      <c r="E1311" s="99" t="str">
        <f>IF($B$2=StoreConfig!C1316,StoreConfig!E1316,"")</f>
        <v/>
      </c>
      <c r="F1311" s="99" t="str">
        <f>IF($B$2=StoreConfig!C1316,RIGHT(StoreConfig!J1316,LEN(StoreConfig!J1316)-FIND("|",StoreConfig!J1316)),"")</f>
        <v/>
      </c>
      <c r="G1311" s="99" t="str">
        <f>IFERROR(VLOOKUP(--IF($B$2=StoreConfig!C1316,LEFT(StoreConfig!J1316,FIND("|",StoreConfig!J1316)-1),""),$Q$4:$R$20,2,FALSE),"")</f>
        <v/>
      </c>
      <c r="H1311" s="91" t="str">
        <f>IF($B$2=StoreConfig!C1316,LEFT(StoreConfig!G1316,FIND("#",StoreConfig!G1316)-1),"")</f>
        <v/>
      </c>
      <c r="I1311" s="91" t="str">
        <f>IF($B$2=StoreConfig!C1316,RIGHT(StoreConfig!G1316,LEN(StoreConfig!G1316)-FIND("#",StoreConfig!G1316)),"")</f>
        <v/>
      </c>
      <c r="J1311" s="91" t="str">
        <f>IF($B$2=StoreConfig!C1316,IF(StoreConfig!L1316=0,"不限购",StoreConfig!L1316&amp;"次"),"")</f>
        <v/>
      </c>
    </row>
    <row r="1312" spans="4:10">
      <c r="D1312" s="99" t="str">
        <f>IF($B$2=StoreConfig!C1317,StoreConfig!O1317,"")</f>
        <v/>
      </c>
      <c r="E1312" s="99" t="str">
        <f>IF($B$2=StoreConfig!C1317,StoreConfig!E1317,"")</f>
        <v/>
      </c>
      <c r="F1312" s="99" t="str">
        <f>IF($B$2=StoreConfig!C1317,RIGHT(StoreConfig!J1317,LEN(StoreConfig!J1317)-FIND("|",StoreConfig!J1317)),"")</f>
        <v/>
      </c>
      <c r="G1312" s="99" t="str">
        <f>IFERROR(VLOOKUP(--IF($B$2=StoreConfig!C1317,LEFT(StoreConfig!J1317,FIND("|",StoreConfig!J1317)-1),""),$Q$4:$R$20,2,FALSE),"")</f>
        <v/>
      </c>
      <c r="H1312" s="91" t="str">
        <f>IF($B$2=StoreConfig!C1317,LEFT(StoreConfig!G1317,FIND("#",StoreConfig!G1317)-1),"")</f>
        <v/>
      </c>
      <c r="I1312" s="91" t="str">
        <f>IF($B$2=StoreConfig!C1317,RIGHT(StoreConfig!G1317,LEN(StoreConfig!G1317)-FIND("#",StoreConfig!G1317)),"")</f>
        <v/>
      </c>
      <c r="J1312" s="91" t="str">
        <f>IF($B$2=StoreConfig!C1317,IF(StoreConfig!L1317=0,"不限购",StoreConfig!L1317&amp;"次"),"")</f>
        <v/>
      </c>
    </row>
    <row r="1313" spans="4:10">
      <c r="D1313" s="99" t="str">
        <f>IF($B$2=StoreConfig!C1318,StoreConfig!O1318,"")</f>
        <v/>
      </c>
      <c r="E1313" s="99" t="str">
        <f>IF($B$2=StoreConfig!C1318,StoreConfig!E1318,"")</f>
        <v/>
      </c>
      <c r="F1313" s="99" t="str">
        <f>IF($B$2=StoreConfig!C1318,RIGHT(StoreConfig!J1318,LEN(StoreConfig!J1318)-FIND("|",StoreConfig!J1318)),"")</f>
        <v/>
      </c>
      <c r="G1313" s="99" t="str">
        <f>IFERROR(VLOOKUP(--IF($B$2=StoreConfig!C1318,LEFT(StoreConfig!J1318,FIND("|",StoreConfig!J1318)-1),""),$Q$4:$R$20,2,FALSE),"")</f>
        <v/>
      </c>
      <c r="H1313" s="91" t="str">
        <f>IF($B$2=StoreConfig!C1318,LEFT(StoreConfig!G1318,FIND("#",StoreConfig!G1318)-1),"")</f>
        <v/>
      </c>
      <c r="I1313" s="91" t="str">
        <f>IF($B$2=StoreConfig!C1318,RIGHT(StoreConfig!G1318,LEN(StoreConfig!G1318)-FIND("#",StoreConfig!G1318)),"")</f>
        <v/>
      </c>
      <c r="J1313" s="91" t="str">
        <f>IF($B$2=StoreConfig!C1318,IF(StoreConfig!L1318=0,"不限购",StoreConfig!L1318&amp;"次"),"")</f>
        <v/>
      </c>
    </row>
    <row r="1314" spans="4:10">
      <c r="D1314" s="99" t="str">
        <f>IF($B$2=StoreConfig!C1319,StoreConfig!O1319,"")</f>
        <v/>
      </c>
      <c r="E1314" s="99" t="str">
        <f>IF($B$2=StoreConfig!C1319,StoreConfig!E1319,"")</f>
        <v/>
      </c>
      <c r="F1314" s="99" t="str">
        <f>IF($B$2=StoreConfig!C1319,RIGHT(StoreConfig!J1319,LEN(StoreConfig!J1319)-FIND("|",StoreConfig!J1319)),"")</f>
        <v/>
      </c>
      <c r="G1314" s="99" t="str">
        <f>IFERROR(VLOOKUP(--IF($B$2=StoreConfig!C1319,LEFT(StoreConfig!J1319,FIND("|",StoreConfig!J1319)-1),""),$Q$4:$R$20,2,FALSE),"")</f>
        <v/>
      </c>
      <c r="H1314" s="91" t="str">
        <f>IF($B$2=StoreConfig!C1319,LEFT(StoreConfig!G1319,FIND("#",StoreConfig!G1319)-1),"")</f>
        <v/>
      </c>
      <c r="I1314" s="91" t="str">
        <f>IF($B$2=StoreConfig!C1319,RIGHT(StoreConfig!G1319,LEN(StoreConfig!G1319)-FIND("#",StoreConfig!G1319)),"")</f>
        <v/>
      </c>
      <c r="J1314" s="91" t="str">
        <f>IF($B$2=StoreConfig!C1319,IF(StoreConfig!L1319=0,"不限购",StoreConfig!L1319&amp;"次"),"")</f>
        <v/>
      </c>
    </row>
    <row r="1315" spans="4:10">
      <c r="D1315" s="99" t="str">
        <f>IF($B$2=StoreConfig!C1320,StoreConfig!O1320,"")</f>
        <v/>
      </c>
      <c r="E1315" s="99" t="str">
        <f>IF($B$2=StoreConfig!C1320,StoreConfig!E1320,"")</f>
        <v/>
      </c>
      <c r="F1315" s="99" t="str">
        <f>IF($B$2=StoreConfig!C1320,RIGHT(StoreConfig!J1320,LEN(StoreConfig!J1320)-FIND("|",StoreConfig!J1320)),"")</f>
        <v/>
      </c>
      <c r="G1315" s="99" t="str">
        <f>IFERROR(VLOOKUP(--IF($B$2=StoreConfig!C1320,LEFT(StoreConfig!J1320,FIND("|",StoreConfig!J1320)-1),""),$Q$4:$R$20,2,FALSE),"")</f>
        <v/>
      </c>
      <c r="H1315" s="91" t="str">
        <f>IF($B$2=StoreConfig!C1320,LEFT(StoreConfig!G1320,FIND("#",StoreConfig!G1320)-1),"")</f>
        <v/>
      </c>
      <c r="I1315" s="91" t="str">
        <f>IF($B$2=StoreConfig!C1320,RIGHT(StoreConfig!G1320,LEN(StoreConfig!G1320)-FIND("#",StoreConfig!G1320)),"")</f>
        <v/>
      </c>
      <c r="J1315" s="91" t="str">
        <f>IF($B$2=StoreConfig!C1320,IF(StoreConfig!L1320=0,"不限购",StoreConfig!L1320&amp;"次"),"")</f>
        <v/>
      </c>
    </row>
    <row r="1316" spans="4:10">
      <c r="D1316" s="99" t="str">
        <f>IF($B$2=StoreConfig!C1321,StoreConfig!O1321,"")</f>
        <v/>
      </c>
      <c r="E1316" s="99" t="str">
        <f>IF($B$2=StoreConfig!C1321,StoreConfig!E1321,"")</f>
        <v/>
      </c>
      <c r="F1316" s="99" t="str">
        <f>IF($B$2=StoreConfig!C1321,RIGHT(StoreConfig!J1321,LEN(StoreConfig!J1321)-FIND("|",StoreConfig!J1321)),"")</f>
        <v/>
      </c>
      <c r="G1316" s="99" t="str">
        <f>IFERROR(VLOOKUP(--IF($B$2=StoreConfig!C1321,LEFT(StoreConfig!J1321,FIND("|",StoreConfig!J1321)-1),""),$Q$4:$R$20,2,FALSE),"")</f>
        <v/>
      </c>
      <c r="H1316" s="91" t="str">
        <f>IF($B$2=StoreConfig!C1321,LEFT(StoreConfig!G1321,FIND("#",StoreConfig!G1321)-1),"")</f>
        <v/>
      </c>
      <c r="I1316" s="91" t="str">
        <f>IF($B$2=StoreConfig!C1321,RIGHT(StoreConfig!G1321,LEN(StoreConfig!G1321)-FIND("#",StoreConfig!G1321)),"")</f>
        <v/>
      </c>
      <c r="J1316" s="91" t="str">
        <f>IF($B$2=StoreConfig!C1321,IF(StoreConfig!L1321=0,"不限购",StoreConfig!L1321&amp;"次"),"")</f>
        <v/>
      </c>
    </row>
    <row r="1317" spans="4:10">
      <c r="D1317" s="99" t="str">
        <f>IF($B$2=StoreConfig!C1322,StoreConfig!O1322,"")</f>
        <v/>
      </c>
      <c r="E1317" s="99" t="str">
        <f>IF($B$2=StoreConfig!C1322,StoreConfig!E1322,"")</f>
        <v/>
      </c>
      <c r="F1317" s="99" t="str">
        <f>IF($B$2=StoreConfig!C1322,RIGHT(StoreConfig!J1322,LEN(StoreConfig!J1322)-FIND("|",StoreConfig!J1322)),"")</f>
        <v/>
      </c>
      <c r="G1317" s="99" t="str">
        <f>IFERROR(VLOOKUP(--IF($B$2=StoreConfig!C1322,LEFT(StoreConfig!J1322,FIND("|",StoreConfig!J1322)-1),""),$Q$4:$R$20,2,FALSE),"")</f>
        <v/>
      </c>
      <c r="H1317" s="91" t="str">
        <f>IF($B$2=StoreConfig!C1322,LEFT(StoreConfig!G1322,FIND("#",StoreConfig!G1322)-1),"")</f>
        <v/>
      </c>
      <c r="I1317" s="91" t="str">
        <f>IF($B$2=StoreConfig!C1322,RIGHT(StoreConfig!G1322,LEN(StoreConfig!G1322)-FIND("#",StoreConfig!G1322)),"")</f>
        <v/>
      </c>
      <c r="J1317" s="91" t="str">
        <f>IF($B$2=StoreConfig!C1322,IF(StoreConfig!L1322=0,"不限购",StoreConfig!L1322&amp;"次"),"")</f>
        <v/>
      </c>
    </row>
    <row r="1318" spans="4:10">
      <c r="D1318" s="99" t="str">
        <f>IF($B$2=StoreConfig!C1323,StoreConfig!O1323,"")</f>
        <v/>
      </c>
      <c r="E1318" s="99" t="str">
        <f>IF($B$2=StoreConfig!C1323,StoreConfig!E1323,"")</f>
        <v/>
      </c>
      <c r="F1318" s="99" t="str">
        <f>IF($B$2=StoreConfig!C1323,RIGHT(StoreConfig!J1323,LEN(StoreConfig!J1323)-FIND("|",StoreConfig!J1323)),"")</f>
        <v/>
      </c>
      <c r="G1318" s="99" t="str">
        <f>IFERROR(VLOOKUP(--IF($B$2=StoreConfig!C1323,LEFT(StoreConfig!J1323,FIND("|",StoreConfig!J1323)-1),""),$Q$4:$R$20,2,FALSE),"")</f>
        <v/>
      </c>
      <c r="H1318" s="91" t="str">
        <f>IF($B$2=StoreConfig!C1323,LEFT(StoreConfig!G1323,FIND("#",StoreConfig!G1323)-1),"")</f>
        <v/>
      </c>
      <c r="I1318" s="91" t="str">
        <f>IF($B$2=StoreConfig!C1323,RIGHT(StoreConfig!G1323,LEN(StoreConfig!G1323)-FIND("#",StoreConfig!G1323)),"")</f>
        <v/>
      </c>
      <c r="J1318" s="91" t="str">
        <f>IF($B$2=StoreConfig!C1323,IF(StoreConfig!L1323=0,"不限购",StoreConfig!L1323&amp;"次"),"")</f>
        <v/>
      </c>
    </row>
    <row r="1319" spans="4:10">
      <c r="D1319" s="99" t="str">
        <f>IF($B$2=StoreConfig!C1324,StoreConfig!O1324,"")</f>
        <v/>
      </c>
      <c r="E1319" s="99" t="str">
        <f>IF($B$2=StoreConfig!C1324,StoreConfig!E1324,"")</f>
        <v/>
      </c>
      <c r="F1319" s="99" t="str">
        <f>IF($B$2=StoreConfig!C1324,RIGHT(StoreConfig!J1324,LEN(StoreConfig!J1324)-FIND("|",StoreConfig!J1324)),"")</f>
        <v/>
      </c>
      <c r="G1319" s="99" t="str">
        <f>IFERROR(VLOOKUP(--IF($B$2=StoreConfig!C1324,LEFT(StoreConfig!J1324,FIND("|",StoreConfig!J1324)-1),""),$Q$4:$R$20,2,FALSE),"")</f>
        <v/>
      </c>
      <c r="H1319" s="91" t="str">
        <f>IF($B$2=StoreConfig!C1324,LEFT(StoreConfig!G1324,FIND("#",StoreConfig!G1324)-1),"")</f>
        <v/>
      </c>
      <c r="I1319" s="91" t="str">
        <f>IF($B$2=StoreConfig!C1324,RIGHT(StoreConfig!G1324,LEN(StoreConfig!G1324)-FIND("#",StoreConfig!G1324)),"")</f>
        <v/>
      </c>
      <c r="J1319" s="91" t="str">
        <f>IF($B$2=StoreConfig!C1324,IF(StoreConfig!L1324=0,"不限购",StoreConfig!L1324&amp;"次"),"")</f>
        <v/>
      </c>
    </row>
    <row r="1320" spans="4:10">
      <c r="D1320" s="99" t="str">
        <f>IF($B$2=StoreConfig!C1325,StoreConfig!O1325,"")</f>
        <v/>
      </c>
      <c r="E1320" s="99" t="str">
        <f>IF($B$2=StoreConfig!C1325,StoreConfig!E1325,"")</f>
        <v/>
      </c>
      <c r="F1320" s="99" t="str">
        <f>IF($B$2=StoreConfig!C1325,RIGHT(StoreConfig!J1325,LEN(StoreConfig!J1325)-FIND("|",StoreConfig!J1325)),"")</f>
        <v/>
      </c>
      <c r="G1320" s="99" t="str">
        <f>IFERROR(VLOOKUP(--IF($B$2=StoreConfig!C1325,LEFT(StoreConfig!J1325,FIND("|",StoreConfig!J1325)-1),""),$Q$4:$R$20,2,FALSE),"")</f>
        <v/>
      </c>
      <c r="H1320" s="91" t="str">
        <f>IF($B$2=StoreConfig!C1325,LEFT(StoreConfig!G1325,FIND("#",StoreConfig!G1325)-1),"")</f>
        <v/>
      </c>
      <c r="I1320" s="91" t="str">
        <f>IF($B$2=StoreConfig!C1325,RIGHT(StoreConfig!G1325,LEN(StoreConfig!G1325)-FIND("#",StoreConfig!G1325)),"")</f>
        <v/>
      </c>
      <c r="J1320" s="91" t="str">
        <f>IF($B$2=StoreConfig!C1325,IF(StoreConfig!L1325=0,"不限购",StoreConfig!L1325&amp;"次"),"")</f>
        <v/>
      </c>
    </row>
    <row r="1321" spans="4:10">
      <c r="D1321" s="99" t="str">
        <f>IF($B$2=StoreConfig!C1326,StoreConfig!O1326,"")</f>
        <v/>
      </c>
      <c r="E1321" s="99" t="str">
        <f>IF($B$2=StoreConfig!C1326,StoreConfig!E1326,"")</f>
        <v/>
      </c>
      <c r="F1321" s="99" t="str">
        <f>IF($B$2=StoreConfig!C1326,RIGHT(StoreConfig!J1326,LEN(StoreConfig!J1326)-FIND("|",StoreConfig!J1326)),"")</f>
        <v/>
      </c>
      <c r="G1321" s="99" t="str">
        <f>IFERROR(VLOOKUP(--IF($B$2=StoreConfig!C1326,LEFT(StoreConfig!J1326,FIND("|",StoreConfig!J1326)-1),""),$Q$4:$R$20,2,FALSE),"")</f>
        <v/>
      </c>
      <c r="H1321" s="91" t="str">
        <f>IF($B$2=StoreConfig!C1326,LEFT(StoreConfig!G1326,FIND("#",StoreConfig!G1326)-1),"")</f>
        <v/>
      </c>
      <c r="I1321" s="91" t="str">
        <f>IF($B$2=StoreConfig!C1326,RIGHT(StoreConfig!G1326,LEN(StoreConfig!G1326)-FIND("#",StoreConfig!G1326)),"")</f>
        <v/>
      </c>
      <c r="J1321" s="91" t="str">
        <f>IF($B$2=StoreConfig!C1326,IF(StoreConfig!L1326=0,"不限购",StoreConfig!L1326&amp;"次"),"")</f>
        <v/>
      </c>
    </row>
    <row r="1322" spans="4:10">
      <c r="D1322" s="99" t="str">
        <f>IF($B$2=StoreConfig!C1327,StoreConfig!O1327,"")</f>
        <v/>
      </c>
      <c r="E1322" s="99" t="str">
        <f>IF($B$2=StoreConfig!C1327,StoreConfig!E1327,"")</f>
        <v/>
      </c>
      <c r="F1322" s="99" t="str">
        <f>IF($B$2=StoreConfig!C1327,RIGHT(StoreConfig!J1327,LEN(StoreConfig!J1327)-FIND("|",StoreConfig!J1327)),"")</f>
        <v/>
      </c>
      <c r="G1322" s="99" t="str">
        <f>IFERROR(VLOOKUP(--IF($B$2=StoreConfig!C1327,LEFT(StoreConfig!J1327,FIND("|",StoreConfig!J1327)-1),""),$Q$4:$R$20,2,FALSE),"")</f>
        <v/>
      </c>
      <c r="H1322" s="91" t="str">
        <f>IF($B$2=StoreConfig!C1327,LEFT(StoreConfig!G1327,FIND("#",StoreConfig!G1327)-1),"")</f>
        <v/>
      </c>
      <c r="I1322" s="91" t="str">
        <f>IF($B$2=StoreConfig!C1327,RIGHT(StoreConfig!G1327,LEN(StoreConfig!G1327)-FIND("#",StoreConfig!G1327)),"")</f>
        <v/>
      </c>
      <c r="J1322" s="91" t="str">
        <f>IF($B$2=StoreConfig!C1327,IF(StoreConfig!L1327=0,"不限购",StoreConfig!L1327&amp;"次"),"")</f>
        <v/>
      </c>
    </row>
    <row r="1323" spans="4:10">
      <c r="D1323" s="99" t="str">
        <f>IF($B$2=StoreConfig!C1328,StoreConfig!O1328,"")</f>
        <v/>
      </c>
      <c r="E1323" s="99" t="str">
        <f>IF($B$2=StoreConfig!C1328,StoreConfig!E1328,"")</f>
        <v/>
      </c>
      <c r="F1323" s="99" t="str">
        <f>IF($B$2=StoreConfig!C1328,RIGHT(StoreConfig!J1328,LEN(StoreConfig!J1328)-FIND("|",StoreConfig!J1328)),"")</f>
        <v/>
      </c>
      <c r="G1323" s="99" t="str">
        <f>IFERROR(VLOOKUP(--IF($B$2=StoreConfig!C1328,LEFT(StoreConfig!J1328,FIND("|",StoreConfig!J1328)-1),""),$Q$4:$R$20,2,FALSE),"")</f>
        <v/>
      </c>
      <c r="H1323" s="91" t="str">
        <f>IF($B$2=StoreConfig!C1328,LEFT(StoreConfig!G1328,FIND("#",StoreConfig!G1328)-1),"")</f>
        <v/>
      </c>
      <c r="I1323" s="91" t="str">
        <f>IF($B$2=StoreConfig!C1328,RIGHT(StoreConfig!G1328,LEN(StoreConfig!G1328)-FIND("#",StoreConfig!G1328)),"")</f>
        <v/>
      </c>
      <c r="J1323" s="91" t="str">
        <f>IF($B$2=StoreConfig!C1328,IF(StoreConfig!L1328=0,"不限购",StoreConfig!L1328&amp;"次"),"")</f>
        <v/>
      </c>
    </row>
    <row r="1324" spans="4:10">
      <c r="D1324" s="99" t="str">
        <f>IF($B$2=StoreConfig!C1329,StoreConfig!O1329,"")</f>
        <v/>
      </c>
      <c r="E1324" s="99" t="str">
        <f>IF($B$2=StoreConfig!C1329,StoreConfig!E1329,"")</f>
        <v/>
      </c>
      <c r="F1324" s="99" t="str">
        <f>IF($B$2=StoreConfig!C1329,RIGHT(StoreConfig!J1329,LEN(StoreConfig!J1329)-FIND("|",StoreConfig!J1329)),"")</f>
        <v/>
      </c>
      <c r="G1324" s="99" t="str">
        <f>IFERROR(VLOOKUP(--IF($B$2=StoreConfig!C1329,LEFT(StoreConfig!J1329,FIND("|",StoreConfig!J1329)-1),""),$Q$4:$R$20,2,FALSE),"")</f>
        <v/>
      </c>
      <c r="H1324" s="91" t="str">
        <f>IF($B$2=StoreConfig!C1329,LEFT(StoreConfig!G1329,FIND("#",StoreConfig!G1329)-1),"")</f>
        <v/>
      </c>
      <c r="I1324" s="91" t="str">
        <f>IF($B$2=StoreConfig!C1329,RIGHT(StoreConfig!G1329,LEN(StoreConfig!G1329)-FIND("#",StoreConfig!G1329)),"")</f>
        <v/>
      </c>
      <c r="J1324" s="91" t="str">
        <f>IF($B$2=StoreConfig!C1329,IF(StoreConfig!L1329=0,"不限购",StoreConfig!L1329&amp;"次"),"")</f>
        <v/>
      </c>
    </row>
    <row r="1325" spans="4:10">
      <c r="D1325" s="99" t="str">
        <f>IF($B$2=StoreConfig!C1330,StoreConfig!O1330,"")</f>
        <v/>
      </c>
      <c r="E1325" s="99" t="str">
        <f>IF($B$2=StoreConfig!C1330,StoreConfig!E1330,"")</f>
        <v/>
      </c>
      <c r="F1325" s="99" t="str">
        <f>IF($B$2=StoreConfig!C1330,RIGHT(StoreConfig!J1330,LEN(StoreConfig!J1330)-FIND("|",StoreConfig!J1330)),"")</f>
        <v/>
      </c>
      <c r="G1325" s="99" t="str">
        <f>IFERROR(VLOOKUP(--IF($B$2=StoreConfig!C1330,LEFT(StoreConfig!J1330,FIND("|",StoreConfig!J1330)-1),""),$Q$4:$R$20,2,FALSE),"")</f>
        <v/>
      </c>
      <c r="H1325" s="91" t="str">
        <f>IF($B$2=StoreConfig!C1330,LEFT(StoreConfig!G1330,FIND("#",StoreConfig!G1330)-1),"")</f>
        <v/>
      </c>
      <c r="I1325" s="91" t="str">
        <f>IF($B$2=StoreConfig!C1330,RIGHT(StoreConfig!G1330,LEN(StoreConfig!G1330)-FIND("#",StoreConfig!G1330)),"")</f>
        <v/>
      </c>
      <c r="J1325" s="91" t="str">
        <f>IF($B$2=StoreConfig!C1330,IF(StoreConfig!L1330=0,"不限购",StoreConfig!L1330&amp;"次"),"")</f>
        <v/>
      </c>
    </row>
    <row r="1326" spans="4:10">
      <c r="D1326" s="99" t="str">
        <f>IF($B$2=StoreConfig!C1331,StoreConfig!O1331,"")</f>
        <v/>
      </c>
      <c r="E1326" s="99" t="str">
        <f>IF($B$2=StoreConfig!C1331,StoreConfig!E1331,"")</f>
        <v/>
      </c>
      <c r="F1326" s="99" t="str">
        <f>IF($B$2=StoreConfig!C1331,RIGHT(StoreConfig!J1331,LEN(StoreConfig!J1331)-FIND("|",StoreConfig!J1331)),"")</f>
        <v/>
      </c>
      <c r="G1326" s="99" t="str">
        <f>IFERROR(VLOOKUP(--IF($B$2=StoreConfig!C1331,LEFT(StoreConfig!J1331,FIND("|",StoreConfig!J1331)-1),""),$Q$4:$R$20,2,FALSE),"")</f>
        <v/>
      </c>
      <c r="H1326" s="91" t="str">
        <f>IF($B$2=StoreConfig!C1331,LEFT(StoreConfig!G1331,FIND("#",StoreConfig!G1331)-1),"")</f>
        <v/>
      </c>
      <c r="I1326" s="91" t="str">
        <f>IF($B$2=StoreConfig!C1331,RIGHT(StoreConfig!G1331,LEN(StoreConfig!G1331)-FIND("#",StoreConfig!G1331)),"")</f>
        <v/>
      </c>
      <c r="J1326" s="91" t="str">
        <f>IF($B$2=StoreConfig!C1331,IF(StoreConfig!L1331=0,"不限购",StoreConfig!L1331&amp;"次"),"")</f>
        <v/>
      </c>
    </row>
    <row r="1327" spans="4:10">
      <c r="D1327" s="99" t="str">
        <f>IF($B$2=StoreConfig!C1332,StoreConfig!O1332,"")</f>
        <v/>
      </c>
      <c r="E1327" s="99" t="str">
        <f>IF($B$2=StoreConfig!C1332,StoreConfig!E1332,"")</f>
        <v/>
      </c>
      <c r="F1327" s="99" t="str">
        <f>IF($B$2=StoreConfig!C1332,RIGHT(StoreConfig!J1332,LEN(StoreConfig!J1332)-FIND("|",StoreConfig!J1332)),"")</f>
        <v/>
      </c>
      <c r="G1327" s="99" t="str">
        <f>IFERROR(VLOOKUP(--IF($B$2=StoreConfig!C1332,LEFT(StoreConfig!J1332,FIND("|",StoreConfig!J1332)-1),""),$Q$4:$R$20,2,FALSE),"")</f>
        <v/>
      </c>
      <c r="H1327" s="91" t="str">
        <f>IF($B$2=StoreConfig!C1332,LEFT(StoreConfig!G1332,FIND("#",StoreConfig!G1332)-1),"")</f>
        <v/>
      </c>
      <c r="I1327" s="91" t="str">
        <f>IF($B$2=StoreConfig!C1332,RIGHT(StoreConfig!G1332,LEN(StoreConfig!G1332)-FIND("#",StoreConfig!G1332)),"")</f>
        <v/>
      </c>
      <c r="J1327" s="91" t="str">
        <f>IF($B$2=StoreConfig!C1332,IF(StoreConfig!L1332=0,"不限购",StoreConfig!L1332&amp;"次"),"")</f>
        <v/>
      </c>
    </row>
    <row r="1328" spans="4:10">
      <c r="D1328" s="99" t="str">
        <f>IF($B$2=StoreConfig!C1333,StoreConfig!O1333,"")</f>
        <v/>
      </c>
      <c r="E1328" s="99" t="str">
        <f>IF($B$2=StoreConfig!C1333,StoreConfig!E1333,"")</f>
        <v/>
      </c>
      <c r="F1328" s="99" t="str">
        <f>IF($B$2=StoreConfig!C1333,RIGHT(StoreConfig!J1333,LEN(StoreConfig!J1333)-FIND("|",StoreConfig!J1333)),"")</f>
        <v/>
      </c>
      <c r="G1328" s="99" t="str">
        <f>IFERROR(VLOOKUP(--IF($B$2=StoreConfig!C1333,LEFT(StoreConfig!J1333,FIND("|",StoreConfig!J1333)-1),""),$Q$4:$R$20,2,FALSE),"")</f>
        <v/>
      </c>
      <c r="H1328" s="91" t="str">
        <f>IF($B$2=StoreConfig!C1333,LEFT(StoreConfig!G1333,FIND("#",StoreConfig!G1333)-1),"")</f>
        <v/>
      </c>
      <c r="I1328" s="91" t="str">
        <f>IF($B$2=StoreConfig!C1333,RIGHT(StoreConfig!G1333,LEN(StoreConfig!G1333)-FIND("#",StoreConfig!G1333)),"")</f>
        <v/>
      </c>
      <c r="J1328" s="91" t="str">
        <f>IF($B$2=StoreConfig!C1333,IF(StoreConfig!L1333=0,"不限购",StoreConfig!L1333&amp;"次"),"")</f>
        <v/>
      </c>
    </row>
    <row r="1329" spans="4:10">
      <c r="D1329" s="99" t="str">
        <f>IF($B$2=StoreConfig!C1334,StoreConfig!O1334,"")</f>
        <v/>
      </c>
      <c r="E1329" s="99" t="str">
        <f>IF($B$2=StoreConfig!C1334,StoreConfig!E1334,"")</f>
        <v/>
      </c>
      <c r="F1329" s="99" t="str">
        <f>IF($B$2=StoreConfig!C1334,RIGHT(StoreConfig!J1334,LEN(StoreConfig!J1334)-FIND("|",StoreConfig!J1334)),"")</f>
        <v/>
      </c>
      <c r="G1329" s="99" t="str">
        <f>IFERROR(VLOOKUP(--IF($B$2=StoreConfig!C1334,LEFT(StoreConfig!J1334,FIND("|",StoreConfig!J1334)-1),""),$Q$4:$R$20,2,FALSE),"")</f>
        <v/>
      </c>
      <c r="H1329" s="91" t="str">
        <f>IF($B$2=StoreConfig!C1334,LEFT(StoreConfig!G1334,FIND("#",StoreConfig!G1334)-1),"")</f>
        <v/>
      </c>
      <c r="I1329" s="91" t="str">
        <f>IF($B$2=StoreConfig!C1334,RIGHT(StoreConfig!G1334,LEN(StoreConfig!G1334)-FIND("#",StoreConfig!G1334)),"")</f>
        <v/>
      </c>
      <c r="J1329" s="91" t="str">
        <f>IF($B$2=StoreConfig!C1334,IF(StoreConfig!L1334=0,"不限购",StoreConfig!L1334&amp;"次"),"")</f>
        <v/>
      </c>
    </row>
    <row r="1330" spans="4:10">
      <c r="D1330" s="99" t="str">
        <f>IF($B$2=StoreConfig!C1335,StoreConfig!O1335,"")</f>
        <v/>
      </c>
      <c r="E1330" s="99" t="str">
        <f>IF($B$2=StoreConfig!C1335,StoreConfig!E1335,"")</f>
        <v/>
      </c>
      <c r="F1330" s="99" t="str">
        <f>IF($B$2=StoreConfig!C1335,RIGHT(StoreConfig!J1335,LEN(StoreConfig!J1335)-FIND("|",StoreConfig!J1335)),"")</f>
        <v/>
      </c>
      <c r="G1330" s="99" t="str">
        <f>IFERROR(VLOOKUP(--IF($B$2=StoreConfig!C1335,LEFT(StoreConfig!J1335,FIND("|",StoreConfig!J1335)-1),""),$Q$4:$R$20,2,FALSE),"")</f>
        <v/>
      </c>
      <c r="H1330" s="91" t="str">
        <f>IF($B$2=StoreConfig!C1335,LEFT(StoreConfig!G1335,FIND("#",StoreConfig!G1335)-1),"")</f>
        <v/>
      </c>
      <c r="I1330" s="91" t="str">
        <f>IF($B$2=StoreConfig!C1335,RIGHT(StoreConfig!G1335,LEN(StoreConfig!G1335)-FIND("#",StoreConfig!G1335)),"")</f>
        <v/>
      </c>
      <c r="J1330" s="91" t="str">
        <f>IF($B$2=StoreConfig!C1335,IF(StoreConfig!L1335=0,"不限购",StoreConfig!L1335&amp;"次"),"")</f>
        <v/>
      </c>
    </row>
    <row r="1331" spans="4:10">
      <c r="D1331" s="99" t="str">
        <f>IF($B$2=StoreConfig!C1336,StoreConfig!O1336,"")</f>
        <v/>
      </c>
      <c r="E1331" s="99" t="str">
        <f>IF($B$2=StoreConfig!C1336,StoreConfig!E1336,"")</f>
        <v/>
      </c>
      <c r="F1331" s="99" t="str">
        <f>IF($B$2=StoreConfig!C1336,RIGHT(StoreConfig!J1336,LEN(StoreConfig!J1336)-FIND("|",StoreConfig!J1336)),"")</f>
        <v/>
      </c>
      <c r="G1331" s="99" t="str">
        <f>IFERROR(VLOOKUP(--IF($B$2=StoreConfig!C1336,LEFT(StoreConfig!J1336,FIND("|",StoreConfig!J1336)-1),""),$Q$4:$R$20,2,FALSE),"")</f>
        <v/>
      </c>
      <c r="H1331" s="91" t="str">
        <f>IF($B$2=StoreConfig!C1336,LEFT(StoreConfig!G1336,FIND("#",StoreConfig!G1336)-1),"")</f>
        <v/>
      </c>
      <c r="I1331" s="91" t="str">
        <f>IF($B$2=StoreConfig!C1336,RIGHT(StoreConfig!G1336,LEN(StoreConfig!G1336)-FIND("#",StoreConfig!G1336)),"")</f>
        <v/>
      </c>
      <c r="J1331" s="91" t="str">
        <f>IF($B$2=StoreConfig!C1336,IF(StoreConfig!L1336=0,"不限购",StoreConfig!L1336&amp;"次"),"")</f>
        <v/>
      </c>
    </row>
    <row r="1332" spans="4:10">
      <c r="D1332" s="99" t="str">
        <f>IF($B$2=StoreConfig!C1337,StoreConfig!O1337,"")</f>
        <v/>
      </c>
      <c r="E1332" s="99" t="str">
        <f>IF($B$2=StoreConfig!C1337,StoreConfig!E1337,"")</f>
        <v/>
      </c>
      <c r="F1332" s="99" t="str">
        <f>IF($B$2=StoreConfig!C1337,RIGHT(StoreConfig!J1337,LEN(StoreConfig!J1337)-FIND("|",StoreConfig!J1337)),"")</f>
        <v/>
      </c>
      <c r="G1332" s="99" t="str">
        <f>IFERROR(VLOOKUP(--IF($B$2=StoreConfig!C1337,LEFT(StoreConfig!J1337,FIND("|",StoreConfig!J1337)-1),""),$Q$4:$R$20,2,FALSE),"")</f>
        <v/>
      </c>
      <c r="H1332" s="91" t="str">
        <f>IF($B$2=StoreConfig!C1337,LEFT(StoreConfig!G1337,FIND("#",StoreConfig!G1337)-1),"")</f>
        <v/>
      </c>
      <c r="I1332" s="91" t="str">
        <f>IF($B$2=StoreConfig!C1337,RIGHT(StoreConfig!G1337,LEN(StoreConfig!G1337)-FIND("#",StoreConfig!G1337)),"")</f>
        <v/>
      </c>
      <c r="J1332" s="91" t="str">
        <f>IF($B$2=StoreConfig!C1337,IF(StoreConfig!L1337=0,"不限购",StoreConfig!L1337&amp;"次"),"")</f>
        <v/>
      </c>
    </row>
    <row r="1333" spans="4:10">
      <c r="D1333" s="99" t="str">
        <f>IF($B$2=StoreConfig!C1338,StoreConfig!O1338,"")</f>
        <v/>
      </c>
      <c r="E1333" s="99" t="str">
        <f>IF($B$2=StoreConfig!C1338,StoreConfig!E1338,"")</f>
        <v/>
      </c>
      <c r="F1333" s="99" t="str">
        <f>IF($B$2=StoreConfig!C1338,RIGHT(StoreConfig!J1338,LEN(StoreConfig!J1338)-FIND("|",StoreConfig!J1338)),"")</f>
        <v/>
      </c>
      <c r="G1333" s="99" t="str">
        <f>IFERROR(VLOOKUP(--IF($B$2=StoreConfig!C1338,LEFT(StoreConfig!J1338,FIND("|",StoreConfig!J1338)-1),""),$Q$4:$R$20,2,FALSE),"")</f>
        <v/>
      </c>
      <c r="H1333" s="91" t="str">
        <f>IF($B$2=StoreConfig!C1338,LEFT(StoreConfig!G1338,FIND("#",StoreConfig!G1338)-1),"")</f>
        <v/>
      </c>
      <c r="I1333" s="91" t="str">
        <f>IF($B$2=StoreConfig!C1338,RIGHT(StoreConfig!G1338,LEN(StoreConfig!G1338)-FIND("#",StoreConfig!G1338)),"")</f>
        <v/>
      </c>
      <c r="J1333" s="91" t="str">
        <f>IF($B$2=StoreConfig!C1338,IF(StoreConfig!L1338=0,"不限购",StoreConfig!L1338&amp;"次"),"")</f>
        <v/>
      </c>
    </row>
    <row r="1334" spans="4:10">
      <c r="D1334" s="99" t="str">
        <f>IF($B$2=StoreConfig!C1339,StoreConfig!O1339,"")</f>
        <v/>
      </c>
      <c r="E1334" s="99" t="str">
        <f>IF($B$2=StoreConfig!C1339,StoreConfig!E1339,"")</f>
        <v/>
      </c>
      <c r="F1334" s="99" t="str">
        <f>IF($B$2=StoreConfig!C1339,RIGHT(StoreConfig!J1339,LEN(StoreConfig!J1339)-FIND("|",StoreConfig!J1339)),"")</f>
        <v/>
      </c>
      <c r="G1334" s="99" t="str">
        <f>IFERROR(VLOOKUP(--IF($B$2=StoreConfig!C1339,LEFT(StoreConfig!J1339,FIND("|",StoreConfig!J1339)-1),""),$Q$4:$R$20,2,FALSE),"")</f>
        <v/>
      </c>
      <c r="H1334" s="91" t="str">
        <f>IF($B$2=StoreConfig!C1339,LEFT(StoreConfig!G1339,FIND("#",StoreConfig!G1339)-1),"")</f>
        <v/>
      </c>
      <c r="I1334" s="91" t="str">
        <f>IF($B$2=StoreConfig!C1339,RIGHT(StoreConfig!G1339,LEN(StoreConfig!G1339)-FIND("#",StoreConfig!G1339)),"")</f>
        <v/>
      </c>
      <c r="J1334" s="91" t="str">
        <f>IF($B$2=StoreConfig!C1339,IF(StoreConfig!L1339=0,"不限购",StoreConfig!L1339&amp;"次"),"")</f>
        <v/>
      </c>
    </row>
    <row r="1335" spans="4:10">
      <c r="D1335" s="99" t="str">
        <f>IF($B$2=StoreConfig!C1340,StoreConfig!O1340,"")</f>
        <v/>
      </c>
      <c r="E1335" s="99" t="str">
        <f>IF($B$2=StoreConfig!C1340,StoreConfig!E1340,"")</f>
        <v/>
      </c>
      <c r="F1335" s="99" t="str">
        <f>IF($B$2=StoreConfig!C1340,RIGHT(StoreConfig!J1340,LEN(StoreConfig!J1340)-FIND("|",StoreConfig!J1340)),"")</f>
        <v/>
      </c>
      <c r="G1335" s="99" t="str">
        <f>IFERROR(VLOOKUP(--IF($B$2=StoreConfig!C1340,LEFT(StoreConfig!J1340,FIND("|",StoreConfig!J1340)-1),""),$Q$4:$R$20,2,FALSE),"")</f>
        <v/>
      </c>
      <c r="H1335" s="91" t="str">
        <f>IF($B$2=StoreConfig!C1340,LEFT(StoreConfig!G1340,FIND("#",StoreConfig!G1340)-1),"")</f>
        <v/>
      </c>
      <c r="I1335" s="91" t="str">
        <f>IF($B$2=StoreConfig!C1340,RIGHT(StoreConfig!G1340,LEN(StoreConfig!G1340)-FIND("#",StoreConfig!G1340)),"")</f>
        <v/>
      </c>
      <c r="J1335" s="91" t="str">
        <f>IF($B$2=StoreConfig!C1340,IF(StoreConfig!L1340=0,"不限购",StoreConfig!L1340&amp;"次"),"")</f>
        <v/>
      </c>
    </row>
    <row r="1336" spans="4:10">
      <c r="D1336" s="99" t="str">
        <f>IF($B$2=StoreConfig!C1341,StoreConfig!O1341,"")</f>
        <v/>
      </c>
      <c r="E1336" s="99" t="str">
        <f>IF($B$2=StoreConfig!C1341,StoreConfig!E1341,"")</f>
        <v/>
      </c>
      <c r="F1336" s="99" t="str">
        <f>IF($B$2=StoreConfig!C1341,RIGHT(StoreConfig!J1341,LEN(StoreConfig!J1341)-FIND("|",StoreConfig!J1341)),"")</f>
        <v/>
      </c>
      <c r="G1336" s="99" t="str">
        <f>IFERROR(VLOOKUP(--IF($B$2=StoreConfig!C1341,LEFT(StoreConfig!J1341,FIND("|",StoreConfig!J1341)-1),""),$Q$4:$R$20,2,FALSE),"")</f>
        <v/>
      </c>
      <c r="H1336" s="91" t="str">
        <f>IF($B$2=StoreConfig!C1341,LEFT(StoreConfig!G1341,FIND("#",StoreConfig!G1341)-1),"")</f>
        <v/>
      </c>
      <c r="I1336" s="91" t="str">
        <f>IF($B$2=StoreConfig!C1341,RIGHT(StoreConfig!G1341,LEN(StoreConfig!G1341)-FIND("#",StoreConfig!G1341)),"")</f>
        <v/>
      </c>
      <c r="J1336" s="91" t="str">
        <f>IF($B$2=StoreConfig!C1341,IF(StoreConfig!L1341=0,"不限购",StoreConfig!L1341&amp;"次"),"")</f>
        <v/>
      </c>
    </row>
    <row r="1337" spans="4:10">
      <c r="D1337" s="99" t="str">
        <f>IF($B$2=StoreConfig!C1342,StoreConfig!O1342,"")</f>
        <v/>
      </c>
      <c r="E1337" s="99" t="str">
        <f>IF($B$2=StoreConfig!C1342,StoreConfig!E1342,"")</f>
        <v/>
      </c>
      <c r="F1337" s="99" t="str">
        <f>IF($B$2=StoreConfig!C1342,RIGHT(StoreConfig!J1342,LEN(StoreConfig!J1342)-FIND("|",StoreConfig!J1342)),"")</f>
        <v/>
      </c>
      <c r="G1337" s="99" t="str">
        <f>IFERROR(VLOOKUP(--IF($B$2=StoreConfig!C1342,LEFT(StoreConfig!J1342,FIND("|",StoreConfig!J1342)-1),""),$Q$4:$R$20,2,FALSE),"")</f>
        <v/>
      </c>
      <c r="H1337" s="91" t="str">
        <f>IF($B$2=StoreConfig!C1342,LEFT(StoreConfig!G1342,FIND("#",StoreConfig!G1342)-1),"")</f>
        <v/>
      </c>
      <c r="I1337" s="91" t="str">
        <f>IF($B$2=StoreConfig!C1342,RIGHT(StoreConfig!G1342,LEN(StoreConfig!G1342)-FIND("#",StoreConfig!G1342)),"")</f>
        <v/>
      </c>
      <c r="J1337" s="91" t="str">
        <f>IF($B$2=StoreConfig!C1342,IF(StoreConfig!L1342=0,"不限购",StoreConfig!L1342&amp;"次"),"")</f>
        <v/>
      </c>
    </row>
    <row r="1338" spans="4:10">
      <c r="D1338" s="99" t="str">
        <f>IF($B$2=StoreConfig!C1343,StoreConfig!O1343,"")</f>
        <v/>
      </c>
      <c r="E1338" s="99" t="str">
        <f>IF($B$2=StoreConfig!C1343,StoreConfig!E1343,"")</f>
        <v/>
      </c>
      <c r="F1338" s="99" t="str">
        <f>IF($B$2=StoreConfig!C1343,RIGHT(StoreConfig!J1343,LEN(StoreConfig!J1343)-FIND("|",StoreConfig!J1343)),"")</f>
        <v/>
      </c>
      <c r="G1338" s="99" t="str">
        <f>IFERROR(VLOOKUP(--IF($B$2=StoreConfig!C1343,LEFT(StoreConfig!J1343,FIND("|",StoreConfig!J1343)-1),""),$Q$4:$R$20,2,FALSE),"")</f>
        <v/>
      </c>
      <c r="H1338" s="91" t="str">
        <f>IF($B$2=StoreConfig!C1343,LEFT(StoreConfig!G1343,FIND("#",StoreConfig!G1343)-1),"")</f>
        <v/>
      </c>
      <c r="I1338" s="91" t="str">
        <f>IF($B$2=StoreConfig!C1343,RIGHT(StoreConfig!G1343,LEN(StoreConfig!G1343)-FIND("#",StoreConfig!G1343)),"")</f>
        <v/>
      </c>
      <c r="J1338" s="91" t="str">
        <f>IF($B$2=StoreConfig!C1343,IF(StoreConfig!L1343=0,"不限购",StoreConfig!L1343&amp;"次"),"")</f>
        <v/>
      </c>
    </row>
    <row r="1339" spans="4:10">
      <c r="D1339" s="99" t="str">
        <f>IF($B$2=StoreConfig!C1344,StoreConfig!O1344,"")</f>
        <v/>
      </c>
      <c r="E1339" s="99" t="str">
        <f>IF($B$2=StoreConfig!C1344,StoreConfig!E1344,"")</f>
        <v/>
      </c>
      <c r="F1339" s="99" t="str">
        <f>IF($B$2=StoreConfig!C1344,RIGHT(StoreConfig!J1344,LEN(StoreConfig!J1344)-FIND("|",StoreConfig!J1344)),"")</f>
        <v/>
      </c>
      <c r="G1339" s="99" t="str">
        <f>IFERROR(VLOOKUP(--IF($B$2=StoreConfig!C1344,LEFT(StoreConfig!J1344,FIND("|",StoreConfig!J1344)-1),""),$Q$4:$R$20,2,FALSE),"")</f>
        <v/>
      </c>
      <c r="H1339" s="91" t="str">
        <f>IF($B$2=StoreConfig!C1344,LEFT(StoreConfig!G1344,FIND("#",StoreConfig!G1344)-1),"")</f>
        <v/>
      </c>
      <c r="I1339" s="91" t="str">
        <f>IF($B$2=StoreConfig!C1344,RIGHT(StoreConfig!G1344,LEN(StoreConfig!G1344)-FIND("#",StoreConfig!G1344)),"")</f>
        <v/>
      </c>
      <c r="J1339" s="91" t="str">
        <f>IF($B$2=StoreConfig!C1344,IF(StoreConfig!L1344=0,"不限购",StoreConfig!L1344&amp;"次"),"")</f>
        <v/>
      </c>
    </row>
    <row r="1340" spans="4:10">
      <c r="D1340" s="99" t="str">
        <f>IF($B$2=StoreConfig!C1345,StoreConfig!O1345,"")</f>
        <v/>
      </c>
      <c r="E1340" s="99" t="str">
        <f>IF($B$2=StoreConfig!C1345,StoreConfig!E1345,"")</f>
        <v/>
      </c>
      <c r="F1340" s="99" t="str">
        <f>IF($B$2=StoreConfig!C1345,RIGHT(StoreConfig!J1345,LEN(StoreConfig!J1345)-FIND("|",StoreConfig!J1345)),"")</f>
        <v/>
      </c>
      <c r="G1340" s="99" t="str">
        <f>IFERROR(VLOOKUP(--IF($B$2=StoreConfig!C1345,LEFT(StoreConfig!J1345,FIND("|",StoreConfig!J1345)-1),""),$Q$4:$R$20,2,FALSE),"")</f>
        <v/>
      </c>
      <c r="H1340" s="91" t="str">
        <f>IF($B$2=StoreConfig!C1345,LEFT(StoreConfig!G1345,FIND("#",StoreConfig!G1345)-1),"")</f>
        <v/>
      </c>
      <c r="I1340" s="91" t="str">
        <f>IF($B$2=StoreConfig!C1345,RIGHT(StoreConfig!G1345,LEN(StoreConfig!G1345)-FIND("#",StoreConfig!G1345)),"")</f>
        <v/>
      </c>
      <c r="J1340" s="91" t="str">
        <f>IF($B$2=StoreConfig!C1345,IF(StoreConfig!L1345=0,"不限购",StoreConfig!L1345&amp;"次"),"")</f>
        <v/>
      </c>
    </row>
    <row r="1341" spans="4:10">
      <c r="D1341" s="99" t="str">
        <f>IF($B$2=StoreConfig!C1346,StoreConfig!O1346,"")</f>
        <v/>
      </c>
      <c r="E1341" s="99" t="str">
        <f>IF($B$2=StoreConfig!C1346,StoreConfig!E1346,"")</f>
        <v/>
      </c>
      <c r="F1341" s="99" t="str">
        <f>IF($B$2=StoreConfig!C1346,RIGHT(StoreConfig!J1346,LEN(StoreConfig!J1346)-FIND("|",StoreConfig!J1346)),"")</f>
        <v/>
      </c>
      <c r="G1341" s="99" t="str">
        <f>IFERROR(VLOOKUP(--IF($B$2=StoreConfig!C1346,LEFT(StoreConfig!J1346,FIND("|",StoreConfig!J1346)-1),""),$Q$4:$R$20,2,FALSE),"")</f>
        <v/>
      </c>
      <c r="H1341" s="91" t="str">
        <f>IF($B$2=StoreConfig!C1346,LEFT(StoreConfig!G1346,FIND("#",StoreConfig!G1346)-1),"")</f>
        <v/>
      </c>
      <c r="I1341" s="91" t="str">
        <f>IF($B$2=StoreConfig!C1346,RIGHT(StoreConfig!G1346,LEN(StoreConfig!G1346)-FIND("#",StoreConfig!G1346)),"")</f>
        <v/>
      </c>
      <c r="J1341" s="91" t="str">
        <f>IF($B$2=StoreConfig!C1346,IF(StoreConfig!L1346=0,"不限购",StoreConfig!L1346&amp;"次"),"")</f>
        <v/>
      </c>
    </row>
    <row r="1342" spans="4:10">
      <c r="D1342" s="99" t="str">
        <f>IF($B$2=StoreConfig!C1347,StoreConfig!O1347,"")</f>
        <v/>
      </c>
      <c r="E1342" s="99" t="str">
        <f>IF($B$2=StoreConfig!C1347,StoreConfig!E1347,"")</f>
        <v/>
      </c>
      <c r="F1342" s="99" t="str">
        <f>IF($B$2=StoreConfig!C1347,RIGHT(StoreConfig!J1347,LEN(StoreConfig!J1347)-FIND("|",StoreConfig!J1347)),"")</f>
        <v/>
      </c>
      <c r="G1342" s="99" t="str">
        <f>IFERROR(VLOOKUP(--IF($B$2=StoreConfig!C1347,LEFT(StoreConfig!J1347,FIND("|",StoreConfig!J1347)-1),""),$Q$4:$R$20,2,FALSE),"")</f>
        <v/>
      </c>
      <c r="H1342" s="91" t="str">
        <f>IF($B$2=StoreConfig!C1347,LEFT(StoreConfig!G1347,FIND("#",StoreConfig!G1347)-1),"")</f>
        <v/>
      </c>
      <c r="I1342" s="91" t="str">
        <f>IF($B$2=StoreConfig!C1347,RIGHT(StoreConfig!G1347,LEN(StoreConfig!G1347)-FIND("#",StoreConfig!G1347)),"")</f>
        <v/>
      </c>
      <c r="J1342" s="91" t="str">
        <f>IF($B$2=StoreConfig!C1347,IF(StoreConfig!L1347=0,"不限购",StoreConfig!L1347&amp;"次"),"")</f>
        <v/>
      </c>
    </row>
    <row r="1343" spans="4:10">
      <c r="D1343" s="99" t="str">
        <f>IF($B$2=StoreConfig!C1348,StoreConfig!O1348,"")</f>
        <v/>
      </c>
      <c r="E1343" s="99" t="str">
        <f>IF($B$2=StoreConfig!C1348,StoreConfig!E1348,"")</f>
        <v/>
      </c>
      <c r="F1343" s="99" t="str">
        <f>IF($B$2=StoreConfig!C1348,RIGHT(StoreConfig!J1348,LEN(StoreConfig!J1348)-FIND("|",StoreConfig!J1348)),"")</f>
        <v/>
      </c>
      <c r="G1343" s="99" t="str">
        <f>IFERROR(VLOOKUP(--IF($B$2=StoreConfig!C1348,LEFT(StoreConfig!J1348,FIND("|",StoreConfig!J1348)-1),""),$Q$4:$R$20,2,FALSE),"")</f>
        <v/>
      </c>
      <c r="H1343" s="91" t="str">
        <f>IF($B$2=StoreConfig!C1348,LEFT(StoreConfig!G1348,FIND("#",StoreConfig!G1348)-1),"")</f>
        <v/>
      </c>
      <c r="I1343" s="91" t="str">
        <f>IF($B$2=StoreConfig!C1348,RIGHT(StoreConfig!G1348,LEN(StoreConfig!G1348)-FIND("#",StoreConfig!G1348)),"")</f>
        <v/>
      </c>
      <c r="J1343" s="91" t="str">
        <f>IF($B$2=StoreConfig!C1348,IF(StoreConfig!L1348=0,"不限购",StoreConfig!L1348&amp;"次"),"")</f>
        <v/>
      </c>
    </row>
    <row r="1344" spans="4:10">
      <c r="D1344" s="99" t="str">
        <f>IF($B$2=StoreConfig!C1349,StoreConfig!O1349,"")</f>
        <v/>
      </c>
      <c r="E1344" s="99" t="str">
        <f>IF($B$2=StoreConfig!C1349,StoreConfig!E1349,"")</f>
        <v/>
      </c>
      <c r="F1344" s="99" t="str">
        <f>IF($B$2=StoreConfig!C1349,RIGHT(StoreConfig!J1349,LEN(StoreConfig!J1349)-FIND("|",StoreConfig!J1349)),"")</f>
        <v/>
      </c>
      <c r="G1344" s="99" t="str">
        <f>IFERROR(VLOOKUP(--IF($B$2=StoreConfig!C1349,LEFT(StoreConfig!J1349,FIND("|",StoreConfig!J1349)-1),""),$Q$4:$R$20,2,FALSE),"")</f>
        <v/>
      </c>
      <c r="H1344" s="91" t="str">
        <f>IF($B$2=StoreConfig!C1349,LEFT(StoreConfig!G1349,FIND("#",StoreConfig!G1349)-1),"")</f>
        <v/>
      </c>
      <c r="I1344" s="91" t="str">
        <f>IF($B$2=StoreConfig!C1349,RIGHT(StoreConfig!G1349,LEN(StoreConfig!G1349)-FIND("#",StoreConfig!G1349)),"")</f>
        <v/>
      </c>
      <c r="J1344" s="91" t="str">
        <f>IF($B$2=StoreConfig!C1349,IF(StoreConfig!L1349=0,"不限购",StoreConfig!L1349&amp;"次"),"")</f>
        <v/>
      </c>
    </row>
    <row r="1345" spans="4:10">
      <c r="D1345" s="99" t="str">
        <f>IF($B$2=StoreConfig!C1350,StoreConfig!O1350,"")</f>
        <v/>
      </c>
      <c r="E1345" s="99" t="str">
        <f>IF($B$2=StoreConfig!C1350,StoreConfig!E1350,"")</f>
        <v/>
      </c>
      <c r="F1345" s="99" t="str">
        <f>IF($B$2=StoreConfig!C1350,RIGHT(StoreConfig!J1350,LEN(StoreConfig!J1350)-FIND("|",StoreConfig!J1350)),"")</f>
        <v/>
      </c>
      <c r="G1345" s="99" t="str">
        <f>IFERROR(VLOOKUP(--IF($B$2=StoreConfig!C1350,LEFT(StoreConfig!J1350,FIND("|",StoreConfig!J1350)-1),""),$Q$4:$R$20,2,FALSE),"")</f>
        <v/>
      </c>
      <c r="H1345" s="91" t="str">
        <f>IF($B$2=StoreConfig!C1350,LEFT(StoreConfig!G1350,FIND("#",StoreConfig!G1350)-1),"")</f>
        <v/>
      </c>
      <c r="I1345" s="91" t="str">
        <f>IF($B$2=StoreConfig!C1350,RIGHT(StoreConfig!G1350,LEN(StoreConfig!G1350)-FIND("#",StoreConfig!G1350)),"")</f>
        <v/>
      </c>
      <c r="J1345" s="91" t="str">
        <f>IF($B$2=StoreConfig!C1350,IF(StoreConfig!L1350=0,"不限购",StoreConfig!L1350&amp;"次"),"")</f>
        <v/>
      </c>
    </row>
    <row r="1346" spans="4:10">
      <c r="D1346" s="99" t="str">
        <f>IF($B$2=StoreConfig!C1351,StoreConfig!O1351,"")</f>
        <v/>
      </c>
      <c r="E1346" s="99" t="str">
        <f>IF($B$2=StoreConfig!C1351,StoreConfig!E1351,"")</f>
        <v/>
      </c>
      <c r="F1346" s="99" t="str">
        <f>IF($B$2=StoreConfig!C1351,RIGHT(StoreConfig!J1351,LEN(StoreConfig!J1351)-FIND("|",StoreConfig!J1351)),"")</f>
        <v/>
      </c>
      <c r="G1346" s="99" t="str">
        <f>IFERROR(VLOOKUP(--IF($B$2=StoreConfig!C1351,LEFT(StoreConfig!J1351,FIND("|",StoreConfig!J1351)-1),""),$Q$4:$R$20,2,FALSE),"")</f>
        <v/>
      </c>
      <c r="H1346" s="91" t="str">
        <f>IF($B$2=StoreConfig!C1351,LEFT(StoreConfig!G1351,FIND("#",StoreConfig!G1351)-1),"")</f>
        <v/>
      </c>
      <c r="I1346" s="91" t="str">
        <f>IF($B$2=StoreConfig!C1351,RIGHT(StoreConfig!G1351,LEN(StoreConfig!G1351)-FIND("#",StoreConfig!G1351)),"")</f>
        <v/>
      </c>
      <c r="J1346" s="91" t="str">
        <f>IF($B$2=StoreConfig!C1351,IF(StoreConfig!L1351=0,"不限购",StoreConfig!L1351&amp;"次"),"")</f>
        <v/>
      </c>
    </row>
    <row r="1347" spans="4:10">
      <c r="D1347" s="99" t="str">
        <f>IF($B$2=StoreConfig!C1352,StoreConfig!O1352,"")</f>
        <v/>
      </c>
      <c r="E1347" s="99" t="str">
        <f>IF($B$2=StoreConfig!C1352,StoreConfig!E1352,"")</f>
        <v/>
      </c>
      <c r="F1347" s="99" t="str">
        <f>IF($B$2=StoreConfig!C1352,RIGHT(StoreConfig!J1352,LEN(StoreConfig!J1352)-FIND("|",StoreConfig!J1352)),"")</f>
        <v/>
      </c>
      <c r="G1347" s="99" t="str">
        <f>IFERROR(VLOOKUP(--IF($B$2=StoreConfig!C1352,LEFT(StoreConfig!J1352,FIND("|",StoreConfig!J1352)-1),""),$Q$4:$R$20,2,FALSE),"")</f>
        <v/>
      </c>
      <c r="H1347" s="91" t="str">
        <f>IF($B$2=StoreConfig!C1352,LEFT(StoreConfig!G1352,FIND("#",StoreConfig!G1352)-1),"")</f>
        <v/>
      </c>
      <c r="I1347" s="91" t="str">
        <f>IF($B$2=StoreConfig!C1352,RIGHT(StoreConfig!G1352,LEN(StoreConfig!G1352)-FIND("#",StoreConfig!G1352)),"")</f>
        <v/>
      </c>
      <c r="J1347" s="91" t="str">
        <f>IF($B$2=StoreConfig!C1352,IF(StoreConfig!L1352=0,"不限购",StoreConfig!L1352&amp;"次"),"")</f>
        <v/>
      </c>
    </row>
    <row r="1348" spans="4:10">
      <c r="D1348" s="99" t="str">
        <f>IF($B$2=StoreConfig!C1353,StoreConfig!O1353,"")</f>
        <v/>
      </c>
      <c r="E1348" s="99" t="str">
        <f>IF($B$2=StoreConfig!C1353,StoreConfig!E1353,"")</f>
        <v/>
      </c>
      <c r="F1348" s="99" t="str">
        <f>IF($B$2=StoreConfig!C1353,RIGHT(StoreConfig!J1353,LEN(StoreConfig!J1353)-FIND("|",StoreConfig!J1353)),"")</f>
        <v/>
      </c>
      <c r="G1348" s="99" t="str">
        <f>IFERROR(VLOOKUP(--IF($B$2=StoreConfig!C1353,LEFT(StoreConfig!J1353,FIND("|",StoreConfig!J1353)-1),""),$Q$4:$R$20,2,FALSE),"")</f>
        <v/>
      </c>
      <c r="H1348" s="91" t="str">
        <f>IF($B$2=StoreConfig!C1353,LEFT(StoreConfig!G1353,FIND("#",StoreConfig!G1353)-1),"")</f>
        <v/>
      </c>
      <c r="I1348" s="91" t="str">
        <f>IF($B$2=StoreConfig!C1353,RIGHT(StoreConfig!G1353,LEN(StoreConfig!G1353)-FIND("#",StoreConfig!G1353)),"")</f>
        <v/>
      </c>
      <c r="J1348" s="91" t="str">
        <f>IF($B$2=StoreConfig!C1353,IF(StoreConfig!L1353=0,"不限购",StoreConfig!L1353&amp;"次"),"")</f>
        <v/>
      </c>
    </row>
    <row r="1349" spans="4:10">
      <c r="D1349" s="99" t="str">
        <f>IF($B$2=StoreConfig!C1354,StoreConfig!O1354,"")</f>
        <v/>
      </c>
      <c r="E1349" s="99" t="str">
        <f>IF($B$2=StoreConfig!C1354,StoreConfig!E1354,"")</f>
        <v/>
      </c>
      <c r="F1349" s="99" t="str">
        <f>IF($B$2=StoreConfig!C1354,RIGHT(StoreConfig!J1354,LEN(StoreConfig!J1354)-FIND("|",StoreConfig!J1354)),"")</f>
        <v/>
      </c>
      <c r="G1349" s="99" t="str">
        <f>IFERROR(VLOOKUP(--IF($B$2=StoreConfig!C1354,LEFT(StoreConfig!J1354,FIND("|",StoreConfig!J1354)-1),""),$Q$4:$R$20,2,FALSE),"")</f>
        <v/>
      </c>
      <c r="H1349" s="91" t="str">
        <f>IF($B$2=StoreConfig!C1354,LEFT(StoreConfig!G1354,FIND("#",StoreConfig!G1354)-1),"")</f>
        <v/>
      </c>
      <c r="I1349" s="91" t="str">
        <f>IF($B$2=StoreConfig!C1354,RIGHT(StoreConfig!G1354,LEN(StoreConfig!G1354)-FIND("#",StoreConfig!G1354)),"")</f>
        <v/>
      </c>
      <c r="J1349" s="91" t="str">
        <f>IF($B$2=StoreConfig!C1354,IF(StoreConfig!L1354=0,"不限购",StoreConfig!L1354&amp;"次"),"")</f>
        <v/>
      </c>
    </row>
    <row r="1350" spans="4:10">
      <c r="D1350" s="99" t="str">
        <f>IF($B$2=StoreConfig!C1355,StoreConfig!O1355,"")</f>
        <v/>
      </c>
      <c r="E1350" s="99" t="str">
        <f>IF($B$2=StoreConfig!C1355,StoreConfig!E1355,"")</f>
        <v/>
      </c>
      <c r="F1350" s="99" t="str">
        <f>IF($B$2=StoreConfig!C1355,RIGHT(StoreConfig!J1355,LEN(StoreConfig!J1355)-FIND("|",StoreConfig!J1355)),"")</f>
        <v/>
      </c>
      <c r="G1350" s="99" t="str">
        <f>IFERROR(VLOOKUP(--IF($B$2=StoreConfig!C1355,LEFT(StoreConfig!J1355,FIND("|",StoreConfig!J1355)-1),""),$Q$4:$R$20,2,FALSE),"")</f>
        <v/>
      </c>
      <c r="H1350" s="91" t="str">
        <f>IF($B$2=StoreConfig!C1355,LEFT(StoreConfig!G1355,FIND("#",StoreConfig!G1355)-1),"")</f>
        <v/>
      </c>
      <c r="I1350" s="91" t="str">
        <f>IF($B$2=StoreConfig!C1355,RIGHT(StoreConfig!G1355,LEN(StoreConfig!G1355)-FIND("#",StoreConfig!G1355)),"")</f>
        <v/>
      </c>
      <c r="J1350" s="91" t="str">
        <f>IF($B$2=StoreConfig!C1355,IF(StoreConfig!L1355=0,"不限购",StoreConfig!L1355&amp;"次"),"")</f>
        <v/>
      </c>
    </row>
    <row r="1351" spans="4:10">
      <c r="D1351" s="99" t="str">
        <f>IF($B$2=StoreConfig!C1356,StoreConfig!O1356,"")</f>
        <v/>
      </c>
      <c r="E1351" s="99" t="str">
        <f>IF($B$2=StoreConfig!C1356,StoreConfig!E1356,"")</f>
        <v/>
      </c>
      <c r="F1351" s="99" t="str">
        <f>IF($B$2=StoreConfig!C1356,RIGHT(StoreConfig!J1356,LEN(StoreConfig!J1356)-FIND("|",StoreConfig!J1356)),"")</f>
        <v/>
      </c>
      <c r="G1351" s="99" t="str">
        <f>IFERROR(VLOOKUP(--IF($B$2=StoreConfig!C1356,LEFT(StoreConfig!J1356,FIND("|",StoreConfig!J1356)-1),""),$Q$4:$R$20,2,FALSE),"")</f>
        <v/>
      </c>
      <c r="H1351" s="91" t="str">
        <f>IF($B$2=StoreConfig!C1356,LEFT(StoreConfig!G1356,FIND("#",StoreConfig!G1356)-1),"")</f>
        <v/>
      </c>
      <c r="I1351" s="91" t="str">
        <f>IF($B$2=StoreConfig!C1356,RIGHT(StoreConfig!G1356,LEN(StoreConfig!G1356)-FIND("#",StoreConfig!G1356)),"")</f>
        <v/>
      </c>
      <c r="J1351" s="91" t="str">
        <f>IF($B$2=StoreConfig!C1356,IF(StoreConfig!L1356=0,"不限购",StoreConfig!L1356&amp;"次"),"")</f>
        <v/>
      </c>
    </row>
    <row r="1352" spans="4:10">
      <c r="D1352" s="99" t="str">
        <f>IF($B$2=StoreConfig!C1357,StoreConfig!O1357,"")</f>
        <v/>
      </c>
      <c r="E1352" s="99" t="str">
        <f>IF($B$2=StoreConfig!C1357,StoreConfig!E1357,"")</f>
        <v/>
      </c>
      <c r="F1352" s="99" t="str">
        <f>IF($B$2=StoreConfig!C1357,RIGHT(StoreConfig!J1357,LEN(StoreConfig!J1357)-FIND("|",StoreConfig!J1357)),"")</f>
        <v/>
      </c>
      <c r="G1352" s="99" t="str">
        <f>IFERROR(VLOOKUP(--IF($B$2=StoreConfig!C1357,LEFT(StoreConfig!J1357,FIND("|",StoreConfig!J1357)-1),""),$Q$4:$R$20,2,FALSE),"")</f>
        <v/>
      </c>
      <c r="H1352" s="91" t="str">
        <f>IF($B$2=StoreConfig!C1357,LEFT(StoreConfig!G1357,FIND("#",StoreConfig!G1357)-1),"")</f>
        <v/>
      </c>
      <c r="I1352" s="91" t="str">
        <f>IF($B$2=StoreConfig!C1357,RIGHT(StoreConfig!G1357,LEN(StoreConfig!G1357)-FIND("#",StoreConfig!G1357)),"")</f>
        <v/>
      </c>
      <c r="J1352" s="91" t="str">
        <f>IF($B$2=StoreConfig!C1357,IF(StoreConfig!L1357=0,"不限购",StoreConfig!L1357&amp;"次"),"")</f>
        <v/>
      </c>
    </row>
    <row r="1353" spans="4:10">
      <c r="D1353" s="99" t="str">
        <f>IF($B$2=StoreConfig!C1358,StoreConfig!O1358,"")</f>
        <v/>
      </c>
      <c r="E1353" s="99" t="str">
        <f>IF($B$2=StoreConfig!C1358,StoreConfig!E1358,"")</f>
        <v/>
      </c>
      <c r="F1353" s="99" t="str">
        <f>IF($B$2=StoreConfig!C1358,RIGHT(StoreConfig!J1358,LEN(StoreConfig!J1358)-FIND("|",StoreConfig!J1358)),"")</f>
        <v/>
      </c>
      <c r="G1353" s="99" t="str">
        <f>IFERROR(VLOOKUP(--IF($B$2=StoreConfig!C1358,LEFT(StoreConfig!J1358,FIND("|",StoreConfig!J1358)-1),""),$Q$4:$R$20,2,FALSE),"")</f>
        <v/>
      </c>
      <c r="H1353" s="91" t="str">
        <f>IF($B$2=StoreConfig!C1358,LEFT(StoreConfig!G1358,FIND("#",StoreConfig!G1358)-1),"")</f>
        <v/>
      </c>
      <c r="I1353" s="91" t="str">
        <f>IF($B$2=StoreConfig!C1358,RIGHT(StoreConfig!G1358,LEN(StoreConfig!G1358)-FIND("#",StoreConfig!G1358)),"")</f>
        <v/>
      </c>
      <c r="J1353" s="91" t="str">
        <f>IF($B$2=StoreConfig!C1358,IF(StoreConfig!L1358=0,"不限购",StoreConfig!L1358&amp;"次"),"")</f>
        <v/>
      </c>
    </row>
    <row r="1354" spans="4:10">
      <c r="D1354" s="99" t="str">
        <f>IF($B$2=StoreConfig!C1359,StoreConfig!O1359,"")</f>
        <v/>
      </c>
      <c r="E1354" s="99" t="str">
        <f>IF($B$2=StoreConfig!C1359,StoreConfig!E1359,"")</f>
        <v/>
      </c>
      <c r="F1354" s="99" t="str">
        <f>IF($B$2=StoreConfig!C1359,RIGHT(StoreConfig!J1359,LEN(StoreConfig!J1359)-FIND("|",StoreConfig!J1359)),"")</f>
        <v/>
      </c>
      <c r="G1354" s="99" t="str">
        <f>IFERROR(VLOOKUP(--IF($B$2=StoreConfig!C1359,LEFT(StoreConfig!J1359,FIND("|",StoreConfig!J1359)-1),""),$Q$4:$R$20,2,FALSE),"")</f>
        <v/>
      </c>
      <c r="H1354" s="91" t="str">
        <f>IF($B$2=StoreConfig!C1359,LEFT(StoreConfig!G1359,FIND("#",StoreConfig!G1359)-1),"")</f>
        <v/>
      </c>
      <c r="I1354" s="91" t="str">
        <f>IF($B$2=StoreConfig!C1359,RIGHT(StoreConfig!G1359,LEN(StoreConfig!G1359)-FIND("#",StoreConfig!G1359)),"")</f>
        <v/>
      </c>
      <c r="J1354" s="91" t="str">
        <f>IF($B$2=StoreConfig!C1359,IF(StoreConfig!L1359=0,"不限购",StoreConfig!L1359&amp;"次"),"")</f>
        <v/>
      </c>
    </row>
    <row r="1355" spans="4:10">
      <c r="D1355" s="99" t="str">
        <f>IF($B$2=StoreConfig!C1360,StoreConfig!O1360,"")</f>
        <v/>
      </c>
      <c r="E1355" s="99" t="str">
        <f>IF($B$2=StoreConfig!C1360,StoreConfig!E1360,"")</f>
        <v/>
      </c>
      <c r="F1355" s="99" t="str">
        <f>IF($B$2=StoreConfig!C1360,RIGHT(StoreConfig!J1360,LEN(StoreConfig!J1360)-FIND("|",StoreConfig!J1360)),"")</f>
        <v/>
      </c>
      <c r="G1355" s="99" t="str">
        <f>IFERROR(VLOOKUP(--IF($B$2=StoreConfig!C1360,LEFT(StoreConfig!J1360,FIND("|",StoreConfig!J1360)-1),""),$Q$4:$R$20,2,FALSE),"")</f>
        <v/>
      </c>
      <c r="H1355" s="91" t="str">
        <f>IF($B$2=StoreConfig!C1360,LEFT(StoreConfig!G1360,FIND("#",StoreConfig!G1360)-1),"")</f>
        <v/>
      </c>
      <c r="I1355" s="91" t="str">
        <f>IF($B$2=StoreConfig!C1360,RIGHT(StoreConfig!G1360,LEN(StoreConfig!G1360)-FIND("#",StoreConfig!G1360)),"")</f>
        <v/>
      </c>
      <c r="J1355" s="91" t="str">
        <f>IF($B$2=StoreConfig!C1360,IF(StoreConfig!L1360=0,"不限购",StoreConfig!L1360&amp;"次"),"")</f>
        <v/>
      </c>
    </row>
    <row r="1356" spans="4:10">
      <c r="D1356" s="99" t="str">
        <f>IF($B$2=StoreConfig!C1361,StoreConfig!O1361,"")</f>
        <v/>
      </c>
      <c r="E1356" s="99" t="str">
        <f>IF($B$2=StoreConfig!C1361,StoreConfig!E1361,"")</f>
        <v/>
      </c>
      <c r="F1356" s="99" t="str">
        <f>IF($B$2=StoreConfig!C1361,RIGHT(StoreConfig!J1361,LEN(StoreConfig!J1361)-FIND("|",StoreConfig!J1361)),"")</f>
        <v/>
      </c>
      <c r="G1356" s="99" t="str">
        <f>IFERROR(VLOOKUP(--IF($B$2=StoreConfig!C1361,LEFT(StoreConfig!J1361,FIND("|",StoreConfig!J1361)-1),""),$Q$4:$R$20,2,FALSE),"")</f>
        <v/>
      </c>
      <c r="H1356" s="91" t="str">
        <f>IF($B$2=StoreConfig!C1361,LEFT(StoreConfig!G1361,FIND("#",StoreConfig!G1361)-1),"")</f>
        <v/>
      </c>
      <c r="I1356" s="91" t="str">
        <f>IF($B$2=StoreConfig!C1361,RIGHT(StoreConfig!G1361,LEN(StoreConfig!G1361)-FIND("#",StoreConfig!G1361)),"")</f>
        <v/>
      </c>
      <c r="J1356" s="91" t="str">
        <f>IF($B$2=StoreConfig!C1361,IF(StoreConfig!L1361=0,"不限购",StoreConfig!L1361&amp;"次"),"")</f>
        <v/>
      </c>
    </row>
    <row r="1357" spans="4:10">
      <c r="D1357" s="99" t="str">
        <f>IF($B$2=StoreConfig!C1362,StoreConfig!O1362,"")</f>
        <v/>
      </c>
      <c r="E1357" s="99" t="str">
        <f>IF($B$2=StoreConfig!C1362,StoreConfig!E1362,"")</f>
        <v/>
      </c>
      <c r="F1357" s="99" t="str">
        <f>IF($B$2=StoreConfig!C1362,RIGHT(StoreConfig!J1362,LEN(StoreConfig!J1362)-FIND("|",StoreConfig!J1362)),"")</f>
        <v/>
      </c>
      <c r="G1357" s="99" t="str">
        <f>IFERROR(VLOOKUP(--IF($B$2=StoreConfig!C1362,LEFT(StoreConfig!J1362,FIND("|",StoreConfig!J1362)-1),""),$Q$4:$R$20,2,FALSE),"")</f>
        <v/>
      </c>
      <c r="H1357" s="91" t="str">
        <f>IF($B$2=StoreConfig!C1362,LEFT(StoreConfig!G1362,FIND("#",StoreConfig!G1362)-1),"")</f>
        <v/>
      </c>
      <c r="I1357" s="91" t="str">
        <f>IF($B$2=StoreConfig!C1362,RIGHT(StoreConfig!G1362,LEN(StoreConfig!G1362)-FIND("#",StoreConfig!G1362)),"")</f>
        <v/>
      </c>
      <c r="J1357" s="91" t="str">
        <f>IF($B$2=StoreConfig!C1362,IF(StoreConfig!L1362=0,"不限购",StoreConfig!L1362&amp;"次"),"")</f>
        <v/>
      </c>
    </row>
    <row r="1358" spans="4:10">
      <c r="D1358" s="99" t="str">
        <f>IF($B$2=StoreConfig!C1363,StoreConfig!O1363,"")</f>
        <v/>
      </c>
      <c r="E1358" s="99" t="str">
        <f>IF($B$2=StoreConfig!C1363,StoreConfig!E1363,"")</f>
        <v/>
      </c>
      <c r="F1358" s="99" t="str">
        <f>IF($B$2=StoreConfig!C1363,RIGHT(StoreConfig!J1363,LEN(StoreConfig!J1363)-FIND("|",StoreConfig!J1363)),"")</f>
        <v/>
      </c>
      <c r="G1358" s="99" t="str">
        <f>IFERROR(VLOOKUP(--IF($B$2=StoreConfig!C1363,LEFT(StoreConfig!J1363,FIND("|",StoreConfig!J1363)-1),""),$Q$4:$R$20,2,FALSE),"")</f>
        <v/>
      </c>
      <c r="H1358" s="91" t="str">
        <f>IF($B$2=StoreConfig!C1363,LEFT(StoreConfig!G1363,FIND("#",StoreConfig!G1363)-1),"")</f>
        <v/>
      </c>
      <c r="I1358" s="91" t="str">
        <f>IF($B$2=StoreConfig!C1363,RIGHT(StoreConfig!G1363,LEN(StoreConfig!G1363)-FIND("#",StoreConfig!G1363)),"")</f>
        <v/>
      </c>
      <c r="J1358" s="91" t="str">
        <f>IF($B$2=StoreConfig!C1363,IF(StoreConfig!L1363=0,"不限购",StoreConfig!L1363&amp;"次"),"")</f>
        <v/>
      </c>
    </row>
    <row r="1359" spans="4:10">
      <c r="D1359" s="99" t="str">
        <f>IF($B$2=StoreConfig!C1364,StoreConfig!O1364,"")</f>
        <v/>
      </c>
      <c r="E1359" s="99" t="str">
        <f>IF($B$2=StoreConfig!C1364,StoreConfig!E1364,"")</f>
        <v/>
      </c>
      <c r="F1359" s="99" t="str">
        <f>IF($B$2=StoreConfig!C1364,RIGHT(StoreConfig!J1364,LEN(StoreConfig!J1364)-FIND("|",StoreConfig!J1364)),"")</f>
        <v/>
      </c>
      <c r="G1359" s="99" t="str">
        <f>IFERROR(VLOOKUP(--IF($B$2=StoreConfig!C1364,LEFT(StoreConfig!J1364,FIND("|",StoreConfig!J1364)-1),""),$Q$4:$R$20,2,FALSE),"")</f>
        <v/>
      </c>
      <c r="H1359" s="91" t="str">
        <f>IF($B$2=StoreConfig!C1364,LEFT(StoreConfig!G1364,FIND("#",StoreConfig!G1364)-1),"")</f>
        <v/>
      </c>
      <c r="I1359" s="91" t="str">
        <f>IF($B$2=StoreConfig!C1364,RIGHT(StoreConfig!G1364,LEN(StoreConfig!G1364)-FIND("#",StoreConfig!G1364)),"")</f>
        <v/>
      </c>
      <c r="J1359" s="91" t="str">
        <f>IF($B$2=StoreConfig!C1364,IF(StoreConfig!L1364=0,"不限购",StoreConfig!L1364&amp;"次"),"")</f>
        <v/>
      </c>
    </row>
    <row r="1360" spans="4:10">
      <c r="D1360" s="99" t="str">
        <f>IF($B$2=StoreConfig!C1365,StoreConfig!O1365,"")</f>
        <v/>
      </c>
      <c r="E1360" s="99" t="str">
        <f>IF($B$2=StoreConfig!C1365,StoreConfig!E1365,"")</f>
        <v/>
      </c>
      <c r="F1360" s="99" t="str">
        <f>IF($B$2=StoreConfig!C1365,RIGHT(StoreConfig!J1365,LEN(StoreConfig!J1365)-FIND("|",StoreConfig!J1365)),"")</f>
        <v/>
      </c>
      <c r="G1360" s="99" t="str">
        <f>IFERROR(VLOOKUP(--IF($B$2=StoreConfig!C1365,LEFT(StoreConfig!J1365,FIND("|",StoreConfig!J1365)-1),""),$Q$4:$R$20,2,FALSE),"")</f>
        <v/>
      </c>
      <c r="H1360" s="91" t="str">
        <f>IF($B$2=StoreConfig!C1365,LEFT(StoreConfig!G1365,FIND("#",StoreConfig!G1365)-1),"")</f>
        <v/>
      </c>
      <c r="I1360" s="91" t="str">
        <f>IF($B$2=StoreConfig!C1365,RIGHT(StoreConfig!G1365,LEN(StoreConfig!G1365)-FIND("#",StoreConfig!G1365)),"")</f>
        <v/>
      </c>
      <c r="J1360" s="91" t="str">
        <f>IF($B$2=StoreConfig!C1365,IF(StoreConfig!L1365=0,"不限购",StoreConfig!L1365&amp;"次"),"")</f>
        <v/>
      </c>
    </row>
    <row r="1361" spans="4:10">
      <c r="D1361" s="99" t="str">
        <f>IF($B$2=StoreConfig!C1366,StoreConfig!O1366,"")</f>
        <v/>
      </c>
      <c r="E1361" s="99" t="str">
        <f>IF($B$2=StoreConfig!C1366,StoreConfig!E1366,"")</f>
        <v/>
      </c>
      <c r="F1361" s="99" t="str">
        <f>IF($B$2=StoreConfig!C1366,RIGHT(StoreConfig!J1366,LEN(StoreConfig!J1366)-FIND("|",StoreConfig!J1366)),"")</f>
        <v/>
      </c>
      <c r="G1361" s="99" t="str">
        <f>IFERROR(VLOOKUP(--IF($B$2=StoreConfig!C1366,LEFT(StoreConfig!J1366,FIND("|",StoreConfig!J1366)-1),""),$Q$4:$R$20,2,FALSE),"")</f>
        <v/>
      </c>
      <c r="H1361" s="91" t="str">
        <f>IF($B$2=StoreConfig!C1366,LEFT(StoreConfig!G1366,FIND("#",StoreConfig!G1366)-1),"")</f>
        <v/>
      </c>
      <c r="I1361" s="91" t="str">
        <f>IF($B$2=StoreConfig!C1366,RIGHT(StoreConfig!G1366,LEN(StoreConfig!G1366)-FIND("#",StoreConfig!G1366)),"")</f>
        <v/>
      </c>
      <c r="J1361" s="91" t="str">
        <f>IF($B$2=StoreConfig!C1366,IF(StoreConfig!L1366=0,"不限购",StoreConfig!L1366&amp;"次"),"")</f>
        <v/>
      </c>
    </row>
    <row r="1362" spans="4:10">
      <c r="D1362" s="99" t="str">
        <f>IF($B$2=StoreConfig!C1367,StoreConfig!O1367,"")</f>
        <v/>
      </c>
      <c r="E1362" s="99" t="str">
        <f>IF($B$2=StoreConfig!C1367,StoreConfig!E1367,"")</f>
        <v/>
      </c>
      <c r="F1362" s="99" t="str">
        <f>IF($B$2=StoreConfig!C1367,RIGHT(StoreConfig!J1367,LEN(StoreConfig!J1367)-FIND("|",StoreConfig!J1367)),"")</f>
        <v/>
      </c>
      <c r="G1362" s="99" t="str">
        <f>IFERROR(VLOOKUP(--IF($B$2=StoreConfig!C1367,LEFT(StoreConfig!J1367,FIND("|",StoreConfig!J1367)-1),""),$Q$4:$R$20,2,FALSE),"")</f>
        <v/>
      </c>
      <c r="H1362" s="91" t="str">
        <f>IF($B$2=StoreConfig!C1367,LEFT(StoreConfig!G1367,FIND("#",StoreConfig!G1367)-1),"")</f>
        <v/>
      </c>
      <c r="I1362" s="91" t="str">
        <f>IF($B$2=StoreConfig!C1367,RIGHT(StoreConfig!G1367,LEN(StoreConfig!G1367)-FIND("#",StoreConfig!G1367)),"")</f>
        <v/>
      </c>
      <c r="J1362" s="91" t="str">
        <f>IF($B$2=StoreConfig!C1367,IF(StoreConfig!L1367=0,"不限购",StoreConfig!L1367&amp;"次"),"")</f>
        <v/>
      </c>
    </row>
    <row r="1363" spans="4:10">
      <c r="D1363" s="99" t="str">
        <f>IF($B$2=StoreConfig!C1368,StoreConfig!O1368,"")</f>
        <v/>
      </c>
      <c r="E1363" s="99" t="str">
        <f>IF($B$2=StoreConfig!C1368,StoreConfig!E1368,"")</f>
        <v/>
      </c>
      <c r="F1363" s="99" t="str">
        <f>IF($B$2=StoreConfig!C1368,RIGHT(StoreConfig!J1368,LEN(StoreConfig!J1368)-FIND("|",StoreConfig!J1368)),"")</f>
        <v/>
      </c>
      <c r="G1363" s="99" t="str">
        <f>IFERROR(VLOOKUP(--IF($B$2=StoreConfig!C1368,LEFT(StoreConfig!J1368,FIND("|",StoreConfig!J1368)-1),""),$Q$4:$R$20,2,FALSE),"")</f>
        <v/>
      </c>
      <c r="H1363" s="91" t="str">
        <f>IF($B$2=StoreConfig!C1368,LEFT(StoreConfig!G1368,FIND("#",StoreConfig!G1368)-1),"")</f>
        <v/>
      </c>
      <c r="I1363" s="91" t="str">
        <f>IF($B$2=StoreConfig!C1368,RIGHT(StoreConfig!G1368,LEN(StoreConfig!G1368)-FIND("#",StoreConfig!G1368)),"")</f>
        <v/>
      </c>
      <c r="J1363" s="91" t="str">
        <f>IF($B$2=StoreConfig!C1368,IF(StoreConfig!L1368=0,"不限购",StoreConfig!L1368&amp;"次"),"")</f>
        <v/>
      </c>
    </row>
    <row r="1364" spans="4:10">
      <c r="D1364" s="99" t="str">
        <f>IF($B$2=StoreConfig!C1369,StoreConfig!O1369,"")</f>
        <v/>
      </c>
      <c r="E1364" s="99" t="str">
        <f>IF($B$2=StoreConfig!C1369,StoreConfig!E1369,"")</f>
        <v/>
      </c>
      <c r="F1364" s="99" t="str">
        <f>IF($B$2=StoreConfig!C1369,RIGHT(StoreConfig!J1369,LEN(StoreConfig!J1369)-FIND("|",StoreConfig!J1369)),"")</f>
        <v/>
      </c>
      <c r="G1364" s="99" t="str">
        <f>IFERROR(VLOOKUP(--IF($B$2=StoreConfig!C1369,LEFT(StoreConfig!J1369,FIND("|",StoreConfig!J1369)-1),""),$Q$4:$R$20,2,FALSE),"")</f>
        <v/>
      </c>
      <c r="H1364" s="91" t="str">
        <f>IF($B$2=StoreConfig!C1369,LEFT(StoreConfig!G1369,FIND("#",StoreConfig!G1369)-1),"")</f>
        <v/>
      </c>
      <c r="I1364" s="91" t="str">
        <f>IF($B$2=StoreConfig!C1369,RIGHT(StoreConfig!G1369,LEN(StoreConfig!G1369)-FIND("#",StoreConfig!G1369)),"")</f>
        <v/>
      </c>
      <c r="J1364" s="91" t="str">
        <f>IF($B$2=StoreConfig!C1369,IF(StoreConfig!L1369=0,"不限购",StoreConfig!L1369&amp;"次"),"")</f>
        <v/>
      </c>
    </row>
    <row r="1365" spans="4:10">
      <c r="D1365" s="99" t="str">
        <f>IF($B$2=StoreConfig!C1370,StoreConfig!O1370,"")</f>
        <v/>
      </c>
      <c r="E1365" s="99" t="str">
        <f>IF($B$2=StoreConfig!C1370,StoreConfig!E1370,"")</f>
        <v/>
      </c>
      <c r="F1365" s="99" t="str">
        <f>IF($B$2=StoreConfig!C1370,RIGHT(StoreConfig!J1370,LEN(StoreConfig!J1370)-FIND("|",StoreConfig!J1370)),"")</f>
        <v/>
      </c>
      <c r="G1365" s="99" t="str">
        <f>IFERROR(VLOOKUP(--IF($B$2=StoreConfig!C1370,LEFT(StoreConfig!J1370,FIND("|",StoreConfig!J1370)-1),""),$Q$4:$R$20,2,FALSE),"")</f>
        <v/>
      </c>
      <c r="H1365" s="91" t="str">
        <f>IF($B$2=StoreConfig!C1370,LEFT(StoreConfig!G1370,FIND("#",StoreConfig!G1370)-1),"")</f>
        <v/>
      </c>
      <c r="I1365" s="91" t="str">
        <f>IF($B$2=StoreConfig!C1370,RIGHT(StoreConfig!G1370,LEN(StoreConfig!G1370)-FIND("#",StoreConfig!G1370)),"")</f>
        <v/>
      </c>
      <c r="J1365" s="91" t="str">
        <f>IF($B$2=StoreConfig!C1370,IF(StoreConfig!L1370=0,"不限购",StoreConfig!L1370&amp;"次"),"")</f>
        <v/>
      </c>
    </row>
    <row r="1366" spans="4:10">
      <c r="D1366" s="99" t="str">
        <f>IF($B$2=StoreConfig!C1371,StoreConfig!O1371,"")</f>
        <v/>
      </c>
      <c r="E1366" s="99" t="str">
        <f>IF($B$2=StoreConfig!C1371,StoreConfig!E1371,"")</f>
        <v/>
      </c>
      <c r="F1366" s="99" t="str">
        <f>IF($B$2=StoreConfig!C1371,RIGHT(StoreConfig!J1371,LEN(StoreConfig!J1371)-FIND("|",StoreConfig!J1371)),"")</f>
        <v/>
      </c>
      <c r="G1366" s="99" t="str">
        <f>IFERROR(VLOOKUP(--IF($B$2=StoreConfig!C1371,LEFT(StoreConfig!J1371,FIND("|",StoreConfig!J1371)-1),""),$Q$4:$R$20,2,FALSE),"")</f>
        <v/>
      </c>
      <c r="H1366" s="91" t="str">
        <f>IF($B$2=StoreConfig!C1371,LEFT(StoreConfig!G1371,FIND("#",StoreConfig!G1371)-1),"")</f>
        <v/>
      </c>
      <c r="I1366" s="91" t="str">
        <f>IF($B$2=StoreConfig!C1371,RIGHT(StoreConfig!G1371,LEN(StoreConfig!G1371)-FIND("#",StoreConfig!G1371)),"")</f>
        <v/>
      </c>
      <c r="J1366" s="91" t="str">
        <f>IF($B$2=StoreConfig!C1371,IF(StoreConfig!L1371=0,"不限购",StoreConfig!L1371&amp;"次"),"")</f>
        <v/>
      </c>
    </row>
    <row r="1367" spans="4:10">
      <c r="D1367" s="99" t="str">
        <f>IF($B$2=StoreConfig!C1372,StoreConfig!O1372,"")</f>
        <v/>
      </c>
      <c r="E1367" s="99" t="str">
        <f>IF($B$2=StoreConfig!C1372,StoreConfig!E1372,"")</f>
        <v/>
      </c>
      <c r="F1367" s="99" t="str">
        <f>IF($B$2=StoreConfig!C1372,RIGHT(StoreConfig!J1372,LEN(StoreConfig!J1372)-FIND("|",StoreConfig!J1372)),"")</f>
        <v/>
      </c>
      <c r="G1367" s="99" t="str">
        <f>IFERROR(VLOOKUP(--IF($B$2=StoreConfig!C1372,LEFT(StoreConfig!J1372,FIND("|",StoreConfig!J1372)-1),""),$Q$4:$R$20,2,FALSE),"")</f>
        <v/>
      </c>
      <c r="H1367" s="91" t="str">
        <f>IF($B$2=StoreConfig!C1372,LEFT(StoreConfig!G1372,FIND("#",StoreConfig!G1372)-1),"")</f>
        <v/>
      </c>
      <c r="I1367" s="91" t="str">
        <f>IF($B$2=StoreConfig!C1372,RIGHT(StoreConfig!G1372,LEN(StoreConfig!G1372)-FIND("#",StoreConfig!G1372)),"")</f>
        <v/>
      </c>
      <c r="J1367" s="91" t="str">
        <f>IF($B$2=StoreConfig!C1372,IF(StoreConfig!L1372=0,"不限购",StoreConfig!L1372&amp;"次"),"")</f>
        <v/>
      </c>
    </row>
    <row r="1368" spans="4:10">
      <c r="D1368" s="99" t="str">
        <f>IF($B$2=StoreConfig!C1373,StoreConfig!O1373,"")</f>
        <v/>
      </c>
      <c r="E1368" s="99" t="str">
        <f>IF($B$2=StoreConfig!C1373,StoreConfig!E1373,"")</f>
        <v/>
      </c>
      <c r="F1368" s="99" t="str">
        <f>IF($B$2=StoreConfig!C1373,RIGHT(StoreConfig!J1373,LEN(StoreConfig!J1373)-FIND("|",StoreConfig!J1373)),"")</f>
        <v/>
      </c>
      <c r="G1368" s="99" t="str">
        <f>IFERROR(VLOOKUP(--IF($B$2=StoreConfig!C1373,LEFT(StoreConfig!J1373,FIND("|",StoreConfig!J1373)-1),""),$Q$4:$R$20,2,FALSE),"")</f>
        <v/>
      </c>
      <c r="H1368" s="91" t="str">
        <f>IF($B$2=StoreConfig!C1373,LEFT(StoreConfig!G1373,FIND("#",StoreConfig!G1373)-1),"")</f>
        <v/>
      </c>
      <c r="I1368" s="91" t="str">
        <f>IF($B$2=StoreConfig!C1373,RIGHT(StoreConfig!G1373,LEN(StoreConfig!G1373)-FIND("#",StoreConfig!G1373)),"")</f>
        <v/>
      </c>
      <c r="J1368" s="91" t="str">
        <f>IF($B$2=StoreConfig!C1373,IF(StoreConfig!L1373=0,"不限购",StoreConfig!L1373&amp;"次"),"")</f>
        <v/>
      </c>
    </row>
    <row r="1369" spans="4:10">
      <c r="D1369" s="99" t="str">
        <f>IF($B$2=StoreConfig!C1374,StoreConfig!O1374,"")</f>
        <v/>
      </c>
      <c r="E1369" s="99" t="str">
        <f>IF($B$2=StoreConfig!C1374,StoreConfig!E1374,"")</f>
        <v/>
      </c>
      <c r="F1369" s="99" t="str">
        <f>IF($B$2=StoreConfig!C1374,RIGHT(StoreConfig!J1374,LEN(StoreConfig!J1374)-FIND("|",StoreConfig!J1374)),"")</f>
        <v/>
      </c>
      <c r="G1369" s="99" t="str">
        <f>IFERROR(VLOOKUP(--IF($B$2=StoreConfig!C1374,LEFT(StoreConfig!J1374,FIND("|",StoreConfig!J1374)-1),""),$Q$4:$R$20,2,FALSE),"")</f>
        <v/>
      </c>
      <c r="H1369" s="91" t="str">
        <f>IF($B$2=StoreConfig!C1374,LEFT(StoreConfig!G1374,FIND("#",StoreConfig!G1374)-1),"")</f>
        <v/>
      </c>
      <c r="I1369" s="91" t="str">
        <f>IF($B$2=StoreConfig!C1374,RIGHT(StoreConfig!G1374,LEN(StoreConfig!G1374)-FIND("#",StoreConfig!G1374)),"")</f>
        <v/>
      </c>
      <c r="J1369" s="91" t="str">
        <f>IF($B$2=StoreConfig!C1374,IF(StoreConfig!L1374=0,"不限购",StoreConfig!L1374&amp;"次"),"")</f>
        <v/>
      </c>
    </row>
    <row r="1370" spans="4:10">
      <c r="D1370" s="99" t="str">
        <f>IF($B$2=StoreConfig!C1375,StoreConfig!O1375,"")</f>
        <v/>
      </c>
      <c r="E1370" s="99" t="str">
        <f>IF($B$2=StoreConfig!C1375,StoreConfig!E1375,"")</f>
        <v/>
      </c>
      <c r="F1370" s="99" t="str">
        <f>IF($B$2=StoreConfig!C1375,RIGHT(StoreConfig!J1375,LEN(StoreConfig!J1375)-FIND("|",StoreConfig!J1375)),"")</f>
        <v/>
      </c>
      <c r="G1370" s="99" t="str">
        <f>IFERROR(VLOOKUP(--IF($B$2=StoreConfig!C1375,LEFT(StoreConfig!J1375,FIND("|",StoreConfig!J1375)-1),""),$Q$4:$R$20,2,FALSE),"")</f>
        <v/>
      </c>
      <c r="H1370" s="91" t="str">
        <f>IF($B$2=StoreConfig!C1375,LEFT(StoreConfig!G1375,FIND("#",StoreConfig!G1375)-1),"")</f>
        <v/>
      </c>
      <c r="I1370" s="91" t="str">
        <f>IF($B$2=StoreConfig!C1375,RIGHT(StoreConfig!G1375,LEN(StoreConfig!G1375)-FIND("#",StoreConfig!G1375)),"")</f>
        <v/>
      </c>
      <c r="J1370" s="91" t="str">
        <f>IF($B$2=StoreConfig!C1375,IF(StoreConfig!L1375=0,"不限购",StoreConfig!L1375&amp;"次"),"")</f>
        <v/>
      </c>
    </row>
    <row r="1371" spans="4:10">
      <c r="D1371" s="99" t="str">
        <f>IF($B$2=StoreConfig!C1376,StoreConfig!O1376,"")</f>
        <v/>
      </c>
      <c r="E1371" s="99" t="str">
        <f>IF($B$2=StoreConfig!C1376,StoreConfig!E1376,"")</f>
        <v/>
      </c>
      <c r="F1371" s="99" t="str">
        <f>IF($B$2=StoreConfig!C1376,RIGHT(StoreConfig!J1376,LEN(StoreConfig!J1376)-FIND("|",StoreConfig!J1376)),"")</f>
        <v/>
      </c>
      <c r="G1371" s="99" t="str">
        <f>IFERROR(VLOOKUP(--IF($B$2=StoreConfig!C1376,LEFT(StoreConfig!J1376,FIND("|",StoreConfig!J1376)-1),""),$Q$4:$R$20,2,FALSE),"")</f>
        <v/>
      </c>
      <c r="H1371" s="91" t="str">
        <f>IF($B$2=StoreConfig!C1376,LEFT(StoreConfig!G1376,FIND("#",StoreConfig!G1376)-1),"")</f>
        <v/>
      </c>
      <c r="I1371" s="91" t="str">
        <f>IF($B$2=StoreConfig!C1376,RIGHT(StoreConfig!G1376,LEN(StoreConfig!G1376)-FIND("#",StoreConfig!G1376)),"")</f>
        <v/>
      </c>
      <c r="J1371" s="91" t="str">
        <f>IF($B$2=StoreConfig!C1376,IF(StoreConfig!L1376=0,"不限购",StoreConfig!L1376&amp;"次"),"")</f>
        <v/>
      </c>
    </row>
    <row r="1372" spans="4:10">
      <c r="D1372" s="99" t="str">
        <f>IF($B$2=StoreConfig!C1377,StoreConfig!O1377,"")</f>
        <v/>
      </c>
      <c r="E1372" s="99" t="str">
        <f>IF($B$2=StoreConfig!C1377,StoreConfig!E1377,"")</f>
        <v/>
      </c>
      <c r="F1372" s="99" t="str">
        <f>IF($B$2=StoreConfig!C1377,RIGHT(StoreConfig!J1377,LEN(StoreConfig!J1377)-FIND("|",StoreConfig!J1377)),"")</f>
        <v/>
      </c>
      <c r="G1372" s="99" t="str">
        <f>IFERROR(VLOOKUP(--IF($B$2=StoreConfig!C1377,LEFT(StoreConfig!J1377,FIND("|",StoreConfig!J1377)-1),""),$Q$4:$R$20,2,FALSE),"")</f>
        <v/>
      </c>
      <c r="H1372" s="91" t="str">
        <f>IF($B$2=StoreConfig!C1377,LEFT(StoreConfig!G1377,FIND("#",StoreConfig!G1377)-1),"")</f>
        <v/>
      </c>
      <c r="I1372" s="91" t="str">
        <f>IF($B$2=StoreConfig!C1377,RIGHT(StoreConfig!G1377,LEN(StoreConfig!G1377)-FIND("#",StoreConfig!G1377)),"")</f>
        <v/>
      </c>
      <c r="J1372" s="91" t="str">
        <f>IF($B$2=StoreConfig!C1377,IF(StoreConfig!L1377=0,"不限购",StoreConfig!L1377&amp;"次"),"")</f>
        <v/>
      </c>
    </row>
    <row r="1373" spans="4:10">
      <c r="D1373" s="99" t="str">
        <f>IF($B$2=StoreConfig!C1378,StoreConfig!O1378,"")</f>
        <v/>
      </c>
      <c r="E1373" s="99" t="str">
        <f>IF($B$2=StoreConfig!C1378,StoreConfig!E1378,"")</f>
        <v/>
      </c>
      <c r="F1373" s="99" t="str">
        <f>IF($B$2=StoreConfig!C1378,RIGHT(StoreConfig!J1378,LEN(StoreConfig!J1378)-FIND("|",StoreConfig!J1378)),"")</f>
        <v/>
      </c>
      <c r="G1373" s="99" t="str">
        <f>IFERROR(VLOOKUP(--IF($B$2=StoreConfig!C1378,LEFT(StoreConfig!J1378,FIND("|",StoreConfig!J1378)-1),""),$Q$4:$R$20,2,FALSE),"")</f>
        <v/>
      </c>
      <c r="H1373" s="91" t="str">
        <f>IF($B$2=StoreConfig!C1378,LEFT(StoreConfig!G1378,FIND("#",StoreConfig!G1378)-1),"")</f>
        <v/>
      </c>
      <c r="I1373" s="91" t="str">
        <f>IF($B$2=StoreConfig!C1378,RIGHT(StoreConfig!G1378,LEN(StoreConfig!G1378)-FIND("#",StoreConfig!G1378)),"")</f>
        <v/>
      </c>
      <c r="J1373" s="91" t="str">
        <f>IF($B$2=StoreConfig!C1378,IF(StoreConfig!L1378=0,"不限购",StoreConfig!L1378&amp;"次"),"")</f>
        <v/>
      </c>
    </row>
    <row r="1374" spans="4:10">
      <c r="D1374" s="99" t="str">
        <f>IF($B$2=StoreConfig!C1379,StoreConfig!O1379,"")</f>
        <v/>
      </c>
      <c r="E1374" s="99" t="str">
        <f>IF($B$2=StoreConfig!C1379,StoreConfig!E1379,"")</f>
        <v/>
      </c>
      <c r="F1374" s="99" t="str">
        <f>IF($B$2=StoreConfig!C1379,RIGHT(StoreConfig!J1379,LEN(StoreConfig!J1379)-FIND("|",StoreConfig!J1379)),"")</f>
        <v/>
      </c>
      <c r="G1374" s="99" t="str">
        <f>IFERROR(VLOOKUP(--IF($B$2=StoreConfig!C1379,LEFT(StoreConfig!J1379,FIND("|",StoreConfig!J1379)-1),""),$Q$4:$R$20,2,FALSE),"")</f>
        <v/>
      </c>
      <c r="H1374" s="91" t="str">
        <f>IF($B$2=StoreConfig!C1379,LEFT(StoreConfig!G1379,FIND("#",StoreConfig!G1379)-1),"")</f>
        <v/>
      </c>
      <c r="I1374" s="91" t="str">
        <f>IF($B$2=StoreConfig!C1379,RIGHT(StoreConfig!G1379,LEN(StoreConfig!G1379)-FIND("#",StoreConfig!G1379)),"")</f>
        <v/>
      </c>
      <c r="J1374" s="91" t="str">
        <f>IF($B$2=StoreConfig!C1379,IF(StoreConfig!L1379=0,"不限购",StoreConfig!L1379&amp;"次"),"")</f>
        <v/>
      </c>
    </row>
    <row r="1375" spans="4:10">
      <c r="D1375" s="99" t="str">
        <f>IF($B$2=StoreConfig!C1380,StoreConfig!O1380,"")</f>
        <v/>
      </c>
      <c r="E1375" s="99" t="str">
        <f>IF($B$2=StoreConfig!C1380,StoreConfig!E1380,"")</f>
        <v/>
      </c>
      <c r="F1375" s="99" t="str">
        <f>IF($B$2=StoreConfig!C1380,RIGHT(StoreConfig!J1380,LEN(StoreConfig!J1380)-FIND("|",StoreConfig!J1380)),"")</f>
        <v/>
      </c>
      <c r="G1375" s="99" t="str">
        <f>IFERROR(VLOOKUP(--IF($B$2=StoreConfig!C1380,LEFT(StoreConfig!J1380,FIND("|",StoreConfig!J1380)-1),""),$Q$4:$R$20,2,FALSE),"")</f>
        <v/>
      </c>
      <c r="H1375" s="91" t="str">
        <f>IF($B$2=StoreConfig!C1380,LEFT(StoreConfig!G1380,FIND("#",StoreConfig!G1380)-1),"")</f>
        <v/>
      </c>
      <c r="I1375" s="91" t="str">
        <f>IF($B$2=StoreConfig!C1380,RIGHT(StoreConfig!G1380,LEN(StoreConfig!G1380)-FIND("#",StoreConfig!G1380)),"")</f>
        <v/>
      </c>
      <c r="J1375" s="91" t="str">
        <f>IF($B$2=StoreConfig!C1380,IF(StoreConfig!L1380=0,"不限购",StoreConfig!L1380&amp;"次"),"")</f>
        <v/>
      </c>
    </row>
    <row r="1376" spans="4:10">
      <c r="D1376" s="99" t="str">
        <f>IF($B$2=StoreConfig!C1381,StoreConfig!O1381,"")</f>
        <v/>
      </c>
      <c r="E1376" s="99" t="str">
        <f>IF($B$2=StoreConfig!C1381,StoreConfig!E1381,"")</f>
        <v/>
      </c>
      <c r="F1376" s="99" t="str">
        <f>IF($B$2=StoreConfig!C1381,RIGHT(StoreConfig!J1381,LEN(StoreConfig!J1381)-FIND("|",StoreConfig!J1381)),"")</f>
        <v/>
      </c>
      <c r="G1376" s="99" t="str">
        <f>IFERROR(VLOOKUP(--IF($B$2=StoreConfig!C1381,LEFT(StoreConfig!J1381,FIND("|",StoreConfig!J1381)-1),""),$Q$4:$R$20,2,FALSE),"")</f>
        <v/>
      </c>
      <c r="H1376" s="91" t="str">
        <f>IF($B$2=StoreConfig!C1381,LEFT(StoreConfig!G1381,FIND("#",StoreConfig!G1381)-1),"")</f>
        <v/>
      </c>
      <c r="I1376" s="91" t="str">
        <f>IF($B$2=StoreConfig!C1381,RIGHT(StoreConfig!G1381,LEN(StoreConfig!G1381)-FIND("#",StoreConfig!G1381)),"")</f>
        <v/>
      </c>
      <c r="J1376" s="91" t="str">
        <f>IF($B$2=StoreConfig!C1381,IF(StoreConfig!L1381=0,"不限购",StoreConfig!L1381&amp;"次"),"")</f>
        <v/>
      </c>
    </row>
    <row r="1377" spans="4:10">
      <c r="D1377" s="99" t="str">
        <f>IF($B$2=StoreConfig!C1382,StoreConfig!O1382,"")</f>
        <v/>
      </c>
      <c r="E1377" s="99" t="str">
        <f>IF($B$2=StoreConfig!C1382,StoreConfig!E1382,"")</f>
        <v/>
      </c>
      <c r="F1377" s="99" t="str">
        <f>IF($B$2=StoreConfig!C1382,RIGHT(StoreConfig!J1382,LEN(StoreConfig!J1382)-FIND("|",StoreConfig!J1382)),"")</f>
        <v/>
      </c>
      <c r="G1377" s="99" t="str">
        <f>IFERROR(VLOOKUP(--IF($B$2=StoreConfig!C1382,LEFT(StoreConfig!J1382,FIND("|",StoreConfig!J1382)-1),""),$Q$4:$R$20,2,FALSE),"")</f>
        <v/>
      </c>
      <c r="H1377" s="91" t="str">
        <f>IF($B$2=StoreConfig!C1382,LEFT(StoreConfig!G1382,FIND("#",StoreConfig!G1382)-1),"")</f>
        <v/>
      </c>
      <c r="I1377" s="91" t="str">
        <f>IF($B$2=StoreConfig!C1382,RIGHT(StoreConfig!G1382,LEN(StoreConfig!G1382)-FIND("#",StoreConfig!G1382)),"")</f>
        <v/>
      </c>
      <c r="J1377" s="91" t="str">
        <f>IF($B$2=StoreConfig!C1382,IF(StoreConfig!L1382=0,"不限购",StoreConfig!L1382&amp;"次"),"")</f>
        <v/>
      </c>
    </row>
    <row r="1378" spans="4:10">
      <c r="D1378" s="99" t="str">
        <f>IF($B$2=StoreConfig!C1383,StoreConfig!O1383,"")</f>
        <v/>
      </c>
      <c r="E1378" s="99" t="str">
        <f>IF($B$2=StoreConfig!C1383,StoreConfig!E1383,"")</f>
        <v/>
      </c>
      <c r="F1378" s="99" t="str">
        <f>IF($B$2=StoreConfig!C1383,RIGHT(StoreConfig!J1383,LEN(StoreConfig!J1383)-FIND("|",StoreConfig!J1383)),"")</f>
        <v/>
      </c>
      <c r="G1378" s="99" t="str">
        <f>IFERROR(VLOOKUP(--IF($B$2=StoreConfig!C1383,LEFT(StoreConfig!J1383,FIND("|",StoreConfig!J1383)-1),""),$Q$4:$R$20,2,FALSE),"")</f>
        <v/>
      </c>
      <c r="H1378" s="91" t="str">
        <f>IF($B$2=StoreConfig!C1383,LEFT(StoreConfig!G1383,FIND("#",StoreConfig!G1383)-1),"")</f>
        <v/>
      </c>
      <c r="I1378" s="91" t="str">
        <f>IF($B$2=StoreConfig!C1383,RIGHT(StoreConfig!G1383,LEN(StoreConfig!G1383)-FIND("#",StoreConfig!G1383)),"")</f>
        <v/>
      </c>
      <c r="J1378" s="91" t="str">
        <f>IF($B$2=StoreConfig!C1383,IF(StoreConfig!L1383=0,"不限购",StoreConfig!L1383&amp;"次"),"")</f>
        <v/>
      </c>
    </row>
    <row r="1379" spans="4:10">
      <c r="D1379" s="99" t="str">
        <f>IF($B$2=StoreConfig!C1384,StoreConfig!O1384,"")</f>
        <v/>
      </c>
      <c r="E1379" s="99" t="str">
        <f>IF($B$2=StoreConfig!C1384,StoreConfig!E1384,"")</f>
        <v/>
      </c>
      <c r="F1379" s="99" t="str">
        <f>IF($B$2=StoreConfig!C1384,RIGHT(StoreConfig!J1384,LEN(StoreConfig!J1384)-FIND("|",StoreConfig!J1384)),"")</f>
        <v/>
      </c>
      <c r="G1379" s="99" t="str">
        <f>IFERROR(VLOOKUP(--IF($B$2=StoreConfig!C1384,LEFT(StoreConfig!J1384,FIND("|",StoreConfig!J1384)-1),""),$Q$4:$R$20,2,FALSE),"")</f>
        <v/>
      </c>
      <c r="H1379" s="91" t="str">
        <f>IF($B$2=StoreConfig!C1384,LEFT(StoreConfig!G1384,FIND("#",StoreConfig!G1384)-1),"")</f>
        <v/>
      </c>
      <c r="I1379" s="91" t="str">
        <f>IF($B$2=StoreConfig!C1384,RIGHT(StoreConfig!G1384,LEN(StoreConfig!G1384)-FIND("#",StoreConfig!G1384)),"")</f>
        <v/>
      </c>
      <c r="J1379" s="91" t="str">
        <f>IF($B$2=StoreConfig!C1384,IF(StoreConfig!L1384=0,"不限购",StoreConfig!L1384&amp;"次"),"")</f>
        <v/>
      </c>
    </row>
    <row r="1380" spans="4:10">
      <c r="D1380" s="99" t="str">
        <f>IF($B$2=StoreConfig!C1385,StoreConfig!O1385,"")</f>
        <v/>
      </c>
      <c r="E1380" s="99" t="str">
        <f>IF($B$2=StoreConfig!C1385,StoreConfig!E1385,"")</f>
        <v/>
      </c>
      <c r="F1380" s="99" t="str">
        <f>IF($B$2=StoreConfig!C1385,RIGHT(StoreConfig!J1385,LEN(StoreConfig!J1385)-FIND("|",StoreConfig!J1385)),"")</f>
        <v/>
      </c>
      <c r="G1380" s="99" t="str">
        <f>IFERROR(VLOOKUP(--IF($B$2=StoreConfig!C1385,LEFT(StoreConfig!J1385,FIND("|",StoreConfig!J1385)-1),""),$Q$4:$R$20,2,FALSE),"")</f>
        <v/>
      </c>
      <c r="H1380" s="91" t="str">
        <f>IF($B$2=StoreConfig!C1385,LEFT(StoreConfig!G1385,FIND("#",StoreConfig!G1385)-1),"")</f>
        <v/>
      </c>
      <c r="I1380" s="91" t="str">
        <f>IF($B$2=StoreConfig!C1385,RIGHT(StoreConfig!G1385,LEN(StoreConfig!G1385)-FIND("#",StoreConfig!G1385)),"")</f>
        <v/>
      </c>
      <c r="J1380" s="91" t="str">
        <f>IF($B$2=StoreConfig!C1385,IF(StoreConfig!L1385=0,"不限购",StoreConfig!L1385&amp;"次"),"")</f>
        <v/>
      </c>
    </row>
    <row r="1381" spans="4:10">
      <c r="D1381" s="99" t="str">
        <f>IF($B$2=StoreConfig!C1386,StoreConfig!O1386,"")</f>
        <v/>
      </c>
      <c r="E1381" s="99" t="str">
        <f>IF($B$2=StoreConfig!C1386,StoreConfig!E1386,"")</f>
        <v/>
      </c>
      <c r="F1381" s="99" t="str">
        <f>IF($B$2=StoreConfig!C1386,RIGHT(StoreConfig!J1386,LEN(StoreConfig!J1386)-FIND("|",StoreConfig!J1386)),"")</f>
        <v/>
      </c>
      <c r="G1381" s="99" t="str">
        <f>IFERROR(VLOOKUP(--IF($B$2=StoreConfig!C1386,LEFT(StoreConfig!J1386,FIND("|",StoreConfig!J1386)-1),""),$Q$4:$R$20,2,FALSE),"")</f>
        <v/>
      </c>
      <c r="H1381" s="91" t="str">
        <f>IF($B$2=StoreConfig!C1386,LEFT(StoreConfig!G1386,FIND("#",StoreConfig!G1386)-1),"")</f>
        <v/>
      </c>
      <c r="I1381" s="91" t="str">
        <f>IF($B$2=StoreConfig!C1386,RIGHT(StoreConfig!G1386,LEN(StoreConfig!G1386)-FIND("#",StoreConfig!G1386)),"")</f>
        <v/>
      </c>
      <c r="J1381" s="91" t="str">
        <f>IF($B$2=StoreConfig!C1386,IF(StoreConfig!L1386=0,"不限购",StoreConfig!L1386&amp;"次"),"")</f>
        <v/>
      </c>
    </row>
    <row r="1382" spans="4:10">
      <c r="D1382" s="99" t="str">
        <f>IF($B$2=StoreConfig!C1387,StoreConfig!O1387,"")</f>
        <v/>
      </c>
      <c r="E1382" s="99" t="str">
        <f>IF($B$2=StoreConfig!C1387,StoreConfig!E1387,"")</f>
        <v/>
      </c>
      <c r="F1382" s="99" t="str">
        <f>IF($B$2=StoreConfig!C1387,RIGHT(StoreConfig!J1387,LEN(StoreConfig!J1387)-FIND("|",StoreConfig!J1387)),"")</f>
        <v/>
      </c>
      <c r="G1382" s="99" t="str">
        <f>IFERROR(VLOOKUP(--IF($B$2=StoreConfig!C1387,LEFT(StoreConfig!J1387,FIND("|",StoreConfig!J1387)-1),""),$Q$4:$R$20,2,FALSE),"")</f>
        <v/>
      </c>
      <c r="H1382" s="91" t="str">
        <f>IF($B$2=StoreConfig!C1387,LEFT(StoreConfig!G1387,FIND("#",StoreConfig!G1387)-1),"")</f>
        <v/>
      </c>
      <c r="I1382" s="91" t="str">
        <f>IF($B$2=StoreConfig!C1387,RIGHT(StoreConfig!G1387,LEN(StoreConfig!G1387)-FIND("#",StoreConfig!G1387)),"")</f>
        <v/>
      </c>
      <c r="J1382" s="91" t="str">
        <f>IF($B$2=StoreConfig!C1387,IF(StoreConfig!L1387=0,"不限购",StoreConfig!L1387&amp;"次"),"")</f>
        <v/>
      </c>
    </row>
    <row r="1383" spans="4:10">
      <c r="D1383" s="99" t="str">
        <f>IF($B$2=StoreConfig!C1388,StoreConfig!O1388,"")</f>
        <v/>
      </c>
      <c r="E1383" s="99" t="str">
        <f>IF($B$2=StoreConfig!C1388,StoreConfig!E1388,"")</f>
        <v/>
      </c>
      <c r="F1383" s="99" t="str">
        <f>IF($B$2=StoreConfig!C1388,RIGHT(StoreConfig!J1388,LEN(StoreConfig!J1388)-FIND("|",StoreConfig!J1388)),"")</f>
        <v/>
      </c>
      <c r="G1383" s="99" t="str">
        <f>IFERROR(VLOOKUP(--IF($B$2=StoreConfig!C1388,LEFT(StoreConfig!J1388,FIND("|",StoreConfig!J1388)-1),""),$Q$4:$R$20,2,FALSE),"")</f>
        <v/>
      </c>
      <c r="H1383" s="91" t="str">
        <f>IF($B$2=StoreConfig!C1388,LEFT(StoreConfig!G1388,FIND("#",StoreConfig!G1388)-1),"")</f>
        <v/>
      </c>
      <c r="I1383" s="91" t="str">
        <f>IF($B$2=StoreConfig!C1388,RIGHT(StoreConfig!G1388,LEN(StoreConfig!G1388)-FIND("#",StoreConfig!G1388)),"")</f>
        <v/>
      </c>
      <c r="J1383" s="91" t="str">
        <f>IF($B$2=StoreConfig!C1388,IF(StoreConfig!L1388=0,"不限购",StoreConfig!L1388&amp;"次"),"")</f>
        <v/>
      </c>
    </row>
    <row r="1384" spans="4:10">
      <c r="D1384" s="99" t="str">
        <f>IF($B$2=StoreConfig!C1389,StoreConfig!O1389,"")</f>
        <v/>
      </c>
      <c r="E1384" s="99" t="str">
        <f>IF($B$2=StoreConfig!C1389,StoreConfig!E1389,"")</f>
        <v/>
      </c>
      <c r="F1384" s="99" t="str">
        <f>IF($B$2=StoreConfig!C1389,RIGHT(StoreConfig!J1389,LEN(StoreConfig!J1389)-FIND("|",StoreConfig!J1389)),"")</f>
        <v/>
      </c>
      <c r="G1384" s="99" t="str">
        <f>IFERROR(VLOOKUP(--IF($B$2=StoreConfig!C1389,LEFT(StoreConfig!J1389,FIND("|",StoreConfig!J1389)-1),""),$Q$4:$R$20,2,FALSE),"")</f>
        <v/>
      </c>
      <c r="H1384" s="91" t="str">
        <f>IF($B$2=StoreConfig!C1389,LEFT(StoreConfig!G1389,FIND("#",StoreConfig!G1389)-1),"")</f>
        <v/>
      </c>
      <c r="I1384" s="91" t="str">
        <f>IF($B$2=StoreConfig!C1389,RIGHT(StoreConfig!G1389,LEN(StoreConfig!G1389)-FIND("#",StoreConfig!G1389)),"")</f>
        <v/>
      </c>
      <c r="J1384" s="91" t="str">
        <f>IF($B$2=StoreConfig!C1389,IF(StoreConfig!L1389=0,"不限购",StoreConfig!L1389&amp;"次"),"")</f>
        <v/>
      </c>
    </row>
    <row r="1385" spans="4:10">
      <c r="D1385" s="99" t="str">
        <f>IF($B$2=StoreConfig!C1390,StoreConfig!O1390,"")</f>
        <v/>
      </c>
      <c r="E1385" s="99" t="str">
        <f>IF($B$2=StoreConfig!C1390,StoreConfig!E1390,"")</f>
        <v/>
      </c>
      <c r="F1385" s="99" t="str">
        <f>IF($B$2=StoreConfig!C1390,RIGHT(StoreConfig!J1390,LEN(StoreConfig!J1390)-FIND("|",StoreConfig!J1390)),"")</f>
        <v/>
      </c>
      <c r="G1385" s="99" t="str">
        <f>IFERROR(VLOOKUP(--IF($B$2=StoreConfig!C1390,LEFT(StoreConfig!J1390,FIND("|",StoreConfig!J1390)-1),""),$Q$4:$R$20,2,FALSE),"")</f>
        <v/>
      </c>
      <c r="H1385" s="91" t="str">
        <f>IF($B$2=StoreConfig!C1390,LEFT(StoreConfig!G1390,FIND("#",StoreConfig!G1390)-1),"")</f>
        <v/>
      </c>
      <c r="I1385" s="91" t="str">
        <f>IF($B$2=StoreConfig!C1390,RIGHT(StoreConfig!G1390,LEN(StoreConfig!G1390)-FIND("#",StoreConfig!G1390)),"")</f>
        <v/>
      </c>
      <c r="J1385" s="91" t="str">
        <f>IF($B$2=StoreConfig!C1390,IF(StoreConfig!L1390=0,"不限购",StoreConfig!L1390&amp;"次"),"")</f>
        <v/>
      </c>
    </row>
    <row r="1386" spans="4:10">
      <c r="D1386" s="99" t="str">
        <f>IF($B$2=StoreConfig!C1391,StoreConfig!O1391,"")</f>
        <v/>
      </c>
      <c r="E1386" s="99" t="str">
        <f>IF($B$2=StoreConfig!C1391,StoreConfig!E1391,"")</f>
        <v/>
      </c>
      <c r="F1386" s="99" t="str">
        <f>IF($B$2=StoreConfig!C1391,RIGHT(StoreConfig!J1391,LEN(StoreConfig!J1391)-FIND("|",StoreConfig!J1391)),"")</f>
        <v/>
      </c>
      <c r="G1386" s="99" t="str">
        <f>IFERROR(VLOOKUP(--IF($B$2=StoreConfig!C1391,LEFT(StoreConfig!J1391,FIND("|",StoreConfig!J1391)-1),""),$Q$4:$R$20,2,FALSE),"")</f>
        <v/>
      </c>
      <c r="H1386" s="91" t="str">
        <f>IF($B$2=StoreConfig!C1391,LEFT(StoreConfig!G1391,FIND("#",StoreConfig!G1391)-1),"")</f>
        <v/>
      </c>
      <c r="I1386" s="91" t="str">
        <f>IF($B$2=StoreConfig!C1391,RIGHT(StoreConfig!G1391,LEN(StoreConfig!G1391)-FIND("#",StoreConfig!G1391)),"")</f>
        <v/>
      </c>
      <c r="J1386" s="91" t="str">
        <f>IF($B$2=StoreConfig!C1391,IF(StoreConfig!L1391=0,"不限购",StoreConfig!L1391&amp;"次"),"")</f>
        <v/>
      </c>
    </row>
    <row r="1387" spans="4:10">
      <c r="D1387" s="99" t="str">
        <f>IF($B$2=StoreConfig!C1392,StoreConfig!O1392,"")</f>
        <v/>
      </c>
      <c r="E1387" s="99" t="str">
        <f>IF($B$2=StoreConfig!C1392,StoreConfig!E1392,"")</f>
        <v/>
      </c>
      <c r="F1387" s="99" t="str">
        <f>IF($B$2=StoreConfig!C1392,RIGHT(StoreConfig!J1392,LEN(StoreConfig!J1392)-FIND("|",StoreConfig!J1392)),"")</f>
        <v/>
      </c>
      <c r="G1387" s="99" t="str">
        <f>IFERROR(VLOOKUP(--IF($B$2=StoreConfig!C1392,LEFT(StoreConfig!J1392,FIND("|",StoreConfig!J1392)-1),""),$Q$4:$R$20,2,FALSE),"")</f>
        <v/>
      </c>
      <c r="H1387" s="91" t="str">
        <f>IF($B$2=StoreConfig!C1392,LEFT(StoreConfig!G1392,FIND("#",StoreConfig!G1392)-1),"")</f>
        <v/>
      </c>
      <c r="I1387" s="91" t="str">
        <f>IF($B$2=StoreConfig!C1392,RIGHT(StoreConfig!G1392,LEN(StoreConfig!G1392)-FIND("#",StoreConfig!G1392)),"")</f>
        <v/>
      </c>
      <c r="J1387" s="91" t="str">
        <f>IF($B$2=StoreConfig!C1392,IF(StoreConfig!L1392=0,"不限购",StoreConfig!L1392&amp;"次"),"")</f>
        <v/>
      </c>
    </row>
    <row r="1388" spans="4:10">
      <c r="D1388" s="99" t="str">
        <f>IF($B$2=StoreConfig!C1393,StoreConfig!O1393,"")</f>
        <v/>
      </c>
      <c r="E1388" s="99" t="str">
        <f>IF($B$2=StoreConfig!C1393,StoreConfig!E1393,"")</f>
        <v/>
      </c>
      <c r="F1388" s="99" t="str">
        <f>IF($B$2=StoreConfig!C1393,RIGHT(StoreConfig!J1393,LEN(StoreConfig!J1393)-FIND("|",StoreConfig!J1393)),"")</f>
        <v/>
      </c>
      <c r="G1388" s="99" t="str">
        <f>IFERROR(VLOOKUP(--IF($B$2=StoreConfig!C1393,LEFT(StoreConfig!J1393,FIND("|",StoreConfig!J1393)-1),""),$Q$4:$R$20,2,FALSE),"")</f>
        <v/>
      </c>
      <c r="H1388" s="91" t="str">
        <f>IF($B$2=StoreConfig!C1393,LEFT(StoreConfig!G1393,FIND("#",StoreConfig!G1393)-1),"")</f>
        <v/>
      </c>
      <c r="I1388" s="91" t="str">
        <f>IF($B$2=StoreConfig!C1393,RIGHT(StoreConfig!G1393,LEN(StoreConfig!G1393)-FIND("#",StoreConfig!G1393)),"")</f>
        <v/>
      </c>
      <c r="J1388" s="91" t="str">
        <f>IF($B$2=StoreConfig!C1393,IF(StoreConfig!L1393=0,"不限购",StoreConfig!L1393&amp;"次"),"")</f>
        <v/>
      </c>
    </row>
    <row r="1389" spans="4:10">
      <c r="D1389" s="99" t="str">
        <f>IF($B$2=StoreConfig!C1394,StoreConfig!O1394,"")</f>
        <v/>
      </c>
      <c r="E1389" s="99" t="str">
        <f>IF($B$2=StoreConfig!C1394,StoreConfig!E1394,"")</f>
        <v/>
      </c>
      <c r="F1389" s="99" t="str">
        <f>IF($B$2=StoreConfig!C1394,RIGHT(StoreConfig!J1394,LEN(StoreConfig!J1394)-FIND("|",StoreConfig!J1394)),"")</f>
        <v/>
      </c>
      <c r="G1389" s="99" t="str">
        <f>IFERROR(VLOOKUP(--IF($B$2=StoreConfig!C1394,LEFT(StoreConfig!J1394,FIND("|",StoreConfig!J1394)-1),""),$Q$4:$R$20,2,FALSE),"")</f>
        <v/>
      </c>
      <c r="H1389" s="91" t="str">
        <f>IF($B$2=StoreConfig!C1394,LEFT(StoreConfig!G1394,FIND("#",StoreConfig!G1394)-1),"")</f>
        <v/>
      </c>
      <c r="I1389" s="91" t="str">
        <f>IF($B$2=StoreConfig!C1394,RIGHT(StoreConfig!G1394,LEN(StoreConfig!G1394)-FIND("#",StoreConfig!G1394)),"")</f>
        <v/>
      </c>
      <c r="J1389" s="91" t="str">
        <f>IF($B$2=StoreConfig!C1394,IF(StoreConfig!L1394=0,"不限购",StoreConfig!L1394&amp;"次"),"")</f>
        <v/>
      </c>
    </row>
    <row r="1390" spans="4:10">
      <c r="D1390" s="99" t="str">
        <f>IF($B$2=StoreConfig!C1395,StoreConfig!O1395,"")</f>
        <v/>
      </c>
      <c r="E1390" s="99" t="str">
        <f>IF($B$2=StoreConfig!C1395,StoreConfig!E1395,"")</f>
        <v/>
      </c>
      <c r="F1390" s="99" t="str">
        <f>IF($B$2=StoreConfig!C1395,RIGHT(StoreConfig!J1395,LEN(StoreConfig!J1395)-FIND("|",StoreConfig!J1395)),"")</f>
        <v/>
      </c>
      <c r="G1390" s="99" t="str">
        <f>IFERROR(VLOOKUP(--IF($B$2=StoreConfig!C1395,LEFT(StoreConfig!J1395,FIND("|",StoreConfig!J1395)-1),""),$Q$4:$R$20,2,FALSE),"")</f>
        <v/>
      </c>
      <c r="H1390" s="91" t="str">
        <f>IF($B$2=StoreConfig!C1395,LEFT(StoreConfig!G1395,FIND("#",StoreConfig!G1395)-1),"")</f>
        <v/>
      </c>
      <c r="I1390" s="91" t="str">
        <f>IF($B$2=StoreConfig!C1395,RIGHT(StoreConfig!G1395,LEN(StoreConfig!G1395)-FIND("#",StoreConfig!G1395)),"")</f>
        <v/>
      </c>
      <c r="J1390" s="91" t="str">
        <f>IF($B$2=StoreConfig!C1395,IF(StoreConfig!L1395=0,"不限购",StoreConfig!L1395&amp;"次"),"")</f>
        <v/>
      </c>
    </row>
    <row r="1391" spans="4:10">
      <c r="D1391" s="99" t="str">
        <f>IF($B$2=StoreConfig!C1396,StoreConfig!O1396,"")</f>
        <v/>
      </c>
      <c r="E1391" s="99" t="str">
        <f>IF($B$2=StoreConfig!C1396,StoreConfig!E1396,"")</f>
        <v/>
      </c>
      <c r="F1391" s="99" t="str">
        <f>IF($B$2=StoreConfig!C1396,RIGHT(StoreConfig!J1396,LEN(StoreConfig!J1396)-FIND("|",StoreConfig!J1396)),"")</f>
        <v/>
      </c>
      <c r="G1391" s="99" t="str">
        <f>IFERROR(VLOOKUP(--IF($B$2=StoreConfig!C1396,LEFT(StoreConfig!J1396,FIND("|",StoreConfig!J1396)-1),""),$Q$4:$R$20,2,FALSE),"")</f>
        <v/>
      </c>
      <c r="H1391" s="91" t="str">
        <f>IF($B$2=StoreConfig!C1396,LEFT(StoreConfig!G1396,FIND("#",StoreConfig!G1396)-1),"")</f>
        <v/>
      </c>
      <c r="I1391" s="91" t="str">
        <f>IF($B$2=StoreConfig!C1396,RIGHT(StoreConfig!G1396,LEN(StoreConfig!G1396)-FIND("#",StoreConfig!G1396)),"")</f>
        <v/>
      </c>
      <c r="J1391" s="91" t="str">
        <f>IF($B$2=StoreConfig!C1396,IF(StoreConfig!L1396=0,"不限购",StoreConfig!L1396&amp;"次"),"")</f>
        <v/>
      </c>
    </row>
    <row r="1392" spans="4:10">
      <c r="D1392" s="99" t="str">
        <f>IF($B$2=StoreConfig!C1397,StoreConfig!O1397,"")</f>
        <v/>
      </c>
      <c r="E1392" s="99" t="str">
        <f>IF($B$2=StoreConfig!C1397,StoreConfig!E1397,"")</f>
        <v/>
      </c>
      <c r="F1392" s="99" t="str">
        <f>IF($B$2=StoreConfig!C1397,RIGHT(StoreConfig!J1397,LEN(StoreConfig!J1397)-FIND("|",StoreConfig!J1397)),"")</f>
        <v/>
      </c>
      <c r="G1392" s="99" t="str">
        <f>IFERROR(VLOOKUP(--IF($B$2=StoreConfig!C1397,LEFT(StoreConfig!J1397,FIND("|",StoreConfig!J1397)-1),""),$Q$4:$R$20,2,FALSE),"")</f>
        <v/>
      </c>
      <c r="H1392" s="91" t="str">
        <f>IF($B$2=StoreConfig!C1397,LEFT(StoreConfig!G1397,FIND("#",StoreConfig!G1397)-1),"")</f>
        <v/>
      </c>
      <c r="I1392" s="91" t="str">
        <f>IF($B$2=StoreConfig!C1397,RIGHT(StoreConfig!G1397,LEN(StoreConfig!G1397)-FIND("#",StoreConfig!G1397)),"")</f>
        <v/>
      </c>
      <c r="J1392" s="91" t="str">
        <f>IF($B$2=StoreConfig!C1397,IF(StoreConfig!L1397=0,"不限购",StoreConfig!L1397&amp;"次"),"")</f>
        <v/>
      </c>
    </row>
    <row r="1393" spans="4:10">
      <c r="D1393" s="99" t="str">
        <f>IF($B$2=StoreConfig!C1398,StoreConfig!O1398,"")</f>
        <v/>
      </c>
      <c r="E1393" s="99" t="str">
        <f>IF($B$2=StoreConfig!C1398,StoreConfig!E1398,"")</f>
        <v/>
      </c>
      <c r="F1393" s="99" t="str">
        <f>IF($B$2=StoreConfig!C1398,RIGHT(StoreConfig!J1398,LEN(StoreConfig!J1398)-FIND("|",StoreConfig!J1398)),"")</f>
        <v/>
      </c>
      <c r="G1393" s="99" t="str">
        <f>IFERROR(VLOOKUP(--IF($B$2=StoreConfig!C1398,LEFT(StoreConfig!J1398,FIND("|",StoreConfig!J1398)-1),""),$Q$4:$R$20,2,FALSE),"")</f>
        <v/>
      </c>
      <c r="H1393" s="91" t="str">
        <f>IF($B$2=StoreConfig!C1398,LEFT(StoreConfig!G1398,FIND("#",StoreConfig!G1398)-1),"")</f>
        <v/>
      </c>
      <c r="I1393" s="91" t="str">
        <f>IF($B$2=StoreConfig!C1398,RIGHT(StoreConfig!G1398,LEN(StoreConfig!G1398)-FIND("#",StoreConfig!G1398)),"")</f>
        <v/>
      </c>
      <c r="J1393" s="91" t="str">
        <f>IF($B$2=StoreConfig!C1398,IF(StoreConfig!L1398=0,"不限购",StoreConfig!L1398&amp;"次"),"")</f>
        <v/>
      </c>
    </row>
    <row r="1394" spans="4:10">
      <c r="D1394" s="99" t="str">
        <f>IF($B$2=StoreConfig!C1399,StoreConfig!O1399,"")</f>
        <v/>
      </c>
      <c r="E1394" s="99" t="str">
        <f>IF($B$2=StoreConfig!C1399,StoreConfig!E1399,"")</f>
        <v/>
      </c>
      <c r="F1394" s="99" t="str">
        <f>IF($B$2=StoreConfig!C1399,RIGHT(StoreConfig!J1399,LEN(StoreConfig!J1399)-FIND("|",StoreConfig!J1399)),"")</f>
        <v/>
      </c>
      <c r="G1394" s="99" t="str">
        <f>IFERROR(VLOOKUP(--IF($B$2=StoreConfig!C1399,LEFT(StoreConfig!J1399,FIND("|",StoreConfig!J1399)-1),""),$Q$4:$R$20,2,FALSE),"")</f>
        <v/>
      </c>
      <c r="H1394" s="91" t="str">
        <f>IF($B$2=StoreConfig!C1399,LEFT(StoreConfig!G1399,FIND("#",StoreConfig!G1399)-1),"")</f>
        <v/>
      </c>
      <c r="I1394" s="91" t="str">
        <f>IF($B$2=StoreConfig!C1399,RIGHT(StoreConfig!G1399,LEN(StoreConfig!G1399)-FIND("#",StoreConfig!G1399)),"")</f>
        <v/>
      </c>
      <c r="J1394" s="91" t="str">
        <f>IF($B$2=StoreConfig!C1399,IF(StoreConfig!L1399=0,"不限购",StoreConfig!L1399&amp;"次"),"")</f>
        <v/>
      </c>
    </row>
    <row r="1395" spans="4:10">
      <c r="D1395" s="99" t="str">
        <f>IF($B$2=StoreConfig!C1400,StoreConfig!O1400,"")</f>
        <v/>
      </c>
      <c r="E1395" s="99" t="str">
        <f>IF($B$2=StoreConfig!C1400,StoreConfig!E1400,"")</f>
        <v/>
      </c>
      <c r="F1395" s="99" t="str">
        <f>IF($B$2=StoreConfig!C1400,RIGHT(StoreConfig!J1400,LEN(StoreConfig!J1400)-FIND("|",StoreConfig!J1400)),"")</f>
        <v/>
      </c>
      <c r="G1395" s="99" t="str">
        <f>IFERROR(VLOOKUP(--IF($B$2=StoreConfig!C1400,LEFT(StoreConfig!J1400,FIND("|",StoreConfig!J1400)-1),""),$Q$4:$R$20,2,FALSE),"")</f>
        <v/>
      </c>
      <c r="H1395" s="91" t="str">
        <f>IF($B$2=StoreConfig!C1400,LEFT(StoreConfig!G1400,FIND("#",StoreConfig!G1400)-1),"")</f>
        <v/>
      </c>
      <c r="I1395" s="91" t="str">
        <f>IF($B$2=StoreConfig!C1400,RIGHT(StoreConfig!G1400,LEN(StoreConfig!G1400)-FIND("#",StoreConfig!G1400)),"")</f>
        <v/>
      </c>
      <c r="J1395" s="91" t="str">
        <f>IF($B$2=StoreConfig!C1400,IF(StoreConfig!L1400=0,"不限购",StoreConfig!L1400&amp;"次"),"")</f>
        <v/>
      </c>
    </row>
    <row r="1396" spans="4:10">
      <c r="D1396" s="99" t="str">
        <f>IF($B$2=StoreConfig!C1401,StoreConfig!O1401,"")</f>
        <v/>
      </c>
      <c r="E1396" s="99" t="str">
        <f>IF($B$2=StoreConfig!C1401,StoreConfig!E1401,"")</f>
        <v/>
      </c>
      <c r="F1396" s="99" t="str">
        <f>IF($B$2=StoreConfig!C1401,RIGHT(StoreConfig!J1401,LEN(StoreConfig!J1401)-FIND("|",StoreConfig!J1401)),"")</f>
        <v/>
      </c>
      <c r="G1396" s="99" t="str">
        <f>IFERROR(VLOOKUP(--IF($B$2=StoreConfig!C1401,LEFT(StoreConfig!J1401,FIND("|",StoreConfig!J1401)-1),""),$Q$4:$R$20,2,FALSE),"")</f>
        <v/>
      </c>
      <c r="H1396" s="91" t="str">
        <f>IF($B$2=StoreConfig!C1401,LEFT(StoreConfig!G1401,FIND("#",StoreConfig!G1401)-1),"")</f>
        <v/>
      </c>
      <c r="I1396" s="91" t="str">
        <f>IF($B$2=StoreConfig!C1401,RIGHT(StoreConfig!G1401,LEN(StoreConfig!G1401)-FIND("#",StoreConfig!G1401)),"")</f>
        <v/>
      </c>
      <c r="J1396" s="91" t="str">
        <f>IF($B$2=StoreConfig!C1401,IF(StoreConfig!L1401=0,"不限购",StoreConfig!L1401&amp;"次"),"")</f>
        <v/>
      </c>
    </row>
    <row r="1397" spans="4:10">
      <c r="D1397" s="99" t="str">
        <f>IF($B$2=StoreConfig!C1402,StoreConfig!O1402,"")</f>
        <v>混沌商店</v>
      </c>
      <c r="E1397" s="99">
        <f>IF($B$2=StoreConfig!C1402,StoreConfig!E1402,"")</f>
        <v>1</v>
      </c>
      <c r="F1397" s="99" t="e">
        <f>IF($B$2=StoreConfig!C1402,RIGHT(StoreConfig!#REF!,LEN(StoreConfig!#REF!)-FIND("|",StoreConfig!#REF!)),"")</f>
        <v>#REF!</v>
      </c>
      <c r="G1397" s="99" t="str">
        <f>IFERROR(VLOOKUP(--IF($B$2=StoreConfig!C1402,LEFT(StoreConfig!#REF!,FIND("|",StoreConfig!#REF!)-1),""),$Q$4:$R$20,2,FALSE),"")</f>
        <v/>
      </c>
      <c r="H1397" s="91" t="str">
        <f>IF($B$2=StoreConfig!C1402,LEFT(StoreConfig!G1402,FIND("#",StoreConfig!G1402)-1),"")</f>
        <v>1</v>
      </c>
      <c r="I1397" s="91" t="str">
        <f>IF($B$2=StoreConfig!C1402,RIGHT(StoreConfig!G1402,LEN(StoreConfig!G1402)-FIND("#",StoreConfig!G1402)),"")</f>
        <v>300</v>
      </c>
      <c r="J1397" s="91" t="str">
        <f>IF($B$2=StoreConfig!C1402,IF(StoreConfig!L1402=0,"不限购",StoreConfig!L1402&amp;"次"),"")</f>
        <v>不限购</v>
      </c>
    </row>
    <row r="1398" spans="4:10">
      <c r="D1398" s="99" t="str">
        <f>IF($B$2=StoreConfig!C1403,StoreConfig!O1403,"")</f>
        <v/>
      </c>
      <c r="E1398" s="99" t="str">
        <f>IF($B$2=StoreConfig!C1403,StoreConfig!E1403,"")</f>
        <v/>
      </c>
      <c r="F1398" s="99" t="str">
        <f>IF($B$2=StoreConfig!C1403,RIGHT(StoreConfig!#REF!,LEN(StoreConfig!#REF!)-FIND("|",StoreConfig!#REF!)),"")</f>
        <v/>
      </c>
      <c r="G1398" s="99" t="str">
        <f>IFERROR(VLOOKUP(--IF($B$2=StoreConfig!C1403,LEFT(StoreConfig!#REF!,FIND("|",StoreConfig!#REF!)-1),""),$Q$4:$R$20,2,FALSE),"")</f>
        <v/>
      </c>
      <c r="H1398" s="91" t="str">
        <f>IF($B$2=StoreConfig!C1403,LEFT(StoreConfig!G1403,FIND("#",StoreConfig!G1403)-1),"")</f>
        <v/>
      </c>
      <c r="I1398" s="91" t="str">
        <f>IF($B$2=StoreConfig!C1403,RIGHT(StoreConfig!G1403,LEN(StoreConfig!G1403)-FIND("#",StoreConfig!G1403)),"")</f>
        <v/>
      </c>
      <c r="J1398" s="91" t="str">
        <f>IF($B$2=StoreConfig!C1403,IF(StoreConfig!L1403=0,"不限购",StoreConfig!L1403&amp;"次"),"")</f>
        <v/>
      </c>
    </row>
    <row r="1399" spans="4:10">
      <c r="D1399" s="99" t="str">
        <f>IF($B$2=StoreConfig!C1404,StoreConfig!O1404,"")</f>
        <v/>
      </c>
      <c r="E1399" s="99" t="str">
        <f>IF($B$2=StoreConfig!C1404,StoreConfig!E1404,"")</f>
        <v/>
      </c>
      <c r="F1399" s="99" t="str">
        <f>IF($B$2=StoreConfig!C1404,RIGHT(StoreConfig!#REF!,LEN(StoreConfig!#REF!)-FIND("|",StoreConfig!#REF!)),"")</f>
        <v/>
      </c>
      <c r="G1399" s="99" t="str">
        <f>IFERROR(VLOOKUP(--IF($B$2=StoreConfig!C1404,LEFT(StoreConfig!#REF!,FIND("|",StoreConfig!#REF!)-1),""),$Q$4:$R$20,2,FALSE),"")</f>
        <v/>
      </c>
      <c r="H1399" s="91" t="str">
        <f>IF($B$2=StoreConfig!C1404,LEFT(StoreConfig!G1404,FIND("#",StoreConfig!G1404)-1),"")</f>
        <v/>
      </c>
      <c r="I1399" s="91" t="str">
        <f>IF($B$2=StoreConfig!C1404,RIGHT(StoreConfig!G1404,LEN(StoreConfig!G1404)-FIND("#",StoreConfig!G1404)),"")</f>
        <v/>
      </c>
      <c r="J1399" s="91" t="str">
        <f>IF($B$2=StoreConfig!C1404,IF(StoreConfig!L1404=0,"不限购",StoreConfig!L1404&amp;"次"),"")</f>
        <v/>
      </c>
    </row>
    <row r="1400" spans="4:10">
      <c r="D1400" s="99" t="str">
        <f>IF($B$2=StoreConfig!C1405,StoreConfig!O1405,"")</f>
        <v/>
      </c>
      <c r="E1400" s="99" t="str">
        <f>IF($B$2=StoreConfig!C1405,StoreConfig!E1405,"")</f>
        <v/>
      </c>
      <c r="F1400" s="99" t="str">
        <f>IF($B$2=StoreConfig!C1405,RIGHT(StoreConfig!#REF!,LEN(StoreConfig!#REF!)-FIND("|",StoreConfig!#REF!)),"")</f>
        <v/>
      </c>
      <c r="G1400" s="99" t="str">
        <f>IFERROR(VLOOKUP(--IF($B$2=StoreConfig!C1405,LEFT(StoreConfig!#REF!,FIND("|",StoreConfig!#REF!)-1),""),$Q$4:$R$20,2,FALSE),"")</f>
        <v/>
      </c>
      <c r="H1400" s="91" t="str">
        <f>IF($B$2=StoreConfig!C1405,LEFT(StoreConfig!G1405,FIND("#",StoreConfig!G1405)-1),"")</f>
        <v/>
      </c>
      <c r="I1400" s="91" t="str">
        <f>IF($B$2=StoreConfig!C1405,RIGHT(StoreConfig!G1405,LEN(StoreConfig!G1405)-FIND("#",StoreConfig!G1405)),"")</f>
        <v/>
      </c>
      <c r="J1400" s="91" t="str">
        <f>IF($B$2=StoreConfig!C1405,IF(StoreConfig!L1405=0,"不限购",StoreConfig!L1405&amp;"次"),"")</f>
        <v/>
      </c>
    </row>
    <row r="1401" spans="4:10">
      <c r="D1401" s="99" t="str">
        <f>IF($B$2=StoreConfig!C1406,StoreConfig!O1406,"")</f>
        <v/>
      </c>
      <c r="E1401" s="99" t="str">
        <f>IF($B$2=StoreConfig!C1406,StoreConfig!E1406,"")</f>
        <v/>
      </c>
      <c r="F1401" s="99" t="str">
        <f>IF($B$2=StoreConfig!C1406,RIGHT(StoreConfig!#REF!,LEN(StoreConfig!#REF!)-FIND("|",StoreConfig!#REF!)),"")</f>
        <v/>
      </c>
      <c r="G1401" s="99" t="str">
        <f>IFERROR(VLOOKUP(--IF($B$2=StoreConfig!C1406,LEFT(StoreConfig!#REF!,FIND("|",StoreConfig!#REF!)-1),""),$Q$4:$R$20,2,FALSE),"")</f>
        <v/>
      </c>
      <c r="H1401" s="91" t="str">
        <f>IF($B$2=StoreConfig!C1406,LEFT(StoreConfig!G1406,FIND("#",StoreConfig!G1406)-1),"")</f>
        <v/>
      </c>
      <c r="I1401" s="91" t="str">
        <f>IF($B$2=StoreConfig!C1406,RIGHT(StoreConfig!G1406,LEN(StoreConfig!G1406)-FIND("#",StoreConfig!G1406)),"")</f>
        <v/>
      </c>
      <c r="J1401" s="91" t="str">
        <f>IF($B$2=StoreConfig!C1406,IF(StoreConfig!L1406=0,"不限购",StoreConfig!L1406&amp;"次"),"")</f>
        <v/>
      </c>
    </row>
    <row r="1402" spans="4:10">
      <c r="D1402" s="99" t="str">
        <f>IF($B$2=StoreConfig!C1407,StoreConfig!O1407,"")</f>
        <v/>
      </c>
      <c r="E1402" s="99" t="str">
        <f>IF($B$2=StoreConfig!C1407,StoreConfig!E1407,"")</f>
        <v/>
      </c>
      <c r="F1402" s="99" t="str">
        <f>IF($B$2=StoreConfig!C1407,RIGHT(StoreConfig!#REF!,LEN(StoreConfig!#REF!)-FIND("|",StoreConfig!#REF!)),"")</f>
        <v/>
      </c>
      <c r="G1402" s="99" t="str">
        <f>IFERROR(VLOOKUP(--IF($B$2=StoreConfig!C1407,LEFT(StoreConfig!#REF!,FIND("|",StoreConfig!#REF!)-1),""),$Q$4:$R$20,2,FALSE),"")</f>
        <v/>
      </c>
      <c r="H1402" s="91" t="str">
        <f>IF($B$2=StoreConfig!C1407,LEFT(StoreConfig!G1407,FIND("#",StoreConfig!G1407)-1),"")</f>
        <v/>
      </c>
      <c r="I1402" s="91" t="str">
        <f>IF($B$2=StoreConfig!C1407,RIGHT(StoreConfig!G1407,LEN(StoreConfig!G1407)-FIND("#",StoreConfig!G1407)),"")</f>
        <v/>
      </c>
      <c r="J1402" s="91" t="str">
        <f>IF($B$2=StoreConfig!C1407,IF(StoreConfig!L1407=0,"不限购",StoreConfig!L1407&amp;"次"),"")</f>
        <v/>
      </c>
    </row>
    <row r="1403" spans="4:10">
      <c r="D1403" s="99" t="str">
        <f>IF($B$2=StoreConfig!C1408,StoreConfig!O1408,"")</f>
        <v/>
      </c>
      <c r="E1403" s="99" t="str">
        <f>IF($B$2=StoreConfig!C1408,StoreConfig!E1408,"")</f>
        <v/>
      </c>
      <c r="F1403" s="99" t="str">
        <f>IF($B$2=StoreConfig!C1408,RIGHT(StoreConfig!#REF!,LEN(StoreConfig!#REF!)-FIND("|",StoreConfig!#REF!)),"")</f>
        <v/>
      </c>
      <c r="G1403" s="99" t="str">
        <f>IFERROR(VLOOKUP(--IF($B$2=StoreConfig!C1408,LEFT(StoreConfig!#REF!,FIND("|",StoreConfig!#REF!)-1),""),$Q$4:$R$20,2,FALSE),"")</f>
        <v/>
      </c>
      <c r="H1403" s="91" t="str">
        <f>IF($B$2=StoreConfig!C1408,LEFT(StoreConfig!G1408,FIND("#",StoreConfig!G1408)-1),"")</f>
        <v/>
      </c>
      <c r="I1403" s="91" t="str">
        <f>IF($B$2=StoreConfig!C1408,RIGHT(StoreConfig!G1408,LEN(StoreConfig!G1408)-FIND("#",StoreConfig!G1408)),"")</f>
        <v/>
      </c>
      <c r="J1403" s="91" t="str">
        <f>IF($B$2=StoreConfig!C1408,IF(StoreConfig!L1408=0,"不限购",StoreConfig!L1408&amp;"次"),"")</f>
        <v/>
      </c>
    </row>
    <row r="1404" spans="4:10">
      <c r="D1404" s="99" t="str">
        <f>IF($B$2=StoreConfig!C1409,StoreConfig!O1409,"")</f>
        <v/>
      </c>
      <c r="E1404" s="99" t="str">
        <f>IF($B$2=StoreConfig!C1409,StoreConfig!E1409,"")</f>
        <v/>
      </c>
      <c r="F1404" s="99" t="str">
        <f>IF($B$2=StoreConfig!C1409,RIGHT(StoreConfig!#REF!,LEN(StoreConfig!#REF!)-FIND("|",StoreConfig!#REF!)),"")</f>
        <v/>
      </c>
      <c r="G1404" s="99" t="str">
        <f>IFERROR(VLOOKUP(--IF($B$2=StoreConfig!C1409,LEFT(StoreConfig!#REF!,FIND("|",StoreConfig!#REF!)-1),""),$Q$4:$R$20,2,FALSE),"")</f>
        <v/>
      </c>
      <c r="H1404" s="91" t="str">
        <f>IF($B$2=StoreConfig!C1409,LEFT(StoreConfig!G1409,FIND("#",StoreConfig!G1409)-1),"")</f>
        <v/>
      </c>
      <c r="I1404" s="91" t="str">
        <f>IF($B$2=StoreConfig!C1409,RIGHT(StoreConfig!G1409,LEN(StoreConfig!G1409)-FIND("#",StoreConfig!G1409)),"")</f>
        <v/>
      </c>
      <c r="J1404" s="91" t="str">
        <f>IF($B$2=StoreConfig!C1409,IF(StoreConfig!L1409=0,"不限购",StoreConfig!L1409&amp;"次"),"")</f>
        <v/>
      </c>
    </row>
    <row r="1405" spans="4:10">
      <c r="D1405" s="99" t="str">
        <f>IF($B$2=StoreConfig!C1410,StoreConfig!O1410,"")</f>
        <v/>
      </c>
      <c r="E1405" s="99" t="str">
        <f>IF($B$2=StoreConfig!C1410,StoreConfig!E1410,"")</f>
        <v/>
      </c>
      <c r="F1405" s="99" t="str">
        <f>IF($B$2=StoreConfig!C1410,RIGHT(StoreConfig!#REF!,LEN(StoreConfig!#REF!)-FIND("|",StoreConfig!#REF!)),"")</f>
        <v/>
      </c>
      <c r="G1405" s="99" t="str">
        <f>IFERROR(VLOOKUP(--IF($B$2=StoreConfig!C1410,LEFT(StoreConfig!#REF!,FIND("|",StoreConfig!#REF!)-1),""),$Q$4:$R$20,2,FALSE),"")</f>
        <v/>
      </c>
      <c r="H1405" s="91" t="str">
        <f>IF($B$2=StoreConfig!C1410,LEFT(StoreConfig!G1410,FIND("#",StoreConfig!G1410)-1),"")</f>
        <v/>
      </c>
      <c r="I1405" s="91" t="str">
        <f>IF($B$2=StoreConfig!C1410,RIGHT(StoreConfig!G1410,LEN(StoreConfig!G1410)-FIND("#",StoreConfig!G1410)),"")</f>
        <v/>
      </c>
      <c r="J1405" s="91" t="str">
        <f>IF($B$2=StoreConfig!C1410,IF(StoreConfig!L1410=0,"不限购",StoreConfig!L1410&amp;"次"),"")</f>
        <v/>
      </c>
    </row>
    <row r="1406" spans="4:10">
      <c r="D1406" s="99" t="str">
        <f>IF($B$2=StoreConfig!C1411,StoreConfig!O1411,"")</f>
        <v/>
      </c>
      <c r="E1406" s="99" t="str">
        <f>IF($B$2=StoreConfig!C1411,StoreConfig!E1411,"")</f>
        <v/>
      </c>
      <c r="F1406" s="99" t="str">
        <f>IF($B$2=StoreConfig!C1411,RIGHT(StoreConfig!J1411,LEN(StoreConfig!J1411)-FIND("|",StoreConfig!J1411)),"")</f>
        <v/>
      </c>
      <c r="G1406" s="99" t="str">
        <f>IFERROR(VLOOKUP(--IF($B$2=StoreConfig!C1411,LEFT(StoreConfig!J1411,FIND("|",StoreConfig!J1411)-1),""),$Q$4:$R$20,2,FALSE),"")</f>
        <v/>
      </c>
      <c r="H1406" s="91" t="str">
        <f>IF($B$2=StoreConfig!C1411,LEFT(StoreConfig!G1411,FIND("#",StoreConfig!G1411)-1),"")</f>
        <v/>
      </c>
      <c r="I1406" s="91" t="str">
        <f>IF($B$2=StoreConfig!C1411,RIGHT(StoreConfig!G1411,LEN(StoreConfig!G1411)-FIND("#",StoreConfig!G1411)),"")</f>
        <v/>
      </c>
      <c r="J1406" s="91" t="str">
        <f>IF($B$2=StoreConfig!C1411,IF(StoreConfig!L1411=0,"不限购",StoreConfig!L1411&amp;"次"),"")</f>
        <v/>
      </c>
    </row>
    <row r="1407" spans="4:10">
      <c r="D1407" s="99" t="str">
        <f>IF($B$2=StoreConfig!C1412,StoreConfig!O1412,"")</f>
        <v/>
      </c>
      <c r="E1407" s="99" t="str">
        <f>IF($B$2=StoreConfig!C1412,StoreConfig!E1412,"")</f>
        <v/>
      </c>
      <c r="F1407" s="99" t="str">
        <f>IF($B$2=StoreConfig!C1412,RIGHT(StoreConfig!J1412,LEN(StoreConfig!J1412)-FIND("|",StoreConfig!J1412)),"")</f>
        <v/>
      </c>
      <c r="G1407" s="99" t="str">
        <f>IFERROR(VLOOKUP(--IF($B$2=StoreConfig!C1412,LEFT(StoreConfig!J1412,FIND("|",StoreConfig!J1412)-1),""),$Q$4:$R$20,2,FALSE),"")</f>
        <v/>
      </c>
      <c r="H1407" s="91" t="str">
        <f>IF($B$2=StoreConfig!C1412,LEFT(StoreConfig!G1412,FIND("#",StoreConfig!G1412)-1),"")</f>
        <v/>
      </c>
      <c r="I1407" s="91" t="str">
        <f>IF($B$2=StoreConfig!C1412,RIGHT(StoreConfig!G1412,LEN(StoreConfig!G1412)-FIND("#",StoreConfig!G1412)),"")</f>
        <v/>
      </c>
      <c r="J1407" s="91" t="str">
        <f>IF($B$2=StoreConfig!C1412,IF(StoreConfig!L1412=0,"不限购",StoreConfig!L1412&amp;"次"),"")</f>
        <v/>
      </c>
    </row>
    <row r="1408" spans="4:10">
      <c r="D1408" s="99" t="str">
        <f>IF($B$2=StoreConfig!C1413,StoreConfig!O1413,"")</f>
        <v/>
      </c>
      <c r="E1408" s="99" t="str">
        <f>IF($B$2=StoreConfig!C1413,StoreConfig!E1413,"")</f>
        <v/>
      </c>
      <c r="F1408" s="99" t="str">
        <f>IF($B$2=StoreConfig!C1413,RIGHT(StoreConfig!J1413,LEN(StoreConfig!J1413)-FIND("|",StoreConfig!J1413)),"")</f>
        <v/>
      </c>
      <c r="G1408" s="99" t="str">
        <f>IFERROR(VLOOKUP(--IF($B$2=StoreConfig!C1413,LEFT(StoreConfig!J1413,FIND("|",StoreConfig!J1413)-1),""),$Q$4:$R$20,2,FALSE),"")</f>
        <v/>
      </c>
      <c r="H1408" s="91" t="str">
        <f>IF($B$2=StoreConfig!C1413,LEFT(StoreConfig!G1413,FIND("#",StoreConfig!G1413)-1),"")</f>
        <v/>
      </c>
      <c r="I1408" s="91" t="str">
        <f>IF($B$2=StoreConfig!C1413,RIGHT(StoreConfig!G1413,LEN(StoreConfig!G1413)-FIND("#",StoreConfig!G1413)),"")</f>
        <v/>
      </c>
      <c r="J1408" s="91" t="str">
        <f>IF($B$2=StoreConfig!C1413,IF(StoreConfig!L1413=0,"不限购",StoreConfig!L1413&amp;"次"),"")</f>
        <v/>
      </c>
    </row>
    <row r="1409" spans="4:10">
      <c r="D1409" s="99" t="str">
        <f>IF($B$2=StoreConfig!C1414,StoreConfig!O1414,"")</f>
        <v/>
      </c>
      <c r="E1409" s="99" t="str">
        <f>IF($B$2=StoreConfig!C1414,StoreConfig!E1414,"")</f>
        <v/>
      </c>
      <c r="F1409" s="99" t="str">
        <f>IF($B$2=StoreConfig!C1414,RIGHT(StoreConfig!J1414,LEN(StoreConfig!J1414)-FIND("|",StoreConfig!J1414)),"")</f>
        <v/>
      </c>
      <c r="G1409" s="99" t="str">
        <f>IFERROR(VLOOKUP(--IF($B$2=StoreConfig!C1414,LEFT(StoreConfig!J1414,FIND("|",StoreConfig!J1414)-1),""),$Q$4:$R$20,2,FALSE),"")</f>
        <v/>
      </c>
      <c r="H1409" s="91" t="str">
        <f>IF($B$2=StoreConfig!C1414,LEFT(StoreConfig!G1414,FIND("#",StoreConfig!G1414)-1),"")</f>
        <v/>
      </c>
      <c r="I1409" s="91" t="str">
        <f>IF($B$2=StoreConfig!C1414,RIGHT(StoreConfig!G1414,LEN(StoreConfig!G1414)-FIND("#",StoreConfig!G1414)),"")</f>
        <v/>
      </c>
      <c r="J1409" s="91" t="str">
        <f>IF($B$2=StoreConfig!C1414,IF(StoreConfig!L1414=0,"不限购",StoreConfig!L1414&amp;"次"),"")</f>
        <v/>
      </c>
    </row>
    <row r="1410" spans="4:10">
      <c r="D1410" s="99" t="str">
        <f>IF($B$2=StoreConfig!C1415,StoreConfig!O1415,"")</f>
        <v/>
      </c>
      <c r="E1410" s="99" t="str">
        <f>IF($B$2=StoreConfig!C1415,StoreConfig!E1415,"")</f>
        <v/>
      </c>
      <c r="F1410" s="99" t="str">
        <f>IF($B$2=StoreConfig!C1415,RIGHT(StoreConfig!J1415,LEN(StoreConfig!J1415)-FIND("|",StoreConfig!J1415)),"")</f>
        <v/>
      </c>
      <c r="G1410" s="99" t="str">
        <f>IFERROR(VLOOKUP(--IF($B$2=StoreConfig!C1415,LEFT(StoreConfig!J1415,FIND("|",StoreConfig!J1415)-1),""),$Q$4:$R$20,2,FALSE),"")</f>
        <v/>
      </c>
      <c r="H1410" s="91" t="str">
        <f>IF($B$2=StoreConfig!C1415,LEFT(StoreConfig!G1415,FIND("#",StoreConfig!G1415)-1),"")</f>
        <v/>
      </c>
      <c r="I1410" s="91" t="str">
        <f>IF($B$2=StoreConfig!C1415,RIGHT(StoreConfig!G1415,LEN(StoreConfig!G1415)-FIND("#",StoreConfig!G1415)),"")</f>
        <v/>
      </c>
      <c r="J1410" s="91" t="str">
        <f>IF($B$2=StoreConfig!C1415,IF(StoreConfig!L1415=0,"不限购",StoreConfig!L1415&amp;"次"),"")</f>
        <v/>
      </c>
    </row>
    <row r="1411" spans="4:10">
      <c r="D1411" s="99" t="str">
        <f>IF($B$2=StoreConfig!C1416,StoreConfig!O1416,"")</f>
        <v/>
      </c>
      <c r="E1411" s="99" t="str">
        <f>IF($B$2=StoreConfig!C1416,StoreConfig!E1416,"")</f>
        <v/>
      </c>
      <c r="F1411" s="99" t="str">
        <f>IF($B$2=StoreConfig!C1416,RIGHT(StoreConfig!J1416,LEN(StoreConfig!J1416)-FIND("|",StoreConfig!J1416)),"")</f>
        <v/>
      </c>
      <c r="G1411" s="99" t="str">
        <f>IFERROR(VLOOKUP(--IF($B$2=StoreConfig!C1416,LEFT(StoreConfig!J1416,FIND("|",StoreConfig!J1416)-1),""),$Q$4:$R$20,2,FALSE),"")</f>
        <v/>
      </c>
      <c r="H1411" s="91" t="str">
        <f>IF($B$2=StoreConfig!C1416,LEFT(StoreConfig!G1416,FIND("#",StoreConfig!G1416)-1),"")</f>
        <v/>
      </c>
      <c r="I1411" s="91" t="str">
        <f>IF($B$2=StoreConfig!C1416,RIGHT(StoreConfig!G1416,LEN(StoreConfig!G1416)-FIND("#",StoreConfig!G1416)),"")</f>
        <v/>
      </c>
      <c r="J1411" s="91" t="str">
        <f>IF($B$2=StoreConfig!C1416,IF(StoreConfig!L1416=0,"不限购",StoreConfig!L1416&amp;"次"),"")</f>
        <v/>
      </c>
    </row>
    <row r="1412" spans="4:10">
      <c r="D1412" s="99" t="str">
        <f>IF($B$2=StoreConfig!C1417,StoreConfig!O1417,"")</f>
        <v/>
      </c>
      <c r="E1412" s="99" t="str">
        <f>IF($B$2=StoreConfig!C1417,StoreConfig!E1417,"")</f>
        <v/>
      </c>
      <c r="F1412" s="99" t="str">
        <f>IF($B$2=StoreConfig!C1417,RIGHT(StoreConfig!J1417,LEN(StoreConfig!J1417)-FIND("|",StoreConfig!J1417)),"")</f>
        <v/>
      </c>
      <c r="G1412" s="99" t="str">
        <f>IFERROR(VLOOKUP(--IF($B$2=StoreConfig!C1417,LEFT(StoreConfig!J1417,FIND("|",StoreConfig!J1417)-1),""),$Q$4:$R$20,2,FALSE),"")</f>
        <v/>
      </c>
      <c r="H1412" s="91" t="str">
        <f>IF($B$2=StoreConfig!C1417,LEFT(StoreConfig!G1417,FIND("#",StoreConfig!G1417)-1),"")</f>
        <v/>
      </c>
      <c r="I1412" s="91" t="str">
        <f>IF($B$2=StoreConfig!C1417,RIGHT(StoreConfig!G1417,LEN(StoreConfig!G1417)-FIND("#",StoreConfig!G1417)),"")</f>
        <v/>
      </c>
      <c r="J1412" s="91" t="str">
        <f>IF($B$2=StoreConfig!C1417,IF(StoreConfig!L1417=0,"不限购",StoreConfig!L1417&amp;"次"),"")</f>
        <v/>
      </c>
    </row>
    <row r="1413" spans="4:10">
      <c r="D1413" s="99" t="str">
        <f>IF($B$2=StoreConfig!C1418,StoreConfig!O1418,"")</f>
        <v/>
      </c>
      <c r="E1413" s="99" t="str">
        <f>IF($B$2=StoreConfig!C1418,StoreConfig!E1418,"")</f>
        <v/>
      </c>
      <c r="F1413" s="99" t="str">
        <f>IF($B$2=StoreConfig!C1418,RIGHT(StoreConfig!J1418,LEN(StoreConfig!J1418)-FIND("|",StoreConfig!J1418)),"")</f>
        <v/>
      </c>
      <c r="G1413" s="99" t="str">
        <f>IFERROR(VLOOKUP(--IF($B$2=StoreConfig!C1418,LEFT(StoreConfig!J1418,FIND("|",StoreConfig!J1418)-1),""),$Q$4:$R$20,2,FALSE),"")</f>
        <v/>
      </c>
      <c r="H1413" s="91" t="str">
        <f>IF($B$2=StoreConfig!C1418,LEFT(StoreConfig!G1418,FIND("#",StoreConfig!G1418)-1),"")</f>
        <v/>
      </c>
      <c r="I1413" s="91" t="str">
        <f>IF($B$2=StoreConfig!C1418,RIGHT(StoreConfig!G1418,LEN(StoreConfig!G1418)-FIND("#",StoreConfig!G1418)),"")</f>
        <v/>
      </c>
      <c r="J1413" s="91" t="str">
        <f>IF($B$2=StoreConfig!C1418,IF(StoreConfig!L1418=0,"不限购",StoreConfig!L1418&amp;"次"),"")</f>
        <v/>
      </c>
    </row>
    <row r="1414" spans="4:10">
      <c r="D1414" s="99" t="str">
        <f>IF($B$2=StoreConfig!C1419,StoreConfig!O1419,"")</f>
        <v/>
      </c>
      <c r="E1414" s="99" t="str">
        <f>IF($B$2=StoreConfig!C1419,StoreConfig!E1419,"")</f>
        <v/>
      </c>
      <c r="F1414" s="99" t="str">
        <f>IF($B$2=StoreConfig!C1419,RIGHT(StoreConfig!#REF!,LEN(StoreConfig!#REF!)-FIND("|",StoreConfig!#REF!)),"")</f>
        <v/>
      </c>
      <c r="G1414" s="99" t="str">
        <f>IFERROR(VLOOKUP(--IF($B$2=StoreConfig!C1419,LEFT(StoreConfig!#REF!,FIND("|",StoreConfig!#REF!)-1),""),$Q$4:$R$20,2,FALSE),"")</f>
        <v/>
      </c>
      <c r="H1414" s="91" t="str">
        <f>IF($B$2=StoreConfig!C1419,LEFT(StoreConfig!G1419,FIND("#",StoreConfig!G1419)-1),"")</f>
        <v/>
      </c>
      <c r="I1414" s="91" t="str">
        <f>IF($B$2=StoreConfig!C1419,RIGHT(StoreConfig!G1419,LEN(StoreConfig!G1419)-FIND("#",StoreConfig!G1419)),"")</f>
        <v/>
      </c>
      <c r="J1414" s="91" t="str">
        <f>IF($B$2=StoreConfig!C1419,IF(StoreConfig!L1419=0,"不限购",StoreConfig!L1419&amp;"次"),"")</f>
        <v/>
      </c>
    </row>
    <row r="1415" spans="4:10">
      <c r="D1415" s="99" t="str">
        <f>IF($B$2=StoreConfig!C1420,StoreConfig!O1420,"")</f>
        <v/>
      </c>
      <c r="E1415" s="99" t="str">
        <f>IF($B$2=StoreConfig!C1420,StoreConfig!E1420,"")</f>
        <v/>
      </c>
      <c r="F1415" s="99" t="str">
        <f>IF($B$2=StoreConfig!C1420,RIGHT(StoreConfig!#REF!,LEN(StoreConfig!#REF!)-FIND("|",StoreConfig!#REF!)),"")</f>
        <v/>
      </c>
      <c r="G1415" s="99" t="str">
        <f>IFERROR(VLOOKUP(--IF($B$2=StoreConfig!C1420,LEFT(StoreConfig!#REF!,FIND("|",StoreConfig!#REF!)-1),""),$Q$4:$R$20,2,FALSE),"")</f>
        <v/>
      </c>
      <c r="H1415" s="91" t="str">
        <f>IF($B$2=StoreConfig!C1420,LEFT(StoreConfig!G1420,FIND("#",StoreConfig!G1420)-1),"")</f>
        <v/>
      </c>
      <c r="I1415" s="91" t="str">
        <f>IF($B$2=StoreConfig!C1420,RIGHT(StoreConfig!G1420,LEN(StoreConfig!G1420)-FIND("#",StoreConfig!G1420)),"")</f>
        <v/>
      </c>
      <c r="J1415" s="91" t="str">
        <f>IF($B$2=StoreConfig!C1420,IF(StoreConfig!L1420=0,"不限购",StoreConfig!L1420&amp;"次"),"")</f>
        <v/>
      </c>
    </row>
    <row r="1416" spans="4:10">
      <c r="D1416" s="99" t="str">
        <f>IF($B$2=StoreConfig!C1421,StoreConfig!O1421,"")</f>
        <v/>
      </c>
      <c r="E1416" s="99" t="str">
        <f>IF($B$2=StoreConfig!C1421,StoreConfig!E1421,"")</f>
        <v/>
      </c>
      <c r="F1416" s="99" t="str">
        <f>IF($B$2=StoreConfig!C1421,RIGHT(StoreConfig!#REF!,LEN(StoreConfig!#REF!)-FIND("|",StoreConfig!#REF!)),"")</f>
        <v/>
      </c>
      <c r="G1416" s="99" t="str">
        <f>IFERROR(VLOOKUP(--IF($B$2=StoreConfig!C1421,LEFT(StoreConfig!#REF!,FIND("|",StoreConfig!#REF!)-1),""),$Q$4:$R$20,2,FALSE),"")</f>
        <v/>
      </c>
      <c r="H1416" s="91" t="str">
        <f>IF($B$2=StoreConfig!C1421,LEFT(StoreConfig!G1421,FIND("#",StoreConfig!G1421)-1),"")</f>
        <v/>
      </c>
      <c r="I1416" s="91" t="str">
        <f>IF($B$2=StoreConfig!C1421,RIGHT(StoreConfig!G1421,LEN(StoreConfig!G1421)-FIND("#",StoreConfig!G1421)),"")</f>
        <v/>
      </c>
      <c r="J1416" s="91" t="str">
        <f>IF($B$2=StoreConfig!C1421,IF(StoreConfig!L1421=0,"不限购",StoreConfig!L1421&amp;"次"),"")</f>
        <v/>
      </c>
    </row>
    <row r="1417" spans="4:10">
      <c r="D1417" s="99" t="str">
        <f>IF($B$2=StoreConfig!C1422,StoreConfig!O1422,"")</f>
        <v/>
      </c>
      <c r="E1417" s="99" t="str">
        <f>IF($B$2=StoreConfig!C1422,StoreConfig!E1422,"")</f>
        <v/>
      </c>
      <c r="F1417" s="99" t="str">
        <f>IF($B$2=StoreConfig!C1422,RIGHT(StoreConfig!#REF!,LEN(StoreConfig!#REF!)-FIND("|",StoreConfig!#REF!)),"")</f>
        <v/>
      </c>
      <c r="G1417" s="99" t="str">
        <f>IFERROR(VLOOKUP(--IF($B$2=StoreConfig!C1422,LEFT(StoreConfig!#REF!,FIND("|",StoreConfig!#REF!)-1),""),$Q$4:$R$20,2,FALSE),"")</f>
        <v/>
      </c>
      <c r="H1417" s="91" t="str">
        <f>IF($B$2=StoreConfig!C1422,LEFT(StoreConfig!G1422,FIND("#",StoreConfig!G1422)-1),"")</f>
        <v/>
      </c>
      <c r="I1417" s="91" t="str">
        <f>IF($B$2=StoreConfig!C1422,RIGHT(StoreConfig!G1422,LEN(StoreConfig!G1422)-FIND("#",StoreConfig!G1422)),"")</f>
        <v/>
      </c>
      <c r="J1417" s="91" t="str">
        <f>IF($B$2=StoreConfig!C1422,IF(StoreConfig!L1422=0,"不限购",StoreConfig!L1422&amp;"次"),"")</f>
        <v/>
      </c>
    </row>
    <row r="1418" spans="4:10">
      <c r="D1418" s="99" t="str">
        <f>IF($B$2=StoreConfig!C1423,StoreConfig!O1423,"")</f>
        <v/>
      </c>
      <c r="E1418" s="99" t="str">
        <f>IF($B$2=StoreConfig!C1423,StoreConfig!E1423,"")</f>
        <v/>
      </c>
      <c r="F1418" s="99" t="str">
        <f>IF($B$2=StoreConfig!C1423,RIGHT(StoreConfig!#REF!,LEN(StoreConfig!#REF!)-FIND("|",StoreConfig!#REF!)),"")</f>
        <v/>
      </c>
      <c r="G1418" s="99" t="str">
        <f>IFERROR(VLOOKUP(--IF($B$2=StoreConfig!C1423,LEFT(StoreConfig!#REF!,FIND("|",StoreConfig!#REF!)-1),""),$Q$4:$R$20,2,FALSE),"")</f>
        <v/>
      </c>
      <c r="H1418" s="91" t="str">
        <f>IF($B$2=StoreConfig!C1423,LEFT(StoreConfig!G1423,FIND("#",StoreConfig!G1423)-1),"")</f>
        <v/>
      </c>
      <c r="I1418" s="91" t="str">
        <f>IF($B$2=StoreConfig!C1423,RIGHT(StoreConfig!G1423,LEN(StoreConfig!G1423)-FIND("#",StoreConfig!G1423)),"")</f>
        <v/>
      </c>
      <c r="J1418" s="91" t="str">
        <f>IF($B$2=StoreConfig!C1423,IF(StoreConfig!L1423=0,"不限购",StoreConfig!L1423&amp;"次"),"")</f>
        <v/>
      </c>
    </row>
    <row r="1419" spans="4:10">
      <c r="D1419" s="99" t="str">
        <f>IF($B$2=StoreConfig!C1424,StoreConfig!O1424,"")</f>
        <v/>
      </c>
      <c r="E1419" s="99" t="str">
        <f>IF($B$2=StoreConfig!C1424,StoreConfig!E1424,"")</f>
        <v/>
      </c>
      <c r="F1419" s="99" t="str">
        <f>IF($B$2=StoreConfig!C1424,RIGHT(StoreConfig!#REF!,LEN(StoreConfig!#REF!)-FIND("|",StoreConfig!#REF!)),"")</f>
        <v/>
      </c>
      <c r="G1419" s="99" t="str">
        <f>IFERROR(VLOOKUP(--IF($B$2=StoreConfig!C1424,LEFT(StoreConfig!#REF!,FIND("|",StoreConfig!#REF!)-1),""),$Q$4:$R$20,2,FALSE),"")</f>
        <v/>
      </c>
      <c r="H1419" s="91" t="str">
        <f>IF($B$2=StoreConfig!C1424,LEFT(StoreConfig!G1424,FIND("#",StoreConfig!G1424)-1),"")</f>
        <v/>
      </c>
      <c r="I1419" s="91" t="str">
        <f>IF($B$2=StoreConfig!C1424,RIGHT(StoreConfig!G1424,LEN(StoreConfig!G1424)-FIND("#",StoreConfig!G1424)),"")</f>
        <v/>
      </c>
      <c r="J1419" s="91" t="str">
        <f>IF($B$2=StoreConfig!C1424,IF(StoreConfig!L1424=0,"不限购",StoreConfig!L1424&amp;"次"),"")</f>
        <v/>
      </c>
    </row>
    <row r="1420" spans="4:10">
      <c r="D1420" s="99" t="str">
        <f>IF($B$2=StoreConfig!C1425,StoreConfig!O1425,"")</f>
        <v/>
      </c>
      <c r="E1420" s="99" t="str">
        <f>IF($B$2=StoreConfig!C1425,StoreConfig!E1425,"")</f>
        <v/>
      </c>
      <c r="F1420" s="99" t="str">
        <f>IF($B$2=StoreConfig!C1425,RIGHT(StoreConfig!#REF!,LEN(StoreConfig!#REF!)-FIND("|",StoreConfig!#REF!)),"")</f>
        <v/>
      </c>
      <c r="G1420" s="99" t="str">
        <f>IFERROR(VLOOKUP(--IF($B$2=StoreConfig!C1425,LEFT(StoreConfig!#REF!,FIND("|",StoreConfig!#REF!)-1),""),$Q$4:$R$20,2,FALSE),"")</f>
        <v/>
      </c>
      <c r="H1420" s="91" t="str">
        <f>IF($B$2=StoreConfig!C1425,LEFT(StoreConfig!G1425,FIND("#",StoreConfig!G1425)-1),"")</f>
        <v/>
      </c>
      <c r="I1420" s="91" t="str">
        <f>IF($B$2=StoreConfig!C1425,RIGHT(StoreConfig!G1425,LEN(StoreConfig!G1425)-FIND("#",StoreConfig!G1425)),"")</f>
        <v/>
      </c>
      <c r="J1420" s="91" t="str">
        <f>IF($B$2=StoreConfig!C1425,IF(StoreConfig!L1425=0,"不限购",StoreConfig!L1425&amp;"次"),"")</f>
        <v/>
      </c>
    </row>
    <row r="1421" spans="4:10">
      <c r="D1421" s="99" t="str">
        <f>IF($B$2=StoreConfig!C1426,StoreConfig!O1426,"")</f>
        <v/>
      </c>
      <c r="E1421" s="99" t="str">
        <f>IF($B$2=StoreConfig!C1426,StoreConfig!E1426,"")</f>
        <v/>
      </c>
      <c r="F1421" s="99" t="str">
        <f>IF($B$2=StoreConfig!C1426,RIGHT(StoreConfig!#REF!,LEN(StoreConfig!#REF!)-FIND("|",StoreConfig!#REF!)),"")</f>
        <v/>
      </c>
      <c r="G1421" s="99" t="str">
        <f>IFERROR(VLOOKUP(--IF($B$2=StoreConfig!C1426,LEFT(StoreConfig!#REF!,FIND("|",StoreConfig!#REF!)-1),""),$Q$4:$R$20,2,FALSE),"")</f>
        <v/>
      </c>
      <c r="H1421" s="91" t="str">
        <f>IF($B$2=StoreConfig!C1426,LEFT(StoreConfig!G1426,FIND("#",StoreConfig!G1426)-1),"")</f>
        <v/>
      </c>
      <c r="I1421" s="91" t="str">
        <f>IF($B$2=StoreConfig!C1426,RIGHT(StoreConfig!G1426,LEN(StoreConfig!G1426)-FIND("#",StoreConfig!G1426)),"")</f>
        <v/>
      </c>
      <c r="J1421" s="91" t="str">
        <f>IF($B$2=StoreConfig!C1426,IF(StoreConfig!L1426=0,"不限购",StoreConfig!L1426&amp;"次"),"")</f>
        <v/>
      </c>
    </row>
    <row r="1422" spans="4:10">
      <c r="D1422" s="99" t="str">
        <f>IF($B$2=StoreConfig!C1427,StoreConfig!O1427,"")</f>
        <v/>
      </c>
      <c r="E1422" s="99" t="str">
        <f>IF($B$2=StoreConfig!C1427,StoreConfig!E1427,"")</f>
        <v/>
      </c>
      <c r="F1422" s="99" t="str">
        <f>IF($B$2=StoreConfig!C1427,RIGHT(StoreConfig!#REF!,LEN(StoreConfig!#REF!)-FIND("|",StoreConfig!#REF!)),"")</f>
        <v/>
      </c>
      <c r="G1422" s="99" t="str">
        <f>IFERROR(VLOOKUP(--IF($B$2=StoreConfig!C1427,LEFT(StoreConfig!#REF!,FIND("|",StoreConfig!#REF!)-1),""),$Q$4:$R$20,2,FALSE),"")</f>
        <v/>
      </c>
      <c r="H1422" s="91" t="str">
        <f>IF($B$2=StoreConfig!C1427,LEFT(StoreConfig!G1427,FIND("#",StoreConfig!G1427)-1),"")</f>
        <v/>
      </c>
      <c r="I1422" s="91" t="str">
        <f>IF($B$2=StoreConfig!C1427,RIGHT(StoreConfig!G1427,LEN(StoreConfig!G1427)-FIND("#",StoreConfig!G1427)),"")</f>
        <v/>
      </c>
      <c r="J1422" s="91" t="str">
        <f>IF($B$2=StoreConfig!C1427,IF(StoreConfig!L1427=0,"不限购",StoreConfig!L1427&amp;"次"),"")</f>
        <v/>
      </c>
    </row>
    <row r="1423" spans="4:10">
      <c r="D1423" s="99" t="str">
        <f>IF($B$2=StoreConfig!C1428,StoreConfig!O1428,"")</f>
        <v/>
      </c>
      <c r="E1423" s="99" t="str">
        <f>IF($B$2=StoreConfig!C1428,StoreConfig!E1428,"")</f>
        <v/>
      </c>
      <c r="F1423" s="99" t="str">
        <f>IF($B$2=StoreConfig!C1428,RIGHT(StoreConfig!J1428,LEN(StoreConfig!J1428)-FIND("|",StoreConfig!J1428)),"")</f>
        <v/>
      </c>
      <c r="G1423" s="99" t="str">
        <f>IFERROR(VLOOKUP(--IF($B$2=StoreConfig!C1428,LEFT(StoreConfig!J1428,FIND("|",StoreConfig!J1428)-1),""),$Q$4:$R$20,2,FALSE),"")</f>
        <v/>
      </c>
      <c r="H1423" s="91" t="str">
        <f>IF($B$2=StoreConfig!C1428,LEFT(StoreConfig!G1428,FIND("#",StoreConfig!G1428)-1),"")</f>
        <v/>
      </c>
      <c r="I1423" s="91" t="str">
        <f>IF($B$2=StoreConfig!C1428,RIGHT(StoreConfig!G1428,LEN(StoreConfig!G1428)-FIND("#",StoreConfig!G1428)),"")</f>
        <v/>
      </c>
      <c r="J1423" s="91" t="str">
        <f>IF($B$2=StoreConfig!C1428,IF(StoreConfig!L1428=0,"不限购",StoreConfig!L1428&amp;"次"),"")</f>
        <v/>
      </c>
    </row>
    <row r="1424" spans="4:10">
      <c r="D1424" s="99" t="str">
        <f>IF($B$2=StoreConfig!C1429,StoreConfig!O1429,"")</f>
        <v/>
      </c>
      <c r="E1424" s="99" t="str">
        <f>IF($B$2=StoreConfig!C1429,StoreConfig!E1429,"")</f>
        <v/>
      </c>
      <c r="F1424" s="99" t="str">
        <f>IF($B$2=StoreConfig!C1429,RIGHT(StoreConfig!J1429,LEN(StoreConfig!J1429)-FIND("|",StoreConfig!J1429)),"")</f>
        <v/>
      </c>
      <c r="G1424" s="99" t="str">
        <f>IFERROR(VLOOKUP(--IF($B$2=StoreConfig!C1429,LEFT(StoreConfig!J1429,FIND("|",StoreConfig!J1429)-1),""),$Q$4:$R$20,2,FALSE),"")</f>
        <v/>
      </c>
      <c r="H1424" s="91" t="str">
        <f>IF($B$2=StoreConfig!C1429,LEFT(StoreConfig!G1429,FIND("#",StoreConfig!G1429)-1),"")</f>
        <v/>
      </c>
      <c r="I1424" s="91" t="str">
        <f>IF($B$2=StoreConfig!C1429,RIGHT(StoreConfig!G1429,LEN(StoreConfig!G1429)-FIND("#",StoreConfig!G1429)),"")</f>
        <v/>
      </c>
      <c r="J1424" s="91" t="str">
        <f>IF($B$2=StoreConfig!C1429,IF(StoreConfig!L1429=0,"不限购",StoreConfig!L1429&amp;"次"),"")</f>
        <v/>
      </c>
    </row>
    <row r="1425" spans="4:10">
      <c r="D1425" s="99" t="str">
        <f>IF($B$2=StoreConfig!C1430,StoreConfig!O1430,"")</f>
        <v/>
      </c>
      <c r="E1425" s="99" t="str">
        <f>IF($B$2=StoreConfig!C1430,StoreConfig!E1430,"")</f>
        <v/>
      </c>
      <c r="F1425" s="99" t="str">
        <f>IF($B$2=StoreConfig!C1430,RIGHT(StoreConfig!J1430,LEN(StoreConfig!J1430)-FIND("|",StoreConfig!J1430)),"")</f>
        <v/>
      </c>
      <c r="G1425" s="99" t="str">
        <f>IFERROR(VLOOKUP(--IF($B$2=StoreConfig!C1430,LEFT(StoreConfig!J1430,FIND("|",StoreConfig!J1430)-1),""),$Q$4:$R$20,2,FALSE),"")</f>
        <v/>
      </c>
      <c r="H1425" s="91" t="str">
        <f>IF($B$2=StoreConfig!C1430,LEFT(StoreConfig!G1430,FIND("#",StoreConfig!G1430)-1),"")</f>
        <v/>
      </c>
      <c r="I1425" s="91" t="str">
        <f>IF($B$2=StoreConfig!C1430,RIGHT(StoreConfig!G1430,LEN(StoreConfig!G1430)-FIND("#",StoreConfig!G1430)),"")</f>
        <v/>
      </c>
      <c r="J1425" s="91" t="str">
        <f>IF($B$2=StoreConfig!C1430,IF(StoreConfig!L1430=0,"不限购",StoreConfig!L1430&amp;"次"),"")</f>
        <v/>
      </c>
    </row>
    <row r="1426" spans="4:10">
      <c r="D1426" s="99" t="str">
        <f>IF($B$2=StoreConfig!C1431,StoreConfig!O1431,"")</f>
        <v/>
      </c>
      <c r="E1426" s="99" t="str">
        <f>IF($B$2=StoreConfig!C1431,StoreConfig!E1431,"")</f>
        <v/>
      </c>
      <c r="F1426" s="99" t="str">
        <f>IF($B$2=StoreConfig!C1431,RIGHT(StoreConfig!J1431,LEN(StoreConfig!J1431)-FIND("|",StoreConfig!J1431)),"")</f>
        <v/>
      </c>
      <c r="G1426" s="99" t="str">
        <f>IFERROR(VLOOKUP(--IF($B$2=StoreConfig!C1431,LEFT(StoreConfig!J1431,FIND("|",StoreConfig!J1431)-1),""),$Q$4:$R$20,2,FALSE),"")</f>
        <v/>
      </c>
      <c r="H1426" s="91" t="str">
        <f>IF($B$2=StoreConfig!C1431,LEFT(StoreConfig!G1431,FIND("#",StoreConfig!G1431)-1),"")</f>
        <v/>
      </c>
      <c r="I1426" s="91" t="str">
        <f>IF($B$2=StoreConfig!C1431,RIGHT(StoreConfig!G1431,LEN(StoreConfig!G1431)-FIND("#",StoreConfig!G1431)),"")</f>
        <v/>
      </c>
      <c r="J1426" s="91" t="str">
        <f>IF($B$2=StoreConfig!C1431,IF(StoreConfig!L1431=0,"不限购",StoreConfig!L1431&amp;"次"),"")</f>
        <v/>
      </c>
    </row>
    <row r="1427" spans="4:10">
      <c r="D1427" s="99" t="str">
        <f>IF($B$2=StoreConfig!C1432,StoreConfig!O1432,"")</f>
        <v/>
      </c>
      <c r="E1427" s="99" t="str">
        <f>IF($B$2=StoreConfig!C1432,StoreConfig!E1432,"")</f>
        <v/>
      </c>
      <c r="F1427" s="99" t="str">
        <f>IF($B$2=StoreConfig!C1432,RIGHT(StoreConfig!J1432,LEN(StoreConfig!J1432)-FIND("|",StoreConfig!J1432)),"")</f>
        <v/>
      </c>
      <c r="G1427" s="99" t="str">
        <f>IFERROR(VLOOKUP(--IF($B$2=StoreConfig!C1432,LEFT(StoreConfig!J1432,FIND("|",StoreConfig!J1432)-1),""),$Q$4:$R$20,2,FALSE),"")</f>
        <v/>
      </c>
      <c r="H1427" s="91" t="str">
        <f>IF($B$2=StoreConfig!C1432,LEFT(StoreConfig!G1432,FIND("#",StoreConfig!G1432)-1),"")</f>
        <v/>
      </c>
      <c r="I1427" s="91" t="str">
        <f>IF($B$2=StoreConfig!C1432,RIGHT(StoreConfig!G1432,LEN(StoreConfig!G1432)-FIND("#",StoreConfig!G1432)),"")</f>
        <v/>
      </c>
      <c r="J1427" s="91" t="str">
        <f>IF($B$2=StoreConfig!C1432,IF(StoreConfig!L1432=0,"不限购",StoreConfig!L1432&amp;"次"),"")</f>
        <v/>
      </c>
    </row>
    <row r="1428" spans="4:10">
      <c r="D1428" s="99" t="str">
        <f>IF($B$2=StoreConfig!C1433,StoreConfig!O1433,"")</f>
        <v/>
      </c>
      <c r="E1428" s="99" t="str">
        <f>IF($B$2=StoreConfig!C1433,StoreConfig!E1433,"")</f>
        <v/>
      </c>
      <c r="F1428" s="99" t="str">
        <f>IF($B$2=StoreConfig!C1433,RIGHT(StoreConfig!J1433,LEN(StoreConfig!J1433)-FIND("|",StoreConfig!J1433)),"")</f>
        <v/>
      </c>
      <c r="G1428" s="99" t="str">
        <f>IFERROR(VLOOKUP(--IF($B$2=StoreConfig!C1433,LEFT(StoreConfig!J1433,FIND("|",StoreConfig!J1433)-1),""),$Q$4:$R$20,2,FALSE),"")</f>
        <v/>
      </c>
      <c r="H1428" s="91" t="str">
        <f>IF($B$2=StoreConfig!C1433,LEFT(StoreConfig!G1433,FIND("#",StoreConfig!G1433)-1),"")</f>
        <v/>
      </c>
      <c r="I1428" s="91" t="str">
        <f>IF($B$2=StoreConfig!C1433,RIGHT(StoreConfig!G1433,LEN(StoreConfig!G1433)-FIND("#",StoreConfig!G1433)),"")</f>
        <v/>
      </c>
      <c r="J1428" s="91" t="str">
        <f>IF($B$2=StoreConfig!C1433,IF(StoreConfig!L1433=0,"不限购",StoreConfig!L1433&amp;"次"),"")</f>
        <v/>
      </c>
    </row>
    <row r="1429" spans="4:10">
      <c r="D1429" s="99" t="str">
        <f>IF($B$2=StoreConfig!C1434,StoreConfig!O1434,"")</f>
        <v/>
      </c>
      <c r="E1429" s="99" t="str">
        <f>IF($B$2=StoreConfig!C1434,StoreConfig!E1434,"")</f>
        <v/>
      </c>
      <c r="F1429" s="99" t="str">
        <f>IF($B$2=StoreConfig!C1434,RIGHT(StoreConfig!J1434,LEN(StoreConfig!J1434)-FIND("|",StoreConfig!J1434)),"")</f>
        <v/>
      </c>
      <c r="G1429" s="99" t="str">
        <f>IFERROR(VLOOKUP(--IF($B$2=StoreConfig!C1434,LEFT(StoreConfig!J1434,FIND("|",StoreConfig!J1434)-1),""),$Q$4:$R$20,2,FALSE),"")</f>
        <v/>
      </c>
      <c r="H1429" s="91" t="str">
        <f>IF($B$2=StoreConfig!C1434,LEFT(StoreConfig!G1434,FIND("#",StoreConfig!G1434)-1),"")</f>
        <v/>
      </c>
      <c r="I1429" s="91" t="str">
        <f>IF($B$2=StoreConfig!C1434,RIGHT(StoreConfig!G1434,LEN(StoreConfig!G1434)-FIND("#",StoreConfig!G1434)),"")</f>
        <v/>
      </c>
      <c r="J1429" s="91" t="str">
        <f>IF($B$2=StoreConfig!C1434,IF(StoreConfig!L1434=0,"不限购",StoreConfig!L1434&amp;"次"),"")</f>
        <v/>
      </c>
    </row>
    <row r="1430" spans="4:10">
      <c r="D1430" s="99" t="str">
        <f>IF($B$2=StoreConfig!C1435,StoreConfig!O1435,"")</f>
        <v/>
      </c>
      <c r="E1430" s="99" t="str">
        <f>IF($B$2=StoreConfig!C1435,StoreConfig!E1435,"")</f>
        <v/>
      </c>
      <c r="F1430" s="99" t="str">
        <f>IF($B$2=StoreConfig!C1435,RIGHT(StoreConfig!J1435,LEN(StoreConfig!J1435)-FIND("|",StoreConfig!J1435)),"")</f>
        <v/>
      </c>
      <c r="G1430" s="99" t="str">
        <f>IFERROR(VLOOKUP(--IF($B$2=StoreConfig!C1435,LEFT(StoreConfig!J1435,FIND("|",StoreConfig!J1435)-1),""),$Q$4:$R$20,2,FALSE),"")</f>
        <v/>
      </c>
      <c r="H1430" s="91" t="str">
        <f>IF($B$2=StoreConfig!C1435,LEFT(StoreConfig!G1435,FIND("#",StoreConfig!G1435)-1),"")</f>
        <v/>
      </c>
      <c r="I1430" s="91" t="str">
        <f>IF($B$2=StoreConfig!C1435,RIGHT(StoreConfig!G1435,LEN(StoreConfig!G1435)-FIND("#",StoreConfig!G1435)),"")</f>
        <v/>
      </c>
      <c r="J1430" s="91" t="str">
        <f>IF($B$2=StoreConfig!C1435,IF(StoreConfig!L1435=0,"不限购",StoreConfig!L1435&amp;"次"),"")</f>
        <v/>
      </c>
    </row>
    <row r="1431" spans="4:10">
      <c r="D1431" s="99" t="str">
        <f>IF($B$2=StoreConfig!C1436,StoreConfig!O1436,"")</f>
        <v/>
      </c>
      <c r="E1431" s="99" t="str">
        <f>IF($B$2=StoreConfig!C1436,StoreConfig!E1436,"")</f>
        <v/>
      </c>
      <c r="F1431" s="99" t="str">
        <f>IF($B$2=StoreConfig!C1436,RIGHT(StoreConfig!#REF!,LEN(StoreConfig!#REF!)-FIND("|",StoreConfig!#REF!)),"")</f>
        <v/>
      </c>
      <c r="G1431" s="99" t="str">
        <f>IFERROR(VLOOKUP(--IF($B$2=StoreConfig!C1436,LEFT(StoreConfig!#REF!,FIND("|",StoreConfig!#REF!)-1),""),$Q$4:$R$20,2,FALSE),"")</f>
        <v/>
      </c>
      <c r="H1431" s="91" t="str">
        <f>IF($B$2=StoreConfig!C1436,LEFT(StoreConfig!G1436,FIND("#",StoreConfig!G1436)-1),"")</f>
        <v/>
      </c>
      <c r="I1431" s="91" t="str">
        <f>IF($B$2=StoreConfig!C1436,RIGHT(StoreConfig!G1436,LEN(StoreConfig!G1436)-FIND("#",StoreConfig!G1436)),"")</f>
        <v/>
      </c>
      <c r="J1431" s="91" t="str">
        <f>IF($B$2=StoreConfig!C1436,IF(StoreConfig!L1436=0,"不限购",StoreConfig!L1436&amp;"次"),"")</f>
        <v/>
      </c>
    </row>
    <row r="1432" spans="4:10">
      <c r="D1432" s="99" t="str">
        <f>IF($B$2=StoreConfig!C1437,StoreConfig!O1437,"")</f>
        <v/>
      </c>
      <c r="E1432" s="99" t="str">
        <f>IF($B$2=StoreConfig!C1437,StoreConfig!E1437,"")</f>
        <v/>
      </c>
      <c r="F1432" s="99" t="str">
        <f>IF($B$2=StoreConfig!C1437,RIGHT(StoreConfig!#REF!,LEN(StoreConfig!#REF!)-FIND("|",StoreConfig!#REF!)),"")</f>
        <v/>
      </c>
      <c r="G1432" s="99" t="str">
        <f>IFERROR(VLOOKUP(--IF($B$2=StoreConfig!C1437,LEFT(StoreConfig!#REF!,FIND("|",StoreConfig!#REF!)-1),""),$Q$4:$R$20,2,FALSE),"")</f>
        <v/>
      </c>
      <c r="H1432" s="91" t="str">
        <f>IF($B$2=StoreConfig!C1437,LEFT(StoreConfig!G1437,FIND("#",StoreConfig!G1437)-1),"")</f>
        <v/>
      </c>
      <c r="I1432" s="91" t="str">
        <f>IF($B$2=StoreConfig!C1437,RIGHT(StoreConfig!G1437,LEN(StoreConfig!G1437)-FIND("#",StoreConfig!G1437)),"")</f>
        <v/>
      </c>
      <c r="J1432" s="91" t="str">
        <f>IF($B$2=StoreConfig!C1437,IF(StoreConfig!L1437=0,"不限购",StoreConfig!L1437&amp;"次"),"")</f>
        <v/>
      </c>
    </row>
    <row r="1433" spans="4:10">
      <c r="D1433" s="99" t="str">
        <f>IF($B$2=StoreConfig!C1438,StoreConfig!O1438,"")</f>
        <v/>
      </c>
      <c r="E1433" s="99" t="str">
        <f>IF($B$2=StoreConfig!C1438,StoreConfig!E1438,"")</f>
        <v/>
      </c>
      <c r="F1433" s="99" t="str">
        <f>IF($B$2=StoreConfig!C1438,RIGHT(StoreConfig!#REF!,LEN(StoreConfig!#REF!)-FIND("|",StoreConfig!#REF!)),"")</f>
        <v/>
      </c>
      <c r="G1433" s="99" t="str">
        <f>IFERROR(VLOOKUP(--IF($B$2=StoreConfig!C1438,LEFT(StoreConfig!#REF!,FIND("|",StoreConfig!#REF!)-1),""),$Q$4:$R$20,2,FALSE),"")</f>
        <v/>
      </c>
      <c r="H1433" s="91" t="str">
        <f>IF($B$2=StoreConfig!C1438,LEFT(StoreConfig!G1438,FIND("#",StoreConfig!G1438)-1),"")</f>
        <v/>
      </c>
      <c r="I1433" s="91" t="str">
        <f>IF($B$2=StoreConfig!C1438,RIGHT(StoreConfig!G1438,LEN(StoreConfig!G1438)-FIND("#",StoreConfig!G1438)),"")</f>
        <v/>
      </c>
      <c r="J1433" s="91" t="str">
        <f>IF($B$2=StoreConfig!C1438,IF(StoreConfig!L1438=0,"不限购",StoreConfig!L1438&amp;"次"),"")</f>
        <v/>
      </c>
    </row>
    <row r="1434" spans="4:10">
      <c r="D1434" s="99" t="str">
        <f>IF($B$2=StoreConfig!C1439,StoreConfig!O1439,"")</f>
        <v/>
      </c>
      <c r="E1434" s="99" t="str">
        <f>IF($B$2=StoreConfig!C1439,StoreConfig!E1439,"")</f>
        <v/>
      </c>
      <c r="F1434" s="99" t="str">
        <f>IF($B$2=StoreConfig!C1439,RIGHT(StoreConfig!#REF!,LEN(StoreConfig!#REF!)-FIND("|",StoreConfig!#REF!)),"")</f>
        <v/>
      </c>
      <c r="G1434" s="99" t="str">
        <f>IFERROR(VLOOKUP(--IF($B$2=StoreConfig!C1439,LEFT(StoreConfig!#REF!,FIND("|",StoreConfig!#REF!)-1),""),$Q$4:$R$20,2,FALSE),"")</f>
        <v/>
      </c>
      <c r="H1434" s="91" t="str">
        <f>IF($B$2=StoreConfig!C1439,LEFT(StoreConfig!G1439,FIND("#",StoreConfig!G1439)-1),"")</f>
        <v/>
      </c>
      <c r="I1434" s="91" t="str">
        <f>IF($B$2=StoreConfig!C1439,RIGHT(StoreConfig!G1439,LEN(StoreConfig!G1439)-FIND("#",StoreConfig!G1439)),"")</f>
        <v/>
      </c>
      <c r="J1434" s="91" t="str">
        <f>IF($B$2=StoreConfig!C1439,IF(StoreConfig!L1439=0,"不限购",StoreConfig!L1439&amp;"次"),"")</f>
        <v/>
      </c>
    </row>
    <row r="1435" spans="4:10">
      <c r="D1435" s="99" t="str">
        <f>IF($B$2=StoreConfig!C1440,StoreConfig!O1440,"")</f>
        <v/>
      </c>
      <c r="E1435" s="99" t="str">
        <f>IF($B$2=StoreConfig!C1440,StoreConfig!E1440,"")</f>
        <v/>
      </c>
      <c r="F1435" s="99" t="str">
        <f>IF($B$2=StoreConfig!C1440,RIGHT(StoreConfig!#REF!,LEN(StoreConfig!#REF!)-FIND("|",StoreConfig!#REF!)),"")</f>
        <v/>
      </c>
      <c r="G1435" s="99" t="str">
        <f>IFERROR(VLOOKUP(--IF($B$2=StoreConfig!C1440,LEFT(StoreConfig!#REF!,FIND("|",StoreConfig!#REF!)-1),""),$Q$4:$R$20,2,FALSE),"")</f>
        <v/>
      </c>
      <c r="H1435" s="91" t="str">
        <f>IF($B$2=StoreConfig!C1440,LEFT(StoreConfig!G1440,FIND("#",StoreConfig!G1440)-1),"")</f>
        <v/>
      </c>
      <c r="I1435" s="91" t="str">
        <f>IF($B$2=StoreConfig!C1440,RIGHT(StoreConfig!G1440,LEN(StoreConfig!G1440)-FIND("#",StoreConfig!G1440)),"")</f>
        <v/>
      </c>
      <c r="J1435" s="91" t="str">
        <f>IF($B$2=StoreConfig!C1440,IF(StoreConfig!L1440=0,"不限购",StoreConfig!L1440&amp;"次"),"")</f>
        <v/>
      </c>
    </row>
    <row r="1436" spans="4:10">
      <c r="D1436" s="99" t="str">
        <f>IF($B$2=StoreConfig!C1441,StoreConfig!O1441,"")</f>
        <v/>
      </c>
      <c r="E1436" s="99" t="str">
        <f>IF($B$2=StoreConfig!C1441,StoreConfig!E1441,"")</f>
        <v/>
      </c>
      <c r="F1436" s="99" t="str">
        <f>IF($B$2=StoreConfig!C1441,RIGHT(StoreConfig!#REF!,LEN(StoreConfig!#REF!)-FIND("|",StoreConfig!#REF!)),"")</f>
        <v/>
      </c>
      <c r="G1436" s="99" t="str">
        <f>IFERROR(VLOOKUP(--IF($B$2=StoreConfig!C1441,LEFT(StoreConfig!#REF!,FIND("|",StoreConfig!#REF!)-1),""),$Q$4:$R$20,2,FALSE),"")</f>
        <v/>
      </c>
      <c r="H1436" s="91" t="str">
        <f>IF($B$2=StoreConfig!C1441,LEFT(StoreConfig!G1441,FIND("#",StoreConfig!G1441)-1),"")</f>
        <v/>
      </c>
      <c r="I1436" s="91" t="str">
        <f>IF($B$2=StoreConfig!C1441,RIGHT(StoreConfig!G1441,LEN(StoreConfig!G1441)-FIND("#",StoreConfig!G1441)),"")</f>
        <v/>
      </c>
      <c r="J1436" s="91" t="str">
        <f>IF($B$2=StoreConfig!C1441,IF(StoreConfig!L1441=0,"不限购",StoreConfig!L1441&amp;"次"),"")</f>
        <v/>
      </c>
    </row>
    <row r="1437" spans="4:10">
      <c r="D1437" s="99" t="str">
        <f>IF($B$2=StoreConfig!C1442,StoreConfig!O1442,"")</f>
        <v/>
      </c>
      <c r="E1437" s="99" t="str">
        <f>IF($B$2=StoreConfig!C1442,StoreConfig!E1442,"")</f>
        <v/>
      </c>
      <c r="F1437" s="99" t="str">
        <f>IF($B$2=StoreConfig!C1442,RIGHT(StoreConfig!#REF!,LEN(StoreConfig!#REF!)-FIND("|",StoreConfig!#REF!)),"")</f>
        <v/>
      </c>
      <c r="G1437" s="99" t="str">
        <f>IFERROR(VLOOKUP(--IF($B$2=StoreConfig!C1442,LEFT(StoreConfig!#REF!,FIND("|",StoreConfig!#REF!)-1),""),$Q$4:$R$20,2,FALSE),"")</f>
        <v/>
      </c>
      <c r="H1437" s="91" t="str">
        <f>IF($B$2=StoreConfig!C1442,LEFT(StoreConfig!G1442,FIND("#",StoreConfig!G1442)-1),"")</f>
        <v/>
      </c>
      <c r="I1437" s="91" t="str">
        <f>IF($B$2=StoreConfig!C1442,RIGHT(StoreConfig!G1442,LEN(StoreConfig!G1442)-FIND("#",StoreConfig!G1442)),"")</f>
        <v/>
      </c>
      <c r="J1437" s="91" t="str">
        <f>IF($B$2=StoreConfig!C1442,IF(StoreConfig!L1442=0,"不限购",StoreConfig!L1442&amp;"次"),"")</f>
        <v/>
      </c>
    </row>
    <row r="1438" spans="4:10">
      <c r="D1438" s="99" t="str">
        <f>IF($B$2=StoreConfig!C1443,StoreConfig!O1443,"")</f>
        <v/>
      </c>
      <c r="E1438" s="99" t="str">
        <f>IF($B$2=StoreConfig!C1443,StoreConfig!E1443,"")</f>
        <v/>
      </c>
      <c r="F1438" s="99" t="str">
        <f>IF($B$2=StoreConfig!C1443,RIGHT(StoreConfig!#REF!,LEN(StoreConfig!#REF!)-FIND("|",StoreConfig!#REF!)),"")</f>
        <v/>
      </c>
      <c r="G1438" s="99" t="str">
        <f>IFERROR(VLOOKUP(--IF($B$2=StoreConfig!C1443,LEFT(StoreConfig!#REF!,FIND("|",StoreConfig!#REF!)-1),""),$Q$4:$R$20,2,FALSE),"")</f>
        <v/>
      </c>
      <c r="H1438" s="91" t="str">
        <f>IF($B$2=StoreConfig!C1443,LEFT(StoreConfig!G1443,FIND("#",StoreConfig!G1443)-1),"")</f>
        <v/>
      </c>
      <c r="I1438" s="91" t="str">
        <f>IF($B$2=StoreConfig!C1443,RIGHT(StoreConfig!G1443,LEN(StoreConfig!G1443)-FIND("#",StoreConfig!G1443)),"")</f>
        <v/>
      </c>
      <c r="J1438" s="91" t="str">
        <f>IF($B$2=StoreConfig!C1443,IF(StoreConfig!L1443=0,"不限购",StoreConfig!L1443&amp;"次"),"")</f>
        <v/>
      </c>
    </row>
    <row r="1439" spans="4:10">
      <c r="D1439" s="99" t="str">
        <f>IF($B$2=StoreConfig!C1444,StoreConfig!O1444,"")</f>
        <v/>
      </c>
      <c r="E1439" s="99" t="str">
        <f>IF($B$2=StoreConfig!C1444,StoreConfig!E1444,"")</f>
        <v/>
      </c>
      <c r="F1439" s="99" t="str">
        <f>IF($B$2=StoreConfig!C1444,RIGHT(StoreConfig!#REF!,LEN(StoreConfig!#REF!)-FIND("|",StoreConfig!#REF!)),"")</f>
        <v/>
      </c>
      <c r="G1439" s="99" t="str">
        <f>IFERROR(VLOOKUP(--IF($B$2=StoreConfig!C1444,LEFT(StoreConfig!#REF!,FIND("|",StoreConfig!#REF!)-1),""),$Q$4:$R$20,2,FALSE),"")</f>
        <v/>
      </c>
      <c r="H1439" s="91" t="str">
        <f>IF($B$2=StoreConfig!C1444,LEFT(StoreConfig!G1444,FIND("#",StoreConfig!G1444)-1),"")</f>
        <v/>
      </c>
      <c r="I1439" s="91" t="str">
        <f>IF($B$2=StoreConfig!C1444,RIGHT(StoreConfig!G1444,LEN(StoreConfig!G1444)-FIND("#",StoreConfig!G1444)),"")</f>
        <v/>
      </c>
      <c r="J1439" s="91" t="str">
        <f>IF($B$2=StoreConfig!C1444,IF(StoreConfig!L1444=0,"不限购",StoreConfig!L1444&amp;"次"),"")</f>
        <v/>
      </c>
    </row>
    <row r="1440" spans="4:10">
      <c r="D1440" s="99" t="str">
        <f>IF($B$2=StoreConfig!C1445,StoreConfig!O1445,"")</f>
        <v/>
      </c>
      <c r="E1440" s="99" t="str">
        <f>IF($B$2=StoreConfig!C1445,StoreConfig!E1445,"")</f>
        <v/>
      </c>
      <c r="F1440" s="99" t="str">
        <f>IF($B$2=StoreConfig!C1445,RIGHT(StoreConfig!J1445,LEN(StoreConfig!J1445)-FIND("|",StoreConfig!J1445)),"")</f>
        <v/>
      </c>
      <c r="G1440" s="99" t="str">
        <f>IFERROR(VLOOKUP(--IF($B$2=StoreConfig!C1445,LEFT(StoreConfig!J1445,FIND("|",StoreConfig!J1445)-1),""),$Q$4:$R$20,2,FALSE),"")</f>
        <v/>
      </c>
      <c r="H1440" s="91" t="str">
        <f>IF($B$2=StoreConfig!C1445,LEFT(StoreConfig!G1445,FIND("#",StoreConfig!G1445)-1),"")</f>
        <v/>
      </c>
      <c r="I1440" s="91" t="str">
        <f>IF($B$2=StoreConfig!C1445,RIGHT(StoreConfig!G1445,LEN(StoreConfig!G1445)-FIND("#",StoreConfig!G1445)),"")</f>
        <v/>
      </c>
      <c r="J1440" s="91" t="str">
        <f>IF($B$2=StoreConfig!C1445,IF(StoreConfig!L1445=0,"不限购",StoreConfig!L1445&amp;"次"),"")</f>
        <v/>
      </c>
    </row>
    <row r="1441" spans="4:10">
      <c r="D1441" s="99" t="str">
        <f>IF($B$2=StoreConfig!C1446,StoreConfig!O1446,"")</f>
        <v/>
      </c>
      <c r="E1441" s="99" t="str">
        <f>IF($B$2=StoreConfig!C1446,StoreConfig!E1446,"")</f>
        <v/>
      </c>
      <c r="F1441" s="99" t="str">
        <f>IF($B$2=StoreConfig!C1446,RIGHT(StoreConfig!J1446,LEN(StoreConfig!J1446)-FIND("|",StoreConfig!J1446)),"")</f>
        <v/>
      </c>
      <c r="G1441" s="99" t="str">
        <f>IFERROR(VLOOKUP(--IF($B$2=StoreConfig!C1446,LEFT(StoreConfig!J1446,FIND("|",StoreConfig!J1446)-1),""),$Q$4:$R$20,2,FALSE),"")</f>
        <v/>
      </c>
      <c r="H1441" s="91" t="str">
        <f>IF($B$2=StoreConfig!C1446,LEFT(StoreConfig!G1446,FIND("#",StoreConfig!G1446)-1),"")</f>
        <v/>
      </c>
      <c r="I1441" s="91" t="str">
        <f>IF($B$2=StoreConfig!C1446,RIGHT(StoreConfig!G1446,LEN(StoreConfig!G1446)-FIND("#",StoreConfig!G1446)),"")</f>
        <v/>
      </c>
      <c r="J1441" s="91" t="str">
        <f>IF($B$2=StoreConfig!C1446,IF(StoreConfig!L1446=0,"不限购",StoreConfig!L1446&amp;"次"),"")</f>
        <v/>
      </c>
    </row>
    <row r="1442" spans="4:10">
      <c r="D1442" s="99" t="str">
        <f>IF($B$2=StoreConfig!C1447,StoreConfig!O1447,"")</f>
        <v/>
      </c>
      <c r="E1442" s="99" t="str">
        <f>IF($B$2=StoreConfig!C1447,StoreConfig!E1447,"")</f>
        <v/>
      </c>
      <c r="F1442" s="99" t="str">
        <f>IF($B$2=StoreConfig!C1447,RIGHT(StoreConfig!J1447,LEN(StoreConfig!J1447)-FIND("|",StoreConfig!J1447)),"")</f>
        <v/>
      </c>
      <c r="G1442" s="99" t="str">
        <f>IFERROR(VLOOKUP(--IF($B$2=StoreConfig!C1447,LEFT(StoreConfig!J1447,FIND("|",StoreConfig!J1447)-1),""),$Q$4:$R$20,2,FALSE),"")</f>
        <v/>
      </c>
      <c r="H1442" s="91" t="str">
        <f>IF($B$2=StoreConfig!C1447,LEFT(StoreConfig!G1447,FIND("#",StoreConfig!G1447)-1),"")</f>
        <v/>
      </c>
      <c r="I1442" s="91" t="str">
        <f>IF($B$2=StoreConfig!C1447,RIGHT(StoreConfig!G1447,LEN(StoreConfig!G1447)-FIND("#",StoreConfig!G1447)),"")</f>
        <v/>
      </c>
      <c r="J1442" s="91" t="str">
        <f>IF($B$2=StoreConfig!C1447,IF(StoreConfig!L1447=0,"不限购",StoreConfig!L1447&amp;"次"),"")</f>
        <v/>
      </c>
    </row>
    <row r="1443" spans="4:10">
      <c r="D1443" s="99" t="str">
        <f>IF($B$2=StoreConfig!C1448,StoreConfig!O1448,"")</f>
        <v/>
      </c>
      <c r="E1443" s="99" t="str">
        <f>IF($B$2=StoreConfig!C1448,StoreConfig!E1448,"")</f>
        <v/>
      </c>
      <c r="F1443" s="99" t="str">
        <f>IF($B$2=StoreConfig!C1448,RIGHT(StoreConfig!J1448,LEN(StoreConfig!J1448)-FIND("|",StoreConfig!J1448)),"")</f>
        <v/>
      </c>
      <c r="G1443" s="99" t="str">
        <f>IFERROR(VLOOKUP(--IF($B$2=StoreConfig!C1448,LEFT(StoreConfig!J1448,FIND("|",StoreConfig!J1448)-1),""),$Q$4:$R$20,2,FALSE),"")</f>
        <v/>
      </c>
      <c r="H1443" s="91" t="str">
        <f>IF($B$2=StoreConfig!C1448,LEFT(StoreConfig!G1448,FIND("#",StoreConfig!G1448)-1),"")</f>
        <v/>
      </c>
      <c r="I1443" s="91" t="str">
        <f>IF($B$2=StoreConfig!C1448,RIGHT(StoreConfig!G1448,LEN(StoreConfig!G1448)-FIND("#",StoreConfig!G1448)),"")</f>
        <v/>
      </c>
      <c r="J1443" s="91" t="str">
        <f>IF($B$2=StoreConfig!C1448,IF(StoreConfig!L1448=0,"不限购",StoreConfig!L1448&amp;"次"),"")</f>
        <v/>
      </c>
    </row>
    <row r="1444" spans="4:10">
      <c r="D1444" s="99" t="str">
        <f>IF($B$2=StoreConfig!C1449,StoreConfig!O1449,"")</f>
        <v/>
      </c>
      <c r="E1444" s="99" t="str">
        <f>IF($B$2=StoreConfig!C1449,StoreConfig!E1449,"")</f>
        <v/>
      </c>
      <c r="F1444" s="99" t="str">
        <f>IF($B$2=StoreConfig!C1449,RIGHT(StoreConfig!J1449,LEN(StoreConfig!J1449)-FIND("|",StoreConfig!J1449)),"")</f>
        <v/>
      </c>
      <c r="G1444" s="99" t="str">
        <f>IFERROR(VLOOKUP(--IF($B$2=StoreConfig!C1449,LEFT(StoreConfig!J1449,FIND("|",StoreConfig!J1449)-1),""),$Q$4:$R$20,2,FALSE),"")</f>
        <v/>
      </c>
      <c r="H1444" s="91" t="str">
        <f>IF($B$2=StoreConfig!C1449,LEFT(StoreConfig!G1449,FIND("#",StoreConfig!G1449)-1),"")</f>
        <v/>
      </c>
      <c r="I1444" s="91" t="str">
        <f>IF($B$2=StoreConfig!C1449,RIGHT(StoreConfig!G1449,LEN(StoreConfig!G1449)-FIND("#",StoreConfig!G1449)),"")</f>
        <v/>
      </c>
      <c r="J1444" s="91" t="str">
        <f>IF($B$2=StoreConfig!C1449,IF(StoreConfig!L1449=0,"不限购",StoreConfig!L1449&amp;"次"),"")</f>
        <v/>
      </c>
    </row>
    <row r="1445" spans="4:10">
      <c r="D1445" s="99" t="str">
        <f>IF($B$2=StoreConfig!C1450,StoreConfig!O1450,"")</f>
        <v/>
      </c>
      <c r="E1445" s="99" t="str">
        <f>IF($B$2=StoreConfig!C1450,StoreConfig!E1450,"")</f>
        <v/>
      </c>
      <c r="F1445" s="99" t="str">
        <f>IF($B$2=StoreConfig!C1450,RIGHT(StoreConfig!J1450,LEN(StoreConfig!J1450)-FIND("|",StoreConfig!J1450)),"")</f>
        <v/>
      </c>
      <c r="G1445" s="99" t="str">
        <f>IFERROR(VLOOKUP(--IF($B$2=StoreConfig!C1450,LEFT(StoreConfig!J1450,FIND("|",StoreConfig!J1450)-1),""),$Q$4:$R$20,2,FALSE),"")</f>
        <v/>
      </c>
      <c r="H1445" s="91" t="str">
        <f>IF($B$2=StoreConfig!C1450,LEFT(StoreConfig!G1450,FIND("#",StoreConfig!G1450)-1),"")</f>
        <v/>
      </c>
      <c r="I1445" s="91" t="str">
        <f>IF($B$2=StoreConfig!C1450,RIGHT(StoreConfig!G1450,LEN(StoreConfig!G1450)-FIND("#",StoreConfig!G1450)),"")</f>
        <v/>
      </c>
      <c r="J1445" s="91" t="str">
        <f>IF($B$2=StoreConfig!C1450,IF(StoreConfig!L1450=0,"不限购",StoreConfig!L1450&amp;"次"),"")</f>
        <v/>
      </c>
    </row>
    <row r="1446" spans="4:10">
      <c r="D1446" s="99" t="str">
        <f>IF($B$2=StoreConfig!C1451,StoreConfig!O1451,"")</f>
        <v/>
      </c>
      <c r="E1446" s="99" t="str">
        <f>IF($B$2=StoreConfig!C1451,StoreConfig!E1451,"")</f>
        <v/>
      </c>
      <c r="F1446" s="99" t="str">
        <f>IF($B$2=StoreConfig!C1451,RIGHT(StoreConfig!J1451,LEN(StoreConfig!J1451)-FIND("|",StoreConfig!J1451)),"")</f>
        <v/>
      </c>
      <c r="G1446" s="99" t="str">
        <f>IFERROR(VLOOKUP(--IF($B$2=StoreConfig!C1451,LEFT(StoreConfig!J1451,FIND("|",StoreConfig!J1451)-1),""),$Q$4:$R$20,2,FALSE),"")</f>
        <v/>
      </c>
      <c r="H1446" s="91" t="str">
        <f>IF($B$2=StoreConfig!C1451,LEFT(StoreConfig!G1451,FIND("#",StoreConfig!G1451)-1),"")</f>
        <v/>
      </c>
      <c r="I1446" s="91" t="str">
        <f>IF($B$2=StoreConfig!C1451,RIGHT(StoreConfig!G1451,LEN(StoreConfig!G1451)-FIND("#",StoreConfig!G1451)),"")</f>
        <v/>
      </c>
      <c r="J1446" s="91" t="str">
        <f>IF($B$2=StoreConfig!C1451,IF(StoreConfig!L1451=0,"不限购",StoreConfig!L1451&amp;"次"),"")</f>
        <v/>
      </c>
    </row>
    <row r="1447" spans="4:10">
      <c r="D1447" s="99" t="str">
        <f>IF($B$2=StoreConfig!C1452,StoreConfig!O1452,"")</f>
        <v/>
      </c>
      <c r="E1447" s="99" t="str">
        <f>IF($B$2=StoreConfig!C1452,StoreConfig!E1452,"")</f>
        <v/>
      </c>
      <c r="F1447" s="99" t="str">
        <f>IF($B$2=StoreConfig!C1452,RIGHT(StoreConfig!J1452,LEN(StoreConfig!J1452)-FIND("|",StoreConfig!J1452)),"")</f>
        <v/>
      </c>
      <c r="G1447" s="99" t="str">
        <f>IFERROR(VLOOKUP(--IF($B$2=StoreConfig!C1452,LEFT(StoreConfig!J1452,FIND("|",StoreConfig!J1452)-1),""),$Q$4:$R$20,2,FALSE),"")</f>
        <v/>
      </c>
      <c r="H1447" s="91" t="str">
        <f>IF($B$2=StoreConfig!C1452,LEFT(StoreConfig!G1452,FIND("#",StoreConfig!G1452)-1),"")</f>
        <v/>
      </c>
      <c r="I1447" s="91" t="str">
        <f>IF($B$2=StoreConfig!C1452,RIGHT(StoreConfig!G1452,LEN(StoreConfig!G1452)-FIND("#",StoreConfig!G1452)),"")</f>
        <v/>
      </c>
      <c r="J1447" s="91" t="str">
        <f>IF($B$2=StoreConfig!C1452,IF(StoreConfig!L1452=0,"不限购",StoreConfig!L1452&amp;"次"),"")</f>
        <v/>
      </c>
    </row>
    <row r="1448" spans="4:10">
      <c r="D1448" s="99" t="str">
        <f>IF($B$2=StoreConfig!C1453,StoreConfig!O1453,"")</f>
        <v/>
      </c>
      <c r="E1448" s="99" t="str">
        <f>IF($B$2=StoreConfig!C1453,StoreConfig!E1453,"")</f>
        <v/>
      </c>
      <c r="F1448" s="99" t="str">
        <f>IF($B$2=StoreConfig!C1453,RIGHT(StoreConfig!#REF!,LEN(StoreConfig!#REF!)-FIND("|",StoreConfig!#REF!)),"")</f>
        <v/>
      </c>
      <c r="G1448" s="99" t="str">
        <f>IFERROR(VLOOKUP(--IF($B$2=StoreConfig!C1453,LEFT(StoreConfig!#REF!,FIND("|",StoreConfig!#REF!)-1),""),$Q$4:$R$20,2,FALSE),"")</f>
        <v/>
      </c>
      <c r="H1448" s="91" t="str">
        <f>IF($B$2=StoreConfig!C1453,LEFT(StoreConfig!G1453,FIND("#",StoreConfig!G1453)-1),"")</f>
        <v/>
      </c>
      <c r="I1448" s="91" t="str">
        <f>IF($B$2=StoreConfig!C1453,RIGHT(StoreConfig!G1453,LEN(StoreConfig!G1453)-FIND("#",StoreConfig!G1453)),"")</f>
        <v/>
      </c>
      <c r="J1448" s="91" t="str">
        <f>IF($B$2=StoreConfig!C1453,IF(StoreConfig!L1453=0,"不限购",StoreConfig!L1453&amp;"次"),"")</f>
        <v/>
      </c>
    </row>
    <row r="1449" spans="4:10">
      <c r="D1449" s="99" t="str">
        <f>IF($B$2=StoreConfig!C1454,StoreConfig!O1454,"")</f>
        <v/>
      </c>
      <c r="E1449" s="99" t="str">
        <f>IF($B$2=StoreConfig!C1454,StoreConfig!E1454,"")</f>
        <v/>
      </c>
      <c r="F1449" s="99" t="str">
        <f>IF($B$2=StoreConfig!C1454,RIGHT(StoreConfig!#REF!,LEN(StoreConfig!#REF!)-FIND("|",StoreConfig!#REF!)),"")</f>
        <v/>
      </c>
      <c r="G1449" s="99" t="str">
        <f>IFERROR(VLOOKUP(--IF($B$2=StoreConfig!C1454,LEFT(StoreConfig!#REF!,FIND("|",StoreConfig!#REF!)-1),""),$Q$4:$R$20,2,FALSE),"")</f>
        <v/>
      </c>
      <c r="H1449" s="91" t="str">
        <f>IF($B$2=StoreConfig!C1454,LEFT(StoreConfig!G1454,FIND("#",StoreConfig!G1454)-1),"")</f>
        <v/>
      </c>
      <c r="I1449" s="91" t="str">
        <f>IF($B$2=StoreConfig!C1454,RIGHT(StoreConfig!G1454,LEN(StoreConfig!G1454)-FIND("#",StoreConfig!G1454)),"")</f>
        <v/>
      </c>
      <c r="J1449" s="91" t="str">
        <f>IF($B$2=StoreConfig!C1454,IF(StoreConfig!L1454=0,"不限购",StoreConfig!L1454&amp;"次"),"")</f>
        <v/>
      </c>
    </row>
    <row r="1450" spans="4:10">
      <c r="D1450" s="99" t="str">
        <f>IF($B$2=StoreConfig!C1455,StoreConfig!O1455,"")</f>
        <v/>
      </c>
      <c r="E1450" s="99" t="str">
        <f>IF($B$2=StoreConfig!C1455,StoreConfig!E1455,"")</f>
        <v/>
      </c>
      <c r="F1450" s="99" t="str">
        <f>IF($B$2=StoreConfig!C1455,RIGHT(StoreConfig!#REF!,LEN(StoreConfig!#REF!)-FIND("|",StoreConfig!#REF!)),"")</f>
        <v/>
      </c>
      <c r="G1450" s="99" t="str">
        <f>IFERROR(VLOOKUP(--IF($B$2=StoreConfig!C1455,LEFT(StoreConfig!#REF!,FIND("|",StoreConfig!#REF!)-1),""),$Q$4:$R$20,2,FALSE),"")</f>
        <v/>
      </c>
      <c r="H1450" s="91" t="str">
        <f>IF($B$2=StoreConfig!C1455,LEFT(StoreConfig!G1455,FIND("#",StoreConfig!G1455)-1),"")</f>
        <v/>
      </c>
      <c r="I1450" s="91" t="str">
        <f>IF($B$2=StoreConfig!C1455,RIGHT(StoreConfig!G1455,LEN(StoreConfig!G1455)-FIND("#",StoreConfig!G1455)),"")</f>
        <v/>
      </c>
      <c r="J1450" s="91" t="str">
        <f>IF($B$2=StoreConfig!C1455,IF(StoreConfig!L1455=0,"不限购",StoreConfig!L1455&amp;"次"),"")</f>
        <v/>
      </c>
    </row>
    <row r="1451" spans="4:10">
      <c r="D1451" s="99" t="str">
        <f>IF($B$2=StoreConfig!C1456,StoreConfig!O1456,"")</f>
        <v/>
      </c>
      <c r="E1451" s="99" t="str">
        <f>IF($B$2=StoreConfig!C1456,StoreConfig!E1456,"")</f>
        <v/>
      </c>
      <c r="F1451" s="99" t="str">
        <f>IF($B$2=StoreConfig!C1456,RIGHT(StoreConfig!#REF!,LEN(StoreConfig!#REF!)-FIND("|",StoreConfig!#REF!)),"")</f>
        <v/>
      </c>
      <c r="G1451" s="99" t="str">
        <f>IFERROR(VLOOKUP(--IF($B$2=StoreConfig!C1456,LEFT(StoreConfig!#REF!,FIND("|",StoreConfig!#REF!)-1),""),$Q$4:$R$20,2,FALSE),"")</f>
        <v/>
      </c>
      <c r="H1451" s="91" t="str">
        <f>IF($B$2=StoreConfig!C1456,LEFT(StoreConfig!G1456,FIND("#",StoreConfig!G1456)-1),"")</f>
        <v/>
      </c>
      <c r="I1451" s="91" t="str">
        <f>IF($B$2=StoreConfig!C1456,RIGHT(StoreConfig!G1456,LEN(StoreConfig!G1456)-FIND("#",StoreConfig!G1456)),"")</f>
        <v/>
      </c>
      <c r="J1451" s="91" t="str">
        <f>IF($B$2=StoreConfig!C1456,IF(StoreConfig!L1456=0,"不限购",StoreConfig!L1456&amp;"次"),"")</f>
        <v/>
      </c>
    </row>
    <row r="1452" spans="4:10">
      <c r="D1452" s="99" t="str">
        <f>IF($B$2=StoreConfig!C1457,StoreConfig!O1457,"")</f>
        <v/>
      </c>
      <c r="E1452" s="99" t="str">
        <f>IF($B$2=StoreConfig!C1457,StoreConfig!E1457,"")</f>
        <v/>
      </c>
      <c r="F1452" s="99" t="str">
        <f>IF($B$2=StoreConfig!C1457,RIGHT(StoreConfig!#REF!,LEN(StoreConfig!#REF!)-FIND("|",StoreConfig!#REF!)),"")</f>
        <v/>
      </c>
      <c r="G1452" s="99" t="str">
        <f>IFERROR(VLOOKUP(--IF($B$2=StoreConfig!C1457,LEFT(StoreConfig!#REF!,FIND("|",StoreConfig!#REF!)-1),""),$Q$4:$R$20,2,FALSE),"")</f>
        <v/>
      </c>
      <c r="H1452" s="91" t="str">
        <f>IF($B$2=StoreConfig!C1457,LEFT(StoreConfig!G1457,FIND("#",StoreConfig!G1457)-1),"")</f>
        <v/>
      </c>
      <c r="I1452" s="91" t="str">
        <f>IF($B$2=StoreConfig!C1457,RIGHT(StoreConfig!G1457,LEN(StoreConfig!G1457)-FIND("#",StoreConfig!G1457)),"")</f>
        <v/>
      </c>
      <c r="J1452" s="91" t="str">
        <f>IF($B$2=StoreConfig!C1457,IF(StoreConfig!L1457=0,"不限购",StoreConfig!L1457&amp;"次"),"")</f>
        <v/>
      </c>
    </row>
    <row r="1453" spans="4:10">
      <c r="D1453" s="99" t="str">
        <f>IF($B$2=StoreConfig!C1458,StoreConfig!O1458,"")</f>
        <v/>
      </c>
      <c r="E1453" s="99" t="str">
        <f>IF($B$2=StoreConfig!C1458,StoreConfig!E1458,"")</f>
        <v/>
      </c>
      <c r="F1453" s="99" t="str">
        <f>IF($B$2=StoreConfig!C1458,RIGHT(StoreConfig!#REF!,LEN(StoreConfig!#REF!)-FIND("|",StoreConfig!#REF!)),"")</f>
        <v/>
      </c>
      <c r="G1453" s="99" t="str">
        <f>IFERROR(VLOOKUP(--IF($B$2=StoreConfig!C1458,LEFT(StoreConfig!#REF!,FIND("|",StoreConfig!#REF!)-1),""),$Q$4:$R$20,2,FALSE),"")</f>
        <v/>
      </c>
      <c r="H1453" s="91" t="str">
        <f>IF($B$2=StoreConfig!C1458,LEFT(StoreConfig!G1458,FIND("#",StoreConfig!G1458)-1),"")</f>
        <v/>
      </c>
      <c r="I1453" s="91" t="str">
        <f>IF($B$2=StoreConfig!C1458,RIGHT(StoreConfig!G1458,LEN(StoreConfig!G1458)-FIND("#",StoreConfig!G1458)),"")</f>
        <v/>
      </c>
      <c r="J1453" s="91" t="str">
        <f>IF($B$2=StoreConfig!C1458,IF(StoreConfig!L1458=0,"不限购",StoreConfig!L1458&amp;"次"),"")</f>
        <v/>
      </c>
    </row>
    <row r="1454" spans="4:10">
      <c r="D1454" s="99" t="str">
        <f>IF($B$2=StoreConfig!C1459,StoreConfig!O1459,"")</f>
        <v/>
      </c>
      <c r="E1454" s="99" t="str">
        <f>IF($B$2=StoreConfig!C1459,StoreConfig!E1459,"")</f>
        <v/>
      </c>
      <c r="F1454" s="99" t="str">
        <f>IF($B$2=StoreConfig!C1459,RIGHT(StoreConfig!#REF!,LEN(StoreConfig!#REF!)-FIND("|",StoreConfig!#REF!)),"")</f>
        <v/>
      </c>
      <c r="G1454" s="99" t="str">
        <f>IFERROR(VLOOKUP(--IF($B$2=StoreConfig!C1459,LEFT(StoreConfig!#REF!,FIND("|",StoreConfig!#REF!)-1),""),$Q$4:$R$20,2,FALSE),"")</f>
        <v/>
      </c>
      <c r="H1454" s="91" t="str">
        <f>IF($B$2=StoreConfig!C1459,LEFT(StoreConfig!G1459,FIND("#",StoreConfig!G1459)-1),"")</f>
        <v/>
      </c>
      <c r="I1454" s="91" t="str">
        <f>IF($B$2=StoreConfig!C1459,RIGHT(StoreConfig!G1459,LEN(StoreConfig!G1459)-FIND("#",StoreConfig!G1459)),"")</f>
        <v/>
      </c>
      <c r="J1454" s="91" t="str">
        <f>IF($B$2=StoreConfig!C1459,IF(StoreConfig!L1459=0,"不限购",StoreConfig!L1459&amp;"次"),"")</f>
        <v/>
      </c>
    </row>
    <row r="1455" spans="4:10">
      <c r="D1455" s="99" t="str">
        <f>IF($B$2=StoreConfig!C1460,StoreConfig!O1460,"")</f>
        <v/>
      </c>
      <c r="E1455" s="99" t="str">
        <f>IF($B$2=StoreConfig!C1460,StoreConfig!E1460,"")</f>
        <v/>
      </c>
      <c r="F1455" s="99" t="str">
        <f>IF($B$2=StoreConfig!C1460,RIGHT(StoreConfig!#REF!,LEN(StoreConfig!#REF!)-FIND("|",StoreConfig!#REF!)),"")</f>
        <v/>
      </c>
      <c r="G1455" s="99" t="str">
        <f>IFERROR(VLOOKUP(--IF($B$2=StoreConfig!C1460,LEFT(StoreConfig!#REF!,FIND("|",StoreConfig!#REF!)-1),""),$Q$4:$R$20,2,FALSE),"")</f>
        <v/>
      </c>
      <c r="H1455" s="91" t="str">
        <f>IF($B$2=StoreConfig!C1460,LEFT(StoreConfig!G1460,FIND("#",StoreConfig!G1460)-1),"")</f>
        <v/>
      </c>
      <c r="I1455" s="91" t="str">
        <f>IF($B$2=StoreConfig!C1460,RIGHT(StoreConfig!G1460,LEN(StoreConfig!G1460)-FIND("#",StoreConfig!G1460)),"")</f>
        <v/>
      </c>
      <c r="J1455" s="91" t="str">
        <f>IF($B$2=StoreConfig!C1460,IF(StoreConfig!L1460=0,"不限购",StoreConfig!L1460&amp;"次"),"")</f>
        <v/>
      </c>
    </row>
    <row r="1456" spans="4:10">
      <c r="D1456" s="99" t="str">
        <f>IF($B$2=StoreConfig!C1461,StoreConfig!O1461,"")</f>
        <v/>
      </c>
      <c r="E1456" s="99" t="str">
        <f>IF($B$2=StoreConfig!C1461,StoreConfig!E1461,"")</f>
        <v/>
      </c>
      <c r="F1456" s="99" t="str">
        <f>IF($B$2=StoreConfig!C1461,RIGHT(StoreConfig!#REF!,LEN(StoreConfig!#REF!)-FIND("|",StoreConfig!#REF!)),"")</f>
        <v/>
      </c>
      <c r="G1456" s="99" t="str">
        <f>IFERROR(VLOOKUP(--IF($B$2=StoreConfig!C1461,LEFT(StoreConfig!#REF!,FIND("|",StoreConfig!#REF!)-1),""),$Q$4:$R$20,2,FALSE),"")</f>
        <v/>
      </c>
      <c r="H1456" s="91" t="str">
        <f>IF($B$2=StoreConfig!C1461,LEFT(StoreConfig!G1461,FIND("#",StoreConfig!G1461)-1),"")</f>
        <v/>
      </c>
      <c r="I1456" s="91" t="str">
        <f>IF($B$2=StoreConfig!C1461,RIGHT(StoreConfig!G1461,LEN(StoreConfig!G1461)-FIND("#",StoreConfig!G1461)),"")</f>
        <v/>
      </c>
      <c r="J1456" s="91" t="str">
        <f>IF($B$2=StoreConfig!C1461,IF(StoreConfig!L1461=0,"不限购",StoreConfig!L1461&amp;"次"),"")</f>
        <v/>
      </c>
    </row>
    <row r="1457" spans="4:10">
      <c r="D1457" s="99" t="str">
        <f>IF($B$2=StoreConfig!C1462,StoreConfig!O1462,"")</f>
        <v/>
      </c>
      <c r="E1457" s="99" t="str">
        <f>IF($B$2=StoreConfig!C1462,StoreConfig!E1462,"")</f>
        <v/>
      </c>
      <c r="F1457" s="99" t="str">
        <f>IF($B$2=StoreConfig!C1462,RIGHT(StoreConfig!J1462,LEN(StoreConfig!J1462)-FIND("|",StoreConfig!J1462)),"")</f>
        <v/>
      </c>
      <c r="G1457" s="99" t="str">
        <f>IFERROR(VLOOKUP(--IF($B$2=StoreConfig!C1462,LEFT(StoreConfig!J1462,FIND("|",StoreConfig!J1462)-1),""),$Q$4:$R$20,2,FALSE),"")</f>
        <v/>
      </c>
      <c r="H1457" s="91" t="str">
        <f>IF($B$2=StoreConfig!C1462,LEFT(StoreConfig!G1462,FIND("#",StoreConfig!G1462)-1),"")</f>
        <v/>
      </c>
      <c r="I1457" s="91" t="str">
        <f>IF($B$2=StoreConfig!C1462,RIGHT(StoreConfig!G1462,LEN(StoreConfig!G1462)-FIND("#",StoreConfig!G1462)),"")</f>
        <v/>
      </c>
      <c r="J1457" s="91" t="str">
        <f>IF($B$2=StoreConfig!C1462,IF(StoreConfig!L1462=0,"不限购",StoreConfig!L1462&amp;"次"),"")</f>
        <v/>
      </c>
    </row>
    <row r="1458" spans="4:10">
      <c r="D1458" s="99" t="str">
        <f>IF($B$2=StoreConfig!C1463,StoreConfig!O1463,"")</f>
        <v/>
      </c>
      <c r="E1458" s="99" t="str">
        <f>IF($B$2=StoreConfig!C1463,StoreConfig!E1463,"")</f>
        <v/>
      </c>
      <c r="F1458" s="99" t="str">
        <f>IF($B$2=StoreConfig!C1463,RIGHT(StoreConfig!#REF!,LEN(StoreConfig!#REF!)-FIND("|",StoreConfig!#REF!)),"")</f>
        <v/>
      </c>
      <c r="G1458" s="99" t="str">
        <f>IFERROR(VLOOKUP(--IF($B$2=StoreConfig!C1463,LEFT(StoreConfig!#REF!,FIND("|",StoreConfig!#REF!)-1),""),$Q$4:$R$20,2,FALSE),"")</f>
        <v/>
      </c>
      <c r="H1458" s="91" t="str">
        <f>IF($B$2=StoreConfig!C1463,LEFT(StoreConfig!G1463,FIND("#",StoreConfig!G1463)-1),"")</f>
        <v/>
      </c>
      <c r="I1458" s="91" t="str">
        <f>IF($B$2=StoreConfig!C1463,RIGHT(StoreConfig!G1463,LEN(StoreConfig!G1463)-FIND("#",StoreConfig!G1463)),"")</f>
        <v/>
      </c>
      <c r="J1458" s="91" t="str">
        <f>IF($B$2=StoreConfig!C1463,IF(StoreConfig!L1463=0,"不限购",StoreConfig!L1463&amp;"次"),"")</f>
        <v/>
      </c>
    </row>
    <row r="1459" spans="4:10">
      <c r="D1459" s="99" t="str">
        <f>IF($B$2=StoreConfig!C1464,StoreConfig!O1464,"")</f>
        <v/>
      </c>
      <c r="E1459" s="99" t="str">
        <f>IF($B$2=StoreConfig!C1464,StoreConfig!E1464,"")</f>
        <v/>
      </c>
      <c r="F1459" s="99" t="str">
        <f>IF($B$2=StoreConfig!C1464,RIGHT(StoreConfig!J1464,LEN(StoreConfig!J1464)-FIND("|",StoreConfig!J1464)),"")</f>
        <v/>
      </c>
      <c r="G1459" s="99" t="str">
        <f>IFERROR(VLOOKUP(--IF($B$2=StoreConfig!C1464,LEFT(StoreConfig!J1464,FIND("|",StoreConfig!J1464)-1),""),$Q$4:$R$20,2,FALSE),"")</f>
        <v/>
      </c>
      <c r="H1459" s="91" t="str">
        <f>IF($B$2=StoreConfig!C1464,LEFT(StoreConfig!G1464,FIND("#",StoreConfig!G1464)-1),"")</f>
        <v/>
      </c>
      <c r="I1459" s="91" t="str">
        <f>IF($B$2=StoreConfig!C1464,RIGHT(StoreConfig!G1464,LEN(StoreConfig!G1464)-FIND("#",StoreConfig!G1464)),"")</f>
        <v/>
      </c>
      <c r="J1459" s="91" t="str">
        <f>IF($B$2=StoreConfig!C1464,IF(StoreConfig!L1464=0,"不限购",StoreConfig!L1464&amp;"次"),"")</f>
        <v/>
      </c>
    </row>
    <row r="1460" spans="4:10">
      <c r="D1460" s="99" t="str">
        <f>IF($B$2=StoreConfig!C1465,StoreConfig!O1465,"")</f>
        <v/>
      </c>
      <c r="E1460" s="99" t="str">
        <f>IF($B$2=StoreConfig!C1465,StoreConfig!E1465,"")</f>
        <v/>
      </c>
      <c r="F1460" s="99" t="str">
        <f>IF($B$2=StoreConfig!C1465,RIGHT(StoreConfig!J1465,LEN(StoreConfig!J1465)-FIND("|",StoreConfig!J1465)),"")</f>
        <v/>
      </c>
      <c r="G1460" s="99" t="str">
        <f>IFERROR(VLOOKUP(--IF($B$2=StoreConfig!C1465,LEFT(StoreConfig!J1465,FIND("|",StoreConfig!J1465)-1),""),$Q$4:$R$20,2,FALSE),"")</f>
        <v/>
      </c>
      <c r="H1460" s="91" t="str">
        <f>IF($B$2=StoreConfig!C1465,LEFT(StoreConfig!G1465,FIND("#",StoreConfig!G1465)-1),"")</f>
        <v/>
      </c>
      <c r="I1460" s="91" t="str">
        <f>IF($B$2=StoreConfig!C1465,RIGHT(StoreConfig!G1465,LEN(StoreConfig!G1465)-FIND("#",StoreConfig!G1465)),"")</f>
        <v/>
      </c>
      <c r="J1460" s="91" t="str">
        <f>IF($B$2=StoreConfig!C1465,IF(StoreConfig!L1465=0,"不限购",StoreConfig!L1465&amp;"次"),"")</f>
        <v/>
      </c>
    </row>
    <row r="1461" spans="4:10">
      <c r="D1461" s="99" t="str">
        <f>IF($B$2=StoreConfig!C1466,StoreConfig!O1466,"")</f>
        <v/>
      </c>
      <c r="E1461" s="99" t="str">
        <f>IF($B$2=StoreConfig!C1466,StoreConfig!E1466,"")</f>
        <v/>
      </c>
      <c r="F1461" s="99" t="str">
        <f>IF($B$2=StoreConfig!C1466,RIGHT(StoreConfig!J1466,LEN(StoreConfig!J1466)-FIND("|",StoreConfig!J1466)),"")</f>
        <v/>
      </c>
      <c r="G1461" s="99" t="str">
        <f>IFERROR(VLOOKUP(--IF($B$2=StoreConfig!C1466,LEFT(StoreConfig!J1466,FIND("|",StoreConfig!J1466)-1),""),$Q$4:$R$20,2,FALSE),"")</f>
        <v/>
      </c>
      <c r="H1461" s="91" t="str">
        <f>IF($B$2=StoreConfig!C1466,LEFT(StoreConfig!G1466,FIND("#",StoreConfig!G1466)-1),"")</f>
        <v/>
      </c>
      <c r="I1461" s="91" t="str">
        <f>IF($B$2=StoreConfig!C1466,RIGHT(StoreConfig!G1466,LEN(StoreConfig!G1466)-FIND("#",StoreConfig!G1466)),"")</f>
        <v/>
      </c>
      <c r="J1461" s="91" t="str">
        <f>IF($B$2=StoreConfig!C1466,IF(StoreConfig!L1466=0,"不限购",StoreConfig!L1466&amp;"次"),"")</f>
        <v/>
      </c>
    </row>
    <row r="1462" spans="4:10">
      <c r="D1462" s="99" t="str">
        <f>IF($B$2=StoreConfig!C1467,StoreConfig!O1467,"")</f>
        <v/>
      </c>
      <c r="E1462" s="99" t="str">
        <f>IF($B$2=StoreConfig!C1467,StoreConfig!E1467,"")</f>
        <v/>
      </c>
      <c r="F1462" s="99" t="str">
        <f>IF($B$2=StoreConfig!C1467,RIGHT(StoreConfig!J1467,LEN(StoreConfig!J1467)-FIND("|",StoreConfig!J1467)),"")</f>
        <v/>
      </c>
      <c r="G1462" s="99" t="str">
        <f>IFERROR(VLOOKUP(--IF($B$2=StoreConfig!C1467,LEFT(StoreConfig!J1467,FIND("|",StoreConfig!J1467)-1),""),$Q$4:$R$20,2,FALSE),"")</f>
        <v/>
      </c>
      <c r="H1462" s="91" t="str">
        <f>IF($B$2=StoreConfig!C1467,LEFT(StoreConfig!G1467,FIND("#",StoreConfig!G1467)-1),"")</f>
        <v/>
      </c>
      <c r="I1462" s="91" t="str">
        <f>IF($B$2=StoreConfig!C1467,RIGHT(StoreConfig!G1467,LEN(StoreConfig!G1467)-FIND("#",StoreConfig!G1467)),"")</f>
        <v/>
      </c>
      <c r="J1462" s="91" t="str">
        <f>IF($B$2=StoreConfig!C1467,IF(StoreConfig!L1467=0,"不限购",StoreConfig!L1467&amp;"次"),"")</f>
        <v/>
      </c>
    </row>
    <row r="1463" spans="4:10">
      <c r="D1463" s="99" t="str">
        <f>IF($B$2=StoreConfig!C1468,StoreConfig!O1468,"")</f>
        <v/>
      </c>
      <c r="E1463" s="99" t="str">
        <f>IF($B$2=StoreConfig!C1468,StoreConfig!E1468,"")</f>
        <v/>
      </c>
      <c r="F1463" s="99" t="str">
        <f>IF($B$2=StoreConfig!C1468,RIGHT(StoreConfig!J1468,LEN(StoreConfig!J1468)-FIND("|",StoreConfig!J1468)),"")</f>
        <v/>
      </c>
      <c r="G1463" s="99" t="str">
        <f>IFERROR(VLOOKUP(--IF($B$2=StoreConfig!C1468,LEFT(StoreConfig!J1468,FIND("|",StoreConfig!J1468)-1),""),$Q$4:$R$20,2,FALSE),"")</f>
        <v/>
      </c>
      <c r="H1463" s="91" t="str">
        <f>IF($B$2=StoreConfig!C1468,LEFT(StoreConfig!G1468,FIND("#",StoreConfig!G1468)-1),"")</f>
        <v/>
      </c>
      <c r="I1463" s="91" t="str">
        <f>IF($B$2=StoreConfig!C1468,RIGHT(StoreConfig!G1468,LEN(StoreConfig!G1468)-FIND("#",StoreConfig!G1468)),"")</f>
        <v/>
      </c>
      <c r="J1463" s="91" t="str">
        <f>IF($B$2=StoreConfig!C1468,IF(StoreConfig!L1468=0,"不限购",StoreConfig!L1468&amp;"次"),"")</f>
        <v/>
      </c>
    </row>
    <row r="1464" spans="4:10">
      <c r="D1464" s="99" t="str">
        <f>IF($B$2=StoreConfig!C1469,StoreConfig!O1469,"")</f>
        <v/>
      </c>
      <c r="E1464" s="99" t="str">
        <f>IF($B$2=StoreConfig!C1469,StoreConfig!E1469,"")</f>
        <v/>
      </c>
      <c r="F1464" s="99" t="str">
        <f>IF($B$2=StoreConfig!C1469,RIGHT(StoreConfig!J1469,LEN(StoreConfig!J1469)-FIND("|",StoreConfig!J1469)),"")</f>
        <v/>
      </c>
      <c r="G1464" s="99" t="str">
        <f>IFERROR(VLOOKUP(--IF($B$2=StoreConfig!C1469,LEFT(StoreConfig!J1469,FIND("|",StoreConfig!J1469)-1),""),$Q$4:$R$20,2,FALSE),"")</f>
        <v/>
      </c>
      <c r="H1464" s="91" t="str">
        <f>IF($B$2=StoreConfig!C1469,LEFT(StoreConfig!G1469,FIND("#",StoreConfig!G1469)-1),"")</f>
        <v/>
      </c>
      <c r="I1464" s="91" t="str">
        <f>IF($B$2=StoreConfig!C1469,RIGHT(StoreConfig!G1469,LEN(StoreConfig!G1469)-FIND("#",StoreConfig!G1469)),"")</f>
        <v/>
      </c>
      <c r="J1464" s="91" t="str">
        <f>IF($B$2=StoreConfig!C1469,IF(StoreConfig!L1469=0,"不限购",StoreConfig!L1469&amp;"次"),"")</f>
        <v/>
      </c>
    </row>
    <row r="1465" spans="4:10">
      <c r="D1465" s="99" t="str">
        <f>IF($B$2=StoreConfig!C1470,StoreConfig!O1470,"")</f>
        <v/>
      </c>
      <c r="E1465" s="99" t="str">
        <f>IF($B$2=StoreConfig!C1470,StoreConfig!E1470,"")</f>
        <v/>
      </c>
      <c r="F1465" s="99" t="str">
        <f>IF($B$2=StoreConfig!C1470,RIGHT(StoreConfig!J1470,LEN(StoreConfig!J1470)-FIND("|",StoreConfig!J1470)),"")</f>
        <v/>
      </c>
      <c r="G1465" s="99" t="str">
        <f>IFERROR(VLOOKUP(--IF($B$2=StoreConfig!C1470,LEFT(StoreConfig!J1470,FIND("|",StoreConfig!J1470)-1),""),$Q$4:$R$20,2,FALSE),"")</f>
        <v/>
      </c>
      <c r="H1465" s="91" t="str">
        <f>IF($B$2=StoreConfig!C1470,LEFT(StoreConfig!G1470,FIND("#",StoreConfig!G1470)-1),"")</f>
        <v/>
      </c>
      <c r="I1465" s="91" t="str">
        <f>IF($B$2=StoreConfig!C1470,RIGHT(StoreConfig!G1470,LEN(StoreConfig!G1470)-FIND("#",StoreConfig!G1470)),"")</f>
        <v/>
      </c>
      <c r="J1465" s="91" t="str">
        <f>IF($B$2=StoreConfig!C1470,IF(StoreConfig!L1470=0,"不限购",StoreConfig!L1470&amp;"次"),"")</f>
        <v/>
      </c>
    </row>
    <row r="1466" spans="4:10">
      <c r="D1466" s="99" t="str">
        <f>IF($B$2=StoreConfig!C1471,StoreConfig!O1471,"")</f>
        <v/>
      </c>
      <c r="E1466" s="99" t="str">
        <f>IF($B$2=StoreConfig!C1471,StoreConfig!E1471,"")</f>
        <v/>
      </c>
      <c r="F1466" s="99" t="str">
        <f>IF($B$2=StoreConfig!C1471,RIGHT(StoreConfig!J1471,LEN(StoreConfig!J1471)-FIND("|",StoreConfig!J1471)),"")</f>
        <v/>
      </c>
      <c r="G1466" s="99" t="str">
        <f>IFERROR(VLOOKUP(--IF($B$2=StoreConfig!C1471,LEFT(StoreConfig!J1471,FIND("|",StoreConfig!J1471)-1),""),$Q$4:$R$20,2,FALSE),"")</f>
        <v/>
      </c>
      <c r="H1466" s="91" t="str">
        <f>IF($B$2=StoreConfig!C1471,LEFT(StoreConfig!G1471,FIND("#",StoreConfig!G1471)-1),"")</f>
        <v/>
      </c>
      <c r="I1466" s="91" t="str">
        <f>IF($B$2=StoreConfig!C1471,RIGHT(StoreConfig!G1471,LEN(StoreConfig!G1471)-FIND("#",StoreConfig!G1471)),"")</f>
        <v/>
      </c>
      <c r="J1466" s="91" t="str">
        <f>IF($B$2=StoreConfig!C1471,IF(StoreConfig!L1471=0,"不限购",StoreConfig!L1471&amp;"次"),"")</f>
        <v/>
      </c>
    </row>
    <row r="1467" spans="4:10">
      <c r="D1467" s="99" t="str">
        <f>IF($B$2=StoreConfig!C1472,StoreConfig!O1472,"")</f>
        <v/>
      </c>
      <c r="E1467" s="99" t="str">
        <f>IF($B$2=StoreConfig!C1472,StoreConfig!E1472,"")</f>
        <v/>
      </c>
      <c r="F1467" s="99" t="str">
        <f>IF($B$2=StoreConfig!C1472,RIGHT(StoreConfig!J1472,LEN(StoreConfig!J1472)-FIND("|",StoreConfig!J1472)),"")</f>
        <v/>
      </c>
      <c r="G1467" s="99" t="str">
        <f>IFERROR(VLOOKUP(--IF($B$2=StoreConfig!C1472,LEFT(StoreConfig!J1472,FIND("|",StoreConfig!J1472)-1),""),$Q$4:$R$20,2,FALSE),"")</f>
        <v/>
      </c>
      <c r="H1467" s="91" t="str">
        <f>IF($B$2=StoreConfig!C1472,LEFT(StoreConfig!G1472,FIND("#",StoreConfig!G1472)-1),"")</f>
        <v/>
      </c>
      <c r="I1467" s="91" t="str">
        <f>IF($B$2=StoreConfig!C1472,RIGHT(StoreConfig!G1472,LEN(StoreConfig!G1472)-FIND("#",StoreConfig!G1472)),"")</f>
        <v/>
      </c>
      <c r="J1467" s="91" t="str">
        <f>IF($B$2=StoreConfig!C1472,IF(StoreConfig!L1472=0,"不限购",StoreConfig!L1472&amp;"次"),"")</f>
        <v/>
      </c>
    </row>
    <row r="1468" spans="4:10">
      <c r="D1468" s="99" t="str">
        <f>IF($B$2=StoreConfig!C1473,StoreConfig!O1473,"")</f>
        <v/>
      </c>
      <c r="E1468" s="99" t="str">
        <f>IF($B$2=StoreConfig!C1473,StoreConfig!E1473,"")</f>
        <v/>
      </c>
      <c r="F1468" s="99" t="str">
        <f>IF($B$2=StoreConfig!C1473,RIGHT(StoreConfig!J1473,LEN(StoreConfig!J1473)-FIND("|",StoreConfig!J1473)),"")</f>
        <v/>
      </c>
      <c r="G1468" s="99" t="str">
        <f>IFERROR(VLOOKUP(--IF($B$2=StoreConfig!C1473,LEFT(StoreConfig!J1473,FIND("|",StoreConfig!J1473)-1),""),$Q$4:$R$20,2,FALSE),"")</f>
        <v/>
      </c>
      <c r="H1468" s="91" t="str">
        <f>IF($B$2=StoreConfig!C1473,LEFT(StoreConfig!G1473,FIND("#",StoreConfig!G1473)-1),"")</f>
        <v/>
      </c>
      <c r="I1468" s="91" t="str">
        <f>IF($B$2=StoreConfig!C1473,RIGHT(StoreConfig!G1473,LEN(StoreConfig!G1473)-FIND("#",StoreConfig!G1473)),"")</f>
        <v/>
      </c>
      <c r="J1468" s="91" t="str">
        <f>IF($B$2=StoreConfig!C1473,IF(StoreConfig!L1473=0,"不限购",StoreConfig!L1473&amp;"次"),"")</f>
        <v/>
      </c>
    </row>
    <row r="1469" spans="4:10">
      <c r="D1469" s="99" t="str">
        <f>IF($B$2=StoreConfig!C1474,StoreConfig!O1474,"")</f>
        <v/>
      </c>
      <c r="E1469" s="99" t="str">
        <f>IF($B$2=StoreConfig!C1474,StoreConfig!E1474,"")</f>
        <v/>
      </c>
      <c r="F1469" s="99" t="str">
        <f>IF($B$2=StoreConfig!C1474,RIGHT(StoreConfig!J1474,LEN(StoreConfig!J1474)-FIND("|",StoreConfig!J1474)),"")</f>
        <v/>
      </c>
      <c r="G1469" s="99" t="str">
        <f>IFERROR(VLOOKUP(--IF($B$2=StoreConfig!C1474,LEFT(StoreConfig!J1474,FIND("|",StoreConfig!J1474)-1),""),$Q$4:$R$20,2,FALSE),"")</f>
        <v/>
      </c>
      <c r="H1469" s="91" t="str">
        <f>IF($B$2=StoreConfig!C1474,LEFT(StoreConfig!G1474,FIND("#",StoreConfig!G1474)-1),"")</f>
        <v/>
      </c>
      <c r="I1469" s="91" t="str">
        <f>IF($B$2=StoreConfig!C1474,RIGHT(StoreConfig!G1474,LEN(StoreConfig!G1474)-FIND("#",StoreConfig!G1474)),"")</f>
        <v/>
      </c>
      <c r="J1469" s="91" t="str">
        <f>IF($B$2=StoreConfig!C1474,IF(StoreConfig!L1474=0,"不限购",StoreConfig!L1474&amp;"次"),"")</f>
        <v/>
      </c>
    </row>
    <row r="1470" spans="4:10">
      <c r="D1470" s="99" t="str">
        <f>IF($B$2=StoreConfig!C1475,StoreConfig!O1475,"")</f>
        <v/>
      </c>
      <c r="E1470" s="99" t="str">
        <f>IF($B$2=StoreConfig!C1475,StoreConfig!E1475,"")</f>
        <v/>
      </c>
      <c r="F1470" s="99" t="str">
        <f>IF($B$2=StoreConfig!C1475,RIGHT(StoreConfig!J1475,LEN(StoreConfig!J1475)-FIND("|",StoreConfig!J1475)),"")</f>
        <v/>
      </c>
      <c r="G1470" s="99" t="str">
        <f>IFERROR(VLOOKUP(--IF($B$2=StoreConfig!C1475,LEFT(StoreConfig!J1475,FIND("|",StoreConfig!J1475)-1),""),$Q$4:$R$20,2,FALSE),"")</f>
        <v/>
      </c>
      <c r="H1470" s="91" t="str">
        <f>IF($B$2=StoreConfig!C1475,LEFT(StoreConfig!G1475,FIND("#",StoreConfig!G1475)-1),"")</f>
        <v/>
      </c>
      <c r="I1470" s="91" t="str">
        <f>IF($B$2=StoreConfig!C1475,RIGHT(StoreConfig!G1475,LEN(StoreConfig!G1475)-FIND("#",StoreConfig!G1475)),"")</f>
        <v/>
      </c>
      <c r="J1470" s="91" t="str">
        <f>IF($B$2=StoreConfig!C1475,IF(StoreConfig!L1475=0,"不限购",StoreConfig!L1475&amp;"次"),"")</f>
        <v/>
      </c>
    </row>
    <row r="1471" spans="4:10">
      <c r="D1471" s="99" t="str">
        <f>IF($B$2=StoreConfig!C1476,StoreConfig!O1476,"")</f>
        <v/>
      </c>
      <c r="E1471" s="99" t="str">
        <f>IF($B$2=StoreConfig!C1476,StoreConfig!E1476,"")</f>
        <v/>
      </c>
      <c r="F1471" s="99" t="str">
        <f>IF($B$2=StoreConfig!C1476,RIGHT(StoreConfig!J1476,LEN(StoreConfig!J1476)-FIND("|",StoreConfig!J1476)),"")</f>
        <v/>
      </c>
      <c r="G1471" s="99" t="str">
        <f>IFERROR(VLOOKUP(--IF($B$2=StoreConfig!C1476,LEFT(StoreConfig!J1476,FIND("|",StoreConfig!J1476)-1),""),$Q$4:$R$20,2,FALSE),"")</f>
        <v/>
      </c>
      <c r="H1471" s="91" t="str">
        <f>IF($B$2=StoreConfig!C1476,LEFT(StoreConfig!G1476,FIND("#",StoreConfig!G1476)-1),"")</f>
        <v/>
      </c>
      <c r="I1471" s="91" t="str">
        <f>IF($B$2=StoreConfig!C1476,RIGHT(StoreConfig!G1476,LEN(StoreConfig!G1476)-FIND("#",StoreConfig!G1476)),"")</f>
        <v/>
      </c>
      <c r="J1471" s="91" t="str">
        <f>IF($B$2=StoreConfig!C1476,IF(StoreConfig!L1476=0,"不限购",StoreConfig!L1476&amp;"次"),"")</f>
        <v/>
      </c>
    </row>
    <row r="1472" spans="4:10">
      <c r="D1472" s="99" t="str">
        <f>IF($B$2=StoreConfig!C1477,StoreConfig!O1477,"")</f>
        <v/>
      </c>
      <c r="E1472" s="99" t="str">
        <f>IF($B$2=StoreConfig!C1477,StoreConfig!E1477,"")</f>
        <v/>
      </c>
      <c r="F1472" s="99" t="str">
        <f>IF($B$2=StoreConfig!C1477,RIGHT(StoreConfig!J1477,LEN(StoreConfig!J1477)-FIND("|",StoreConfig!J1477)),"")</f>
        <v/>
      </c>
      <c r="G1472" s="99" t="str">
        <f>IFERROR(VLOOKUP(--IF($B$2=StoreConfig!C1477,LEFT(StoreConfig!J1477,FIND("|",StoreConfig!J1477)-1),""),$Q$4:$R$20,2,FALSE),"")</f>
        <v/>
      </c>
      <c r="H1472" s="91" t="str">
        <f>IF($B$2=StoreConfig!C1477,LEFT(StoreConfig!G1477,FIND("#",StoreConfig!G1477)-1),"")</f>
        <v/>
      </c>
      <c r="I1472" s="91" t="str">
        <f>IF($B$2=StoreConfig!C1477,RIGHT(StoreConfig!G1477,LEN(StoreConfig!G1477)-FIND("#",StoreConfig!G1477)),"")</f>
        <v/>
      </c>
      <c r="J1472" s="91" t="str">
        <f>IF($B$2=StoreConfig!C1477,IF(StoreConfig!L1477=0,"不限购",StoreConfig!L1477&amp;"次"),"")</f>
        <v/>
      </c>
    </row>
    <row r="1473" spans="4:10">
      <c r="D1473" s="99" t="str">
        <f>IF($B$2=StoreConfig!C1478,StoreConfig!O1478,"")</f>
        <v/>
      </c>
      <c r="E1473" s="99" t="str">
        <f>IF($B$2=StoreConfig!C1478,StoreConfig!E1478,"")</f>
        <v/>
      </c>
      <c r="F1473" s="99" t="str">
        <f>IF($B$2=StoreConfig!C1478,RIGHT(StoreConfig!J1478,LEN(StoreConfig!J1478)-FIND("|",StoreConfig!J1478)),"")</f>
        <v/>
      </c>
      <c r="G1473" s="99" t="str">
        <f>IFERROR(VLOOKUP(--IF($B$2=StoreConfig!C1478,LEFT(StoreConfig!J1478,FIND("|",StoreConfig!J1478)-1),""),$Q$4:$R$20,2,FALSE),"")</f>
        <v/>
      </c>
      <c r="H1473" s="91" t="str">
        <f>IF($B$2=StoreConfig!C1478,LEFT(StoreConfig!G1478,FIND("#",StoreConfig!G1478)-1),"")</f>
        <v/>
      </c>
      <c r="I1473" s="91" t="str">
        <f>IF($B$2=StoreConfig!C1478,RIGHT(StoreConfig!G1478,LEN(StoreConfig!G1478)-FIND("#",StoreConfig!G1478)),"")</f>
        <v/>
      </c>
      <c r="J1473" s="91" t="str">
        <f>IF($B$2=StoreConfig!C1478,IF(StoreConfig!L1478=0,"不限购",StoreConfig!L1478&amp;"次"),"")</f>
        <v/>
      </c>
    </row>
    <row r="1474" spans="4:10">
      <c r="D1474" s="99" t="str">
        <f>IF($B$2=StoreConfig!C1479,StoreConfig!O1479,"")</f>
        <v/>
      </c>
      <c r="E1474" s="99" t="str">
        <f>IF($B$2=StoreConfig!C1479,StoreConfig!E1479,"")</f>
        <v/>
      </c>
      <c r="F1474" s="99" t="str">
        <f>IF($B$2=StoreConfig!C1479,RIGHT(StoreConfig!J1479,LEN(StoreConfig!J1479)-FIND("|",StoreConfig!J1479)),"")</f>
        <v/>
      </c>
      <c r="G1474" s="99" t="str">
        <f>IFERROR(VLOOKUP(--IF($B$2=StoreConfig!C1479,LEFT(StoreConfig!J1479,FIND("|",StoreConfig!J1479)-1),""),$Q$4:$R$20,2,FALSE),"")</f>
        <v/>
      </c>
      <c r="H1474" s="91" t="str">
        <f>IF($B$2=StoreConfig!C1479,LEFT(StoreConfig!G1479,FIND("#",StoreConfig!G1479)-1),"")</f>
        <v/>
      </c>
      <c r="I1474" s="91" t="str">
        <f>IF($B$2=StoreConfig!C1479,RIGHT(StoreConfig!G1479,LEN(StoreConfig!G1479)-FIND("#",StoreConfig!G1479)),"")</f>
        <v/>
      </c>
      <c r="J1474" s="91" t="str">
        <f>IF($B$2=StoreConfig!C1479,IF(StoreConfig!L1479=0,"不限购",StoreConfig!L1479&amp;"次"),"")</f>
        <v/>
      </c>
    </row>
    <row r="1475" spans="4:10">
      <c r="D1475" s="99" t="str">
        <f>IF($B$2=StoreConfig!C1480,StoreConfig!O1480,"")</f>
        <v/>
      </c>
      <c r="E1475" s="99" t="str">
        <f>IF($B$2=StoreConfig!C1480,StoreConfig!E1480,"")</f>
        <v/>
      </c>
      <c r="F1475" s="99" t="str">
        <f>IF($B$2=StoreConfig!C1480,RIGHT(StoreConfig!J1480,LEN(StoreConfig!J1480)-FIND("|",StoreConfig!J1480)),"")</f>
        <v/>
      </c>
      <c r="G1475" s="99" t="str">
        <f>IFERROR(VLOOKUP(--IF($B$2=StoreConfig!C1480,LEFT(StoreConfig!J1480,FIND("|",StoreConfig!J1480)-1),""),$Q$4:$R$20,2,FALSE),"")</f>
        <v/>
      </c>
      <c r="H1475" s="91" t="str">
        <f>IF($B$2=StoreConfig!C1480,LEFT(StoreConfig!G1480,FIND("#",StoreConfig!G1480)-1),"")</f>
        <v/>
      </c>
      <c r="I1475" s="91" t="str">
        <f>IF($B$2=StoreConfig!C1480,RIGHT(StoreConfig!G1480,LEN(StoreConfig!G1480)-FIND("#",StoreConfig!G1480)),"")</f>
        <v/>
      </c>
      <c r="J1475" s="91" t="str">
        <f>IF($B$2=StoreConfig!C1480,IF(StoreConfig!L1480=0,"不限购",StoreConfig!L1480&amp;"次"),"")</f>
        <v/>
      </c>
    </row>
    <row r="1476" spans="4:10">
      <c r="D1476" s="99" t="str">
        <f>IF($B$2=StoreConfig!C1481,StoreConfig!O1481,"")</f>
        <v/>
      </c>
      <c r="E1476" s="99" t="str">
        <f>IF($B$2=StoreConfig!C1481,StoreConfig!E1481,"")</f>
        <v/>
      </c>
      <c r="F1476" s="99" t="str">
        <f>IF($B$2=StoreConfig!C1481,RIGHT(StoreConfig!J1481,LEN(StoreConfig!J1481)-FIND("|",StoreConfig!J1481)),"")</f>
        <v/>
      </c>
      <c r="G1476" s="99" t="str">
        <f>IFERROR(VLOOKUP(--IF($B$2=StoreConfig!C1481,LEFT(StoreConfig!J1481,FIND("|",StoreConfig!J1481)-1),""),$Q$4:$R$20,2,FALSE),"")</f>
        <v/>
      </c>
      <c r="H1476" s="91" t="str">
        <f>IF($B$2=StoreConfig!C1481,LEFT(StoreConfig!G1481,FIND("#",StoreConfig!G1481)-1),"")</f>
        <v/>
      </c>
      <c r="I1476" s="91" t="str">
        <f>IF($B$2=StoreConfig!C1481,RIGHT(StoreConfig!G1481,LEN(StoreConfig!G1481)-FIND("#",StoreConfig!G1481)),"")</f>
        <v/>
      </c>
      <c r="J1476" s="91" t="str">
        <f>IF($B$2=StoreConfig!C1481,IF(StoreConfig!L1481=0,"不限购",StoreConfig!L1481&amp;"次"),"")</f>
        <v/>
      </c>
    </row>
    <row r="1477" spans="4:10">
      <c r="D1477" s="99" t="str">
        <f>IF($B$2=StoreConfig!C1482,StoreConfig!O1482,"")</f>
        <v/>
      </c>
      <c r="E1477" s="99" t="str">
        <f>IF($B$2=StoreConfig!C1482,StoreConfig!E1482,"")</f>
        <v/>
      </c>
      <c r="F1477" s="99" t="str">
        <f>IF($B$2=StoreConfig!C1482,RIGHT(StoreConfig!J1482,LEN(StoreConfig!J1482)-FIND("|",StoreConfig!J1482)),"")</f>
        <v/>
      </c>
      <c r="G1477" s="99" t="str">
        <f>IFERROR(VLOOKUP(--IF($B$2=StoreConfig!C1482,LEFT(StoreConfig!J1482,FIND("|",StoreConfig!J1482)-1),""),$Q$4:$R$20,2,FALSE),"")</f>
        <v/>
      </c>
      <c r="H1477" s="91" t="str">
        <f>IF($B$2=StoreConfig!C1482,LEFT(StoreConfig!G1482,FIND("#",StoreConfig!G1482)-1),"")</f>
        <v/>
      </c>
      <c r="I1477" s="91" t="str">
        <f>IF($B$2=StoreConfig!C1482,RIGHT(StoreConfig!G1482,LEN(StoreConfig!G1482)-FIND("#",StoreConfig!G1482)),"")</f>
        <v/>
      </c>
      <c r="J1477" s="91" t="str">
        <f>IF($B$2=StoreConfig!C1482,IF(StoreConfig!L1482=0,"不限购",StoreConfig!L1482&amp;"次"),"")</f>
        <v/>
      </c>
    </row>
    <row r="1478" spans="4:10">
      <c r="D1478" s="99" t="str">
        <f>IF($B$2=StoreConfig!C1483,StoreConfig!O1483,"")</f>
        <v/>
      </c>
      <c r="E1478" s="99" t="str">
        <f>IF($B$2=StoreConfig!C1483,StoreConfig!E1483,"")</f>
        <v/>
      </c>
      <c r="F1478" s="99" t="str">
        <f>IF($B$2=StoreConfig!C1483,RIGHT(StoreConfig!J1483,LEN(StoreConfig!J1483)-FIND("|",StoreConfig!J1483)),"")</f>
        <v/>
      </c>
      <c r="G1478" s="99" t="str">
        <f>IFERROR(VLOOKUP(--IF($B$2=StoreConfig!C1483,LEFT(StoreConfig!J1483,FIND("|",StoreConfig!J1483)-1),""),$Q$4:$R$20,2,FALSE),"")</f>
        <v/>
      </c>
      <c r="H1478" s="91" t="str">
        <f>IF($B$2=StoreConfig!C1483,LEFT(StoreConfig!G1483,FIND("#",StoreConfig!G1483)-1),"")</f>
        <v/>
      </c>
      <c r="I1478" s="91" t="str">
        <f>IF($B$2=StoreConfig!C1483,RIGHT(StoreConfig!G1483,LEN(StoreConfig!G1483)-FIND("#",StoreConfig!G1483)),"")</f>
        <v/>
      </c>
      <c r="J1478" s="91" t="str">
        <f>IF($B$2=StoreConfig!C1483,IF(StoreConfig!L1483=0,"不限购",StoreConfig!L1483&amp;"次"),"")</f>
        <v/>
      </c>
    </row>
    <row r="1479" spans="4:10">
      <c r="D1479" s="99" t="str">
        <f>IF($B$2=StoreConfig!C1484,StoreConfig!O1484,"")</f>
        <v/>
      </c>
      <c r="E1479" s="99" t="str">
        <f>IF($B$2=StoreConfig!C1484,StoreConfig!E1484,"")</f>
        <v/>
      </c>
      <c r="F1479" s="99" t="str">
        <f>IF($B$2=StoreConfig!C1484,RIGHT(StoreConfig!J1484,LEN(StoreConfig!J1484)-FIND("|",StoreConfig!J1484)),"")</f>
        <v/>
      </c>
      <c r="G1479" s="99" t="str">
        <f>IFERROR(VLOOKUP(--IF($B$2=StoreConfig!C1484,LEFT(StoreConfig!J1484,FIND("|",StoreConfig!J1484)-1),""),$Q$4:$R$20,2,FALSE),"")</f>
        <v/>
      </c>
      <c r="H1479" s="91" t="str">
        <f>IF($B$2=StoreConfig!C1484,LEFT(StoreConfig!G1484,FIND("#",StoreConfig!G1484)-1),"")</f>
        <v/>
      </c>
      <c r="I1479" s="91" t="str">
        <f>IF($B$2=StoreConfig!C1484,RIGHT(StoreConfig!G1484,LEN(StoreConfig!G1484)-FIND("#",StoreConfig!G1484)),"")</f>
        <v/>
      </c>
      <c r="J1479" s="91" t="str">
        <f>IF($B$2=StoreConfig!C1484,IF(StoreConfig!L1484=0,"不限购",StoreConfig!L1484&amp;"次"),"")</f>
        <v/>
      </c>
    </row>
    <row r="1480" spans="4:10">
      <c r="D1480" s="99" t="str">
        <f>IF($B$2=StoreConfig!C1485,StoreConfig!O1485,"")</f>
        <v/>
      </c>
      <c r="E1480" s="99" t="str">
        <f>IF($B$2=StoreConfig!C1485,StoreConfig!E1485,"")</f>
        <v/>
      </c>
      <c r="F1480" s="99" t="str">
        <f>IF($B$2=StoreConfig!C1485,RIGHT(StoreConfig!J1485,LEN(StoreConfig!J1485)-FIND("|",StoreConfig!J1485)),"")</f>
        <v/>
      </c>
      <c r="G1480" s="99" t="str">
        <f>IFERROR(VLOOKUP(--IF($B$2=StoreConfig!C1485,LEFT(StoreConfig!J1485,FIND("|",StoreConfig!J1485)-1),""),$Q$4:$R$20,2,FALSE),"")</f>
        <v/>
      </c>
      <c r="H1480" s="91" t="str">
        <f>IF($B$2=StoreConfig!C1485,LEFT(StoreConfig!G1485,FIND("#",StoreConfig!G1485)-1),"")</f>
        <v/>
      </c>
      <c r="I1480" s="91" t="str">
        <f>IF($B$2=StoreConfig!C1485,RIGHT(StoreConfig!G1485,LEN(StoreConfig!G1485)-FIND("#",StoreConfig!G1485)),"")</f>
        <v/>
      </c>
      <c r="J1480" s="91" t="str">
        <f>IF($B$2=StoreConfig!C1485,IF(StoreConfig!L1485=0,"不限购",StoreConfig!L1485&amp;"次"),"")</f>
        <v/>
      </c>
    </row>
    <row r="1481" spans="4:10">
      <c r="D1481" s="99" t="str">
        <f>IF($B$2=StoreConfig!C1486,StoreConfig!O1486,"")</f>
        <v/>
      </c>
      <c r="E1481" s="99" t="str">
        <f>IF($B$2=StoreConfig!C1486,StoreConfig!E1486,"")</f>
        <v/>
      </c>
      <c r="F1481" s="99" t="str">
        <f>IF($B$2=StoreConfig!C1486,RIGHT(StoreConfig!J1486,LEN(StoreConfig!J1486)-FIND("|",StoreConfig!J1486)),"")</f>
        <v/>
      </c>
      <c r="G1481" s="99" t="str">
        <f>IFERROR(VLOOKUP(--IF($B$2=StoreConfig!C1486,LEFT(StoreConfig!J1486,FIND("|",StoreConfig!J1486)-1),""),$Q$4:$R$20,2,FALSE),"")</f>
        <v/>
      </c>
      <c r="H1481" s="91" t="str">
        <f>IF($B$2=StoreConfig!C1486,LEFT(StoreConfig!G1486,FIND("#",StoreConfig!G1486)-1),"")</f>
        <v/>
      </c>
      <c r="I1481" s="91" t="str">
        <f>IF($B$2=StoreConfig!C1486,RIGHT(StoreConfig!G1486,LEN(StoreConfig!G1486)-FIND("#",StoreConfig!G1486)),"")</f>
        <v/>
      </c>
      <c r="J1481" s="91" t="str">
        <f>IF($B$2=StoreConfig!C1486,IF(StoreConfig!L1486=0,"不限购",StoreConfig!L1486&amp;"次"),"")</f>
        <v/>
      </c>
    </row>
    <row r="1482" spans="4:10">
      <c r="D1482" s="99" t="str">
        <f>IF($B$2=StoreConfig!C1487,StoreConfig!O1487,"")</f>
        <v/>
      </c>
      <c r="E1482" s="99" t="str">
        <f>IF($B$2=StoreConfig!C1487,StoreConfig!E1487,"")</f>
        <v/>
      </c>
      <c r="F1482" s="99" t="str">
        <f>IF($B$2=StoreConfig!C1487,RIGHT(StoreConfig!J1487,LEN(StoreConfig!J1487)-FIND("|",StoreConfig!J1487)),"")</f>
        <v/>
      </c>
      <c r="G1482" s="99" t="str">
        <f>IFERROR(VLOOKUP(--IF($B$2=StoreConfig!C1487,LEFT(StoreConfig!J1487,FIND("|",StoreConfig!J1487)-1),""),$Q$4:$R$20,2,FALSE),"")</f>
        <v/>
      </c>
      <c r="H1482" s="91" t="str">
        <f>IF($B$2=StoreConfig!C1487,LEFT(StoreConfig!G1487,FIND("#",StoreConfig!G1487)-1),"")</f>
        <v/>
      </c>
      <c r="I1482" s="91" t="str">
        <f>IF($B$2=StoreConfig!C1487,RIGHT(StoreConfig!G1487,LEN(StoreConfig!G1487)-FIND("#",StoreConfig!G1487)),"")</f>
        <v/>
      </c>
      <c r="J1482" s="91" t="str">
        <f>IF($B$2=StoreConfig!C1487,IF(StoreConfig!L1487=0,"不限购",StoreConfig!L1487&amp;"次"),"")</f>
        <v/>
      </c>
    </row>
    <row r="1483" spans="4:10">
      <c r="D1483" s="99" t="str">
        <f>IF($B$2=StoreConfig!C1488,StoreConfig!O1488,"")</f>
        <v/>
      </c>
      <c r="E1483" s="99" t="str">
        <f>IF($B$2=StoreConfig!C1488,StoreConfig!E1488,"")</f>
        <v/>
      </c>
      <c r="F1483" s="99" t="str">
        <f>IF($B$2=StoreConfig!C1488,RIGHT(StoreConfig!J1488,LEN(StoreConfig!J1488)-FIND("|",StoreConfig!J1488)),"")</f>
        <v/>
      </c>
      <c r="G1483" s="99" t="str">
        <f>IFERROR(VLOOKUP(--IF($B$2=StoreConfig!C1488,LEFT(StoreConfig!J1488,FIND("|",StoreConfig!J1488)-1),""),$Q$4:$R$20,2,FALSE),"")</f>
        <v/>
      </c>
      <c r="H1483" s="91" t="str">
        <f>IF($B$2=StoreConfig!C1488,LEFT(StoreConfig!G1488,FIND("#",StoreConfig!G1488)-1),"")</f>
        <v/>
      </c>
      <c r="I1483" s="91" t="str">
        <f>IF($B$2=StoreConfig!C1488,RIGHT(StoreConfig!G1488,LEN(StoreConfig!G1488)-FIND("#",StoreConfig!G1488)),"")</f>
        <v/>
      </c>
      <c r="J1483" s="91" t="str">
        <f>IF($B$2=StoreConfig!C1488,IF(StoreConfig!L1488=0,"不限购",StoreConfig!L1488&amp;"次"),"")</f>
        <v/>
      </c>
    </row>
    <row r="1484" spans="4:10">
      <c r="D1484" s="99" t="str">
        <f>IF($B$2=StoreConfig!C1489,StoreConfig!O1489,"")</f>
        <v/>
      </c>
      <c r="E1484" s="99" t="str">
        <f>IF($B$2=StoreConfig!C1489,StoreConfig!E1489,"")</f>
        <v/>
      </c>
      <c r="F1484" s="99" t="str">
        <f>IF($B$2=StoreConfig!C1489,RIGHT(StoreConfig!J1489,LEN(StoreConfig!J1489)-FIND("|",StoreConfig!J1489)),"")</f>
        <v/>
      </c>
      <c r="G1484" s="99" t="str">
        <f>IFERROR(VLOOKUP(--IF($B$2=StoreConfig!C1489,LEFT(StoreConfig!J1489,FIND("|",StoreConfig!J1489)-1),""),$Q$4:$R$20,2,FALSE),"")</f>
        <v/>
      </c>
      <c r="H1484" s="91" t="str">
        <f>IF($B$2=StoreConfig!C1489,LEFT(StoreConfig!G1489,FIND("#",StoreConfig!G1489)-1),"")</f>
        <v/>
      </c>
      <c r="I1484" s="91" t="str">
        <f>IF($B$2=StoreConfig!C1489,RIGHT(StoreConfig!G1489,LEN(StoreConfig!G1489)-FIND("#",StoreConfig!G1489)),"")</f>
        <v/>
      </c>
      <c r="J1484" s="91" t="str">
        <f>IF($B$2=StoreConfig!C1489,IF(StoreConfig!L1489=0,"不限购",StoreConfig!L1489&amp;"次"),"")</f>
        <v/>
      </c>
    </row>
    <row r="1485" spans="4:10">
      <c r="D1485" s="99" t="str">
        <f>IF($B$2=StoreConfig!C1490,StoreConfig!O1490,"")</f>
        <v/>
      </c>
      <c r="E1485" s="99" t="str">
        <f>IF($B$2=StoreConfig!C1490,StoreConfig!E1490,"")</f>
        <v/>
      </c>
      <c r="F1485" s="99" t="str">
        <f>IF($B$2=StoreConfig!C1490,RIGHT(StoreConfig!J1490,LEN(StoreConfig!J1490)-FIND("|",StoreConfig!J1490)),"")</f>
        <v/>
      </c>
      <c r="G1485" s="99" t="str">
        <f>IFERROR(VLOOKUP(--IF($B$2=StoreConfig!C1490,LEFT(StoreConfig!J1490,FIND("|",StoreConfig!J1490)-1),""),$Q$4:$R$20,2,FALSE),"")</f>
        <v/>
      </c>
      <c r="H1485" s="91" t="str">
        <f>IF($B$2=StoreConfig!C1490,LEFT(StoreConfig!G1490,FIND("#",StoreConfig!G1490)-1),"")</f>
        <v/>
      </c>
      <c r="I1485" s="91" t="str">
        <f>IF($B$2=StoreConfig!C1490,RIGHT(StoreConfig!G1490,LEN(StoreConfig!G1490)-FIND("#",StoreConfig!G1490)),"")</f>
        <v/>
      </c>
      <c r="J1485" s="91" t="str">
        <f>IF($B$2=StoreConfig!C1490,IF(StoreConfig!L1490=0,"不限购",StoreConfig!L1490&amp;"次"),"")</f>
        <v/>
      </c>
    </row>
    <row r="1486" spans="4:10">
      <c r="D1486" s="99" t="str">
        <f>IF($B$2=StoreConfig!C1491,StoreConfig!O1491,"")</f>
        <v/>
      </c>
      <c r="E1486" s="99" t="str">
        <f>IF($B$2=StoreConfig!C1491,StoreConfig!E1491,"")</f>
        <v/>
      </c>
      <c r="F1486" s="99" t="str">
        <f>IF($B$2=StoreConfig!C1491,RIGHT(StoreConfig!J1491,LEN(StoreConfig!J1491)-FIND("|",StoreConfig!J1491)),"")</f>
        <v/>
      </c>
      <c r="G1486" s="99" t="str">
        <f>IFERROR(VLOOKUP(--IF($B$2=StoreConfig!C1491,LEFT(StoreConfig!J1491,FIND("|",StoreConfig!J1491)-1),""),$Q$4:$R$20,2,FALSE),"")</f>
        <v/>
      </c>
      <c r="H1486" s="91" t="str">
        <f>IF($B$2=StoreConfig!C1491,LEFT(StoreConfig!G1491,FIND("#",StoreConfig!G1491)-1),"")</f>
        <v/>
      </c>
      <c r="I1486" s="91" t="str">
        <f>IF($B$2=StoreConfig!C1491,RIGHT(StoreConfig!G1491,LEN(StoreConfig!G1491)-FIND("#",StoreConfig!G1491)),"")</f>
        <v/>
      </c>
      <c r="J1486" s="91" t="str">
        <f>IF($B$2=StoreConfig!C1491,IF(StoreConfig!L1491=0,"不限购",StoreConfig!L1491&amp;"次"),"")</f>
        <v/>
      </c>
    </row>
    <row r="1487" spans="4:10">
      <c r="D1487" s="99" t="str">
        <f>IF($B$2=StoreConfig!C1492,StoreConfig!O1492,"")</f>
        <v/>
      </c>
      <c r="E1487" s="99" t="str">
        <f>IF($B$2=StoreConfig!C1492,StoreConfig!E1492,"")</f>
        <v/>
      </c>
      <c r="F1487" s="99" t="str">
        <f>IF($B$2=StoreConfig!C1492,RIGHT(StoreConfig!J1492,LEN(StoreConfig!J1492)-FIND("|",StoreConfig!J1492)),"")</f>
        <v/>
      </c>
      <c r="G1487" s="99" t="str">
        <f>IFERROR(VLOOKUP(--IF($B$2=StoreConfig!C1492,LEFT(StoreConfig!J1492,FIND("|",StoreConfig!J1492)-1),""),$Q$4:$R$20,2,FALSE),"")</f>
        <v/>
      </c>
      <c r="H1487" s="91" t="str">
        <f>IF($B$2=StoreConfig!C1492,LEFT(StoreConfig!G1492,FIND("#",StoreConfig!G1492)-1),"")</f>
        <v/>
      </c>
      <c r="I1487" s="91" t="str">
        <f>IF($B$2=StoreConfig!C1492,RIGHT(StoreConfig!G1492,LEN(StoreConfig!G1492)-FIND("#",StoreConfig!G1492)),"")</f>
        <v/>
      </c>
      <c r="J1487" s="91" t="str">
        <f>IF($B$2=StoreConfig!C1492,IF(StoreConfig!L1492=0,"不限购",StoreConfig!L1492&amp;"次"),"")</f>
        <v/>
      </c>
    </row>
    <row r="1488" spans="4:10">
      <c r="D1488" s="99" t="str">
        <f>IF($B$2=StoreConfig!C1493,StoreConfig!O1493,"")</f>
        <v/>
      </c>
      <c r="E1488" s="99" t="str">
        <f>IF($B$2=StoreConfig!C1493,StoreConfig!E1493,"")</f>
        <v/>
      </c>
      <c r="F1488" s="99" t="str">
        <f>IF($B$2=StoreConfig!C1493,RIGHT(StoreConfig!J1493,LEN(StoreConfig!J1493)-FIND("|",StoreConfig!J1493)),"")</f>
        <v/>
      </c>
      <c r="G1488" s="99" t="str">
        <f>IFERROR(VLOOKUP(--IF($B$2=StoreConfig!C1493,LEFT(StoreConfig!J1493,FIND("|",StoreConfig!J1493)-1),""),$Q$4:$R$20,2,FALSE),"")</f>
        <v/>
      </c>
      <c r="H1488" s="91" t="str">
        <f>IF($B$2=StoreConfig!C1493,LEFT(StoreConfig!G1493,FIND("#",StoreConfig!G1493)-1),"")</f>
        <v/>
      </c>
      <c r="I1488" s="91" t="str">
        <f>IF($B$2=StoreConfig!C1493,RIGHT(StoreConfig!G1493,LEN(StoreConfig!G1493)-FIND("#",StoreConfig!G1493)),"")</f>
        <v/>
      </c>
      <c r="J1488" s="91" t="str">
        <f>IF($B$2=StoreConfig!C1493,IF(StoreConfig!L1493=0,"不限购",StoreConfig!L1493&amp;"次"),"")</f>
        <v/>
      </c>
    </row>
    <row r="1489" spans="4:10">
      <c r="D1489" s="99" t="str">
        <f>IF($B$2=StoreConfig!C1494,StoreConfig!O1494,"")</f>
        <v/>
      </c>
      <c r="E1489" s="99" t="str">
        <f>IF($B$2=StoreConfig!C1494,StoreConfig!E1494,"")</f>
        <v/>
      </c>
      <c r="F1489" s="99" t="str">
        <f>IF($B$2=StoreConfig!C1494,RIGHT(StoreConfig!J1494,LEN(StoreConfig!J1494)-FIND("|",StoreConfig!J1494)),"")</f>
        <v/>
      </c>
      <c r="G1489" s="99" t="str">
        <f>IFERROR(VLOOKUP(--IF($B$2=StoreConfig!C1494,LEFT(StoreConfig!J1494,FIND("|",StoreConfig!J1494)-1),""),$Q$4:$R$20,2,FALSE),"")</f>
        <v/>
      </c>
      <c r="H1489" s="91" t="str">
        <f>IF($B$2=StoreConfig!C1494,LEFT(StoreConfig!G1494,FIND("#",StoreConfig!G1494)-1),"")</f>
        <v/>
      </c>
      <c r="I1489" s="91" t="str">
        <f>IF($B$2=StoreConfig!C1494,RIGHT(StoreConfig!G1494,LEN(StoreConfig!G1494)-FIND("#",StoreConfig!G1494)),"")</f>
        <v/>
      </c>
      <c r="J1489" s="91" t="str">
        <f>IF($B$2=StoreConfig!C1494,IF(StoreConfig!L1494=0,"不限购",StoreConfig!L1494&amp;"次"),"")</f>
        <v/>
      </c>
    </row>
    <row r="1490" spans="4:10">
      <c r="D1490" s="99" t="str">
        <f>IF($B$2=StoreConfig!C1495,StoreConfig!O1495,"")</f>
        <v/>
      </c>
      <c r="E1490" s="99" t="str">
        <f>IF($B$2=StoreConfig!C1495,StoreConfig!E1495,"")</f>
        <v/>
      </c>
      <c r="F1490" s="99" t="str">
        <f>IF($B$2=StoreConfig!C1495,RIGHT(StoreConfig!J1495,LEN(StoreConfig!J1495)-FIND("|",StoreConfig!J1495)),"")</f>
        <v/>
      </c>
      <c r="G1490" s="99" t="str">
        <f>IFERROR(VLOOKUP(--IF($B$2=StoreConfig!C1495,LEFT(StoreConfig!J1495,FIND("|",StoreConfig!J1495)-1),""),$Q$4:$R$20,2,FALSE),"")</f>
        <v/>
      </c>
      <c r="H1490" s="91" t="str">
        <f>IF($B$2=StoreConfig!C1495,LEFT(StoreConfig!G1495,FIND("#",StoreConfig!G1495)-1),"")</f>
        <v/>
      </c>
      <c r="I1490" s="91" t="str">
        <f>IF($B$2=StoreConfig!C1495,RIGHT(StoreConfig!G1495,LEN(StoreConfig!G1495)-FIND("#",StoreConfig!G1495)),"")</f>
        <v/>
      </c>
      <c r="J1490" s="91" t="str">
        <f>IF($B$2=StoreConfig!C1495,IF(StoreConfig!L1495=0,"不限购",StoreConfig!L1495&amp;"次"),"")</f>
        <v/>
      </c>
    </row>
    <row r="1491" spans="4:10">
      <c r="D1491" s="99" t="str">
        <f>IF($B$2=StoreConfig!C1496,StoreConfig!O1496,"")</f>
        <v/>
      </c>
      <c r="E1491" s="99" t="str">
        <f>IF($B$2=StoreConfig!C1496,StoreConfig!E1496,"")</f>
        <v/>
      </c>
      <c r="F1491" s="99" t="str">
        <f>IF($B$2=StoreConfig!C1496,RIGHT(StoreConfig!J1496,LEN(StoreConfig!J1496)-FIND("|",StoreConfig!J1496)),"")</f>
        <v/>
      </c>
      <c r="G1491" s="99" t="str">
        <f>IFERROR(VLOOKUP(--IF($B$2=StoreConfig!C1496,LEFT(StoreConfig!J1496,FIND("|",StoreConfig!J1496)-1),""),$Q$4:$R$20,2,FALSE),"")</f>
        <v/>
      </c>
      <c r="H1491" s="91" t="str">
        <f>IF($B$2=StoreConfig!C1496,LEFT(StoreConfig!G1496,FIND("#",StoreConfig!G1496)-1),"")</f>
        <v/>
      </c>
      <c r="I1491" s="91" t="str">
        <f>IF($B$2=StoreConfig!C1496,RIGHT(StoreConfig!G1496,LEN(StoreConfig!G1496)-FIND("#",StoreConfig!G1496)),"")</f>
        <v/>
      </c>
      <c r="J1491" s="91" t="str">
        <f>IF($B$2=StoreConfig!C1496,IF(StoreConfig!L1496=0,"不限购",StoreConfig!L1496&amp;"次"),"")</f>
        <v/>
      </c>
    </row>
    <row r="1492" spans="4:10">
      <c r="D1492" s="99" t="str">
        <f>IF($B$2=StoreConfig!C1497,StoreConfig!O1497,"")</f>
        <v/>
      </c>
      <c r="E1492" s="99" t="str">
        <f>IF($B$2=StoreConfig!C1497,StoreConfig!E1497,"")</f>
        <v/>
      </c>
      <c r="F1492" s="99" t="str">
        <f>IF($B$2=StoreConfig!C1497,RIGHT(StoreConfig!J1497,LEN(StoreConfig!J1497)-FIND("|",StoreConfig!J1497)),"")</f>
        <v/>
      </c>
      <c r="G1492" s="99" t="str">
        <f>IFERROR(VLOOKUP(--IF($B$2=StoreConfig!C1497,LEFT(StoreConfig!J1497,FIND("|",StoreConfig!J1497)-1),""),$Q$4:$R$20,2,FALSE),"")</f>
        <v/>
      </c>
      <c r="H1492" s="91" t="str">
        <f>IF($B$2=StoreConfig!C1497,LEFT(StoreConfig!G1497,FIND("#",StoreConfig!G1497)-1),"")</f>
        <v/>
      </c>
      <c r="I1492" s="91" t="str">
        <f>IF($B$2=StoreConfig!C1497,RIGHT(StoreConfig!G1497,LEN(StoreConfig!G1497)-FIND("#",StoreConfig!G1497)),"")</f>
        <v/>
      </c>
      <c r="J1492" s="91" t="str">
        <f>IF($B$2=StoreConfig!C1497,IF(StoreConfig!L1497=0,"不限购",StoreConfig!L1497&amp;"次"),"")</f>
        <v/>
      </c>
    </row>
    <row r="1493" spans="4:10">
      <c r="D1493" s="99" t="str">
        <f>IF($B$2=StoreConfig!C1498,StoreConfig!O1498,"")</f>
        <v/>
      </c>
      <c r="E1493" s="99" t="str">
        <f>IF($B$2=StoreConfig!C1498,StoreConfig!E1498,"")</f>
        <v/>
      </c>
      <c r="F1493" s="99" t="str">
        <f>IF($B$2=StoreConfig!C1498,RIGHT(StoreConfig!J1498,LEN(StoreConfig!J1498)-FIND("|",StoreConfig!J1498)),"")</f>
        <v/>
      </c>
      <c r="G1493" s="99" t="str">
        <f>IFERROR(VLOOKUP(--IF($B$2=StoreConfig!C1498,LEFT(StoreConfig!J1498,FIND("|",StoreConfig!J1498)-1),""),$Q$4:$R$20,2,FALSE),"")</f>
        <v/>
      </c>
      <c r="H1493" s="91" t="str">
        <f>IF($B$2=StoreConfig!C1498,LEFT(StoreConfig!G1498,FIND("#",StoreConfig!G1498)-1),"")</f>
        <v/>
      </c>
      <c r="I1493" s="91" t="str">
        <f>IF($B$2=StoreConfig!C1498,RIGHT(StoreConfig!G1498,LEN(StoreConfig!G1498)-FIND("#",StoreConfig!G1498)),"")</f>
        <v/>
      </c>
      <c r="J1493" s="91" t="str">
        <f>IF($B$2=StoreConfig!C1498,IF(StoreConfig!L1498=0,"不限购",StoreConfig!L1498&amp;"次"),"")</f>
        <v/>
      </c>
    </row>
    <row r="1494" spans="4:10">
      <c r="D1494" s="99" t="str">
        <f>IF($B$2=StoreConfig!C1499,StoreConfig!O1499,"")</f>
        <v/>
      </c>
      <c r="E1494" s="99" t="str">
        <f>IF($B$2=StoreConfig!C1499,StoreConfig!E1499,"")</f>
        <v/>
      </c>
      <c r="F1494" s="99" t="str">
        <f>IF($B$2=StoreConfig!C1499,RIGHT(StoreConfig!J1499,LEN(StoreConfig!J1499)-FIND("|",StoreConfig!J1499)),"")</f>
        <v/>
      </c>
      <c r="G1494" s="99" t="str">
        <f>IFERROR(VLOOKUP(--IF($B$2=StoreConfig!C1499,LEFT(StoreConfig!J1499,FIND("|",StoreConfig!J1499)-1),""),$Q$4:$R$20,2,FALSE),"")</f>
        <v/>
      </c>
      <c r="H1494" s="91" t="str">
        <f>IF($B$2=StoreConfig!C1499,LEFT(StoreConfig!G1499,FIND("#",StoreConfig!G1499)-1),"")</f>
        <v/>
      </c>
      <c r="I1494" s="91" t="str">
        <f>IF($B$2=StoreConfig!C1499,RIGHT(StoreConfig!G1499,LEN(StoreConfig!G1499)-FIND("#",StoreConfig!G1499)),"")</f>
        <v/>
      </c>
      <c r="J1494" s="91" t="str">
        <f>IF($B$2=StoreConfig!C1499,IF(StoreConfig!L1499=0,"不限购",StoreConfig!L1499&amp;"次"),"")</f>
        <v/>
      </c>
    </row>
    <row r="1495" spans="4:10">
      <c r="D1495" s="99" t="str">
        <f>IF($B$2=StoreConfig!C1500,StoreConfig!O1500,"")</f>
        <v/>
      </c>
      <c r="E1495" s="99" t="str">
        <f>IF($B$2=StoreConfig!C1500,StoreConfig!E1500,"")</f>
        <v/>
      </c>
      <c r="F1495" s="99" t="str">
        <f>IF($B$2=StoreConfig!C1500,RIGHT(StoreConfig!J1500,LEN(StoreConfig!J1500)-FIND("|",StoreConfig!J1500)),"")</f>
        <v/>
      </c>
      <c r="G1495" s="99" t="str">
        <f>IFERROR(VLOOKUP(--IF($B$2=StoreConfig!C1500,LEFT(StoreConfig!J1500,FIND("|",StoreConfig!J1500)-1),""),$Q$4:$R$20,2,FALSE),"")</f>
        <v/>
      </c>
      <c r="H1495" s="91" t="str">
        <f>IF($B$2=StoreConfig!C1500,LEFT(StoreConfig!G1500,FIND("#",StoreConfig!G1500)-1),"")</f>
        <v/>
      </c>
      <c r="I1495" s="91" t="str">
        <f>IF($B$2=StoreConfig!C1500,RIGHT(StoreConfig!G1500,LEN(StoreConfig!G1500)-FIND("#",StoreConfig!G1500)),"")</f>
        <v/>
      </c>
      <c r="J1495" s="91" t="str">
        <f>IF($B$2=StoreConfig!C1500,IF(StoreConfig!L1500=0,"不限购",StoreConfig!L1500&amp;"次"),"")</f>
        <v/>
      </c>
    </row>
    <row r="1496" spans="4:10">
      <c r="D1496" s="99" t="str">
        <f>IF($B$2=StoreConfig!C1501,StoreConfig!O1501,"")</f>
        <v/>
      </c>
      <c r="E1496" s="99" t="str">
        <f>IF($B$2=StoreConfig!C1501,StoreConfig!E1501,"")</f>
        <v/>
      </c>
      <c r="F1496" s="99" t="str">
        <f>IF($B$2=StoreConfig!C1501,RIGHT(StoreConfig!J1501,LEN(StoreConfig!J1501)-FIND("|",StoreConfig!J1501)),"")</f>
        <v/>
      </c>
      <c r="G1496" s="99" t="str">
        <f>IFERROR(VLOOKUP(--IF($B$2=StoreConfig!C1501,LEFT(StoreConfig!J1501,FIND("|",StoreConfig!J1501)-1),""),$Q$4:$R$20,2,FALSE),"")</f>
        <v/>
      </c>
      <c r="H1496" s="91" t="str">
        <f>IF($B$2=StoreConfig!C1501,LEFT(StoreConfig!G1501,FIND("#",StoreConfig!G1501)-1),"")</f>
        <v/>
      </c>
      <c r="I1496" s="91" t="str">
        <f>IF($B$2=StoreConfig!C1501,RIGHT(StoreConfig!G1501,LEN(StoreConfig!G1501)-FIND("#",StoreConfig!G1501)),"")</f>
        <v/>
      </c>
      <c r="J1496" s="91" t="str">
        <f>IF($B$2=StoreConfig!C1501,IF(StoreConfig!L1501=0,"不限购",StoreConfig!L1501&amp;"次"),"")</f>
        <v/>
      </c>
    </row>
    <row r="1497" spans="4:10">
      <c r="D1497" s="99" t="str">
        <f>IF($B$2=StoreConfig!C1502,StoreConfig!O1502,"")</f>
        <v/>
      </c>
      <c r="E1497" s="99" t="str">
        <f>IF($B$2=StoreConfig!C1502,StoreConfig!E1502,"")</f>
        <v/>
      </c>
      <c r="F1497" s="99" t="str">
        <f>IF($B$2=StoreConfig!C1502,RIGHT(StoreConfig!J1502,LEN(StoreConfig!J1502)-FIND("|",StoreConfig!J1502)),"")</f>
        <v/>
      </c>
      <c r="G1497" s="99" t="str">
        <f>IFERROR(VLOOKUP(--IF($B$2=StoreConfig!C1502,LEFT(StoreConfig!J1502,FIND("|",StoreConfig!J1502)-1),""),$Q$4:$R$20,2,FALSE),"")</f>
        <v/>
      </c>
      <c r="H1497" s="91" t="str">
        <f>IF($B$2=StoreConfig!C1502,LEFT(StoreConfig!G1502,FIND("#",StoreConfig!G1502)-1),"")</f>
        <v/>
      </c>
      <c r="I1497" s="91" t="str">
        <f>IF($B$2=StoreConfig!C1502,RIGHT(StoreConfig!G1502,LEN(StoreConfig!G1502)-FIND("#",StoreConfig!G1502)),"")</f>
        <v/>
      </c>
      <c r="J1497" s="91" t="str">
        <f>IF($B$2=StoreConfig!C1502,IF(StoreConfig!L1502=0,"不限购",StoreConfig!L1502&amp;"次"),"")</f>
        <v/>
      </c>
    </row>
    <row r="1498" spans="4:10">
      <c r="D1498" s="99" t="str">
        <f>IF($B$2=StoreConfig!C1503,StoreConfig!O1503,"")</f>
        <v/>
      </c>
      <c r="E1498" s="99" t="str">
        <f>IF($B$2=StoreConfig!C1503,StoreConfig!E1503,"")</f>
        <v/>
      </c>
      <c r="F1498" s="99" t="str">
        <f>IF($B$2=StoreConfig!C1503,RIGHT(StoreConfig!J1503,LEN(StoreConfig!J1503)-FIND("|",StoreConfig!J1503)),"")</f>
        <v/>
      </c>
      <c r="G1498" s="99" t="str">
        <f>IFERROR(VLOOKUP(--IF($B$2=StoreConfig!C1503,LEFT(StoreConfig!J1503,FIND("|",StoreConfig!J1503)-1),""),$Q$4:$R$20,2,FALSE),"")</f>
        <v/>
      </c>
      <c r="H1498" s="91" t="str">
        <f>IF($B$2=StoreConfig!C1503,LEFT(StoreConfig!G1503,FIND("#",StoreConfig!G1503)-1),"")</f>
        <v/>
      </c>
      <c r="I1498" s="91" t="str">
        <f>IF($B$2=StoreConfig!C1503,RIGHT(StoreConfig!G1503,LEN(StoreConfig!G1503)-FIND("#",StoreConfig!G1503)),"")</f>
        <v/>
      </c>
      <c r="J1498" s="91" t="str">
        <f>IF($B$2=StoreConfig!C1503,IF(StoreConfig!L1503=0,"不限购",StoreConfig!L1503&amp;"次"),"")</f>
        <v/>
      </c>
    </row>
    <row r="1499" spans="4:10">
      <c r="D1499" s="99" t="str">
        <f>IF($B$2=StoreConfig!C1504,StoreConfig!O1504,"")</f>
        <v/>
      </c>
      <c r="E1499" s="99" t="str">
        <f>IF($B$2=StoreConfig!C1504,StoreConfig!E1504,"")</f>
        <v/>
      </c>
      <c r="F1499" s="99" t="str">
        <f>IF($B$2=StoreConfig!C1504,RIGHT(StoreConfig!J1504,LEN(StoreConfig!J1504)-FIND("|",StoreConfig!J1504)),"")</f>
        <v/>
      </c>
      <c r="G1499" s="99" t="str">
        <f>IFERROR(VLOOKUP(--IF($B$2=StoreConfig!C1504,LEFT(StoreConfig!J1504,FIND("|",StoreConfig!J1504)-1),""),$Q$4:$R$20,2,FALSE),"")</f>
        <v/>
      </c>
      <c r="H1499" s="91" t="str">
        <f>IF($B$2=StoreConfig!C1504,LEFT(StoreConfig!G1504,FIND("#",StoreConfig!G1504)-1),"")</f>
        <v/>
      </c>
      <c r="I1499" s="91" t="str">
        <f>IF($B$2=StoreConfig!C1504,RIGHT(StoreConfig!G1504,LEN(StoreConfig!G1504)-FIND("#",StoreConfig!G1504)),"")</f>
        <v/>
      </c>
      <c r="J1499" s="91" t="str">
        <f>IF($B$2=StoreConfig!C1504,IF(StoreConfig!L1504=0,"不限购",StoreConfig!L1504&amp;"次"),"")</f>
        <v/>
      </c>
    </row>
    <row r="1500" spans="4:10">
      <c r="D1500" s="99" t="str">
        <f>IF($B$2=StoreConfig!C1505,StoreConfig!O1505,"")</f>
        <v/>
      </c>
      <c r="E1500" s="99" t="str">
        <f>IF($B$2=StoreConfig!C1505,StoreConfig!E1505,"")</f>
        <v/>
      </c>
      <c r="F1500" s="99" t="str">
        <f>IF($B$2=StoreConfig!C1505,RIGHT(StoreConfig!J1505,LEN(StoreConfig!J1505)-FIND("|",StoreConfig!J1505)),"")</f>
        <v/>
      </c>
      <c r="G1500" s="99" t="str">
        <f>IFERROR(VLOOKUP(--IF($B$2=StoreConfig!C1505,LEFT(StoreConfig!J1505,FIND("|",StoreConfig!J1505)-1),""),$Q$4:$R$20,2,FALSE),"")</f>
        <v/>
      </c>
      <c r="H1500" s="91" t="str">
        <f>IF($B$2=StoreConfig!C1505,LEFT(StoreConfig!G1505,FIND("#",StoreConfig!G1505)-1),"")</f>
        <v/>
      </c>
      <c r="I1500" s="91" t="str">
        <f>IF($B$2=StoreConfig!C1505,RIGHT(StoreConfig!G1505,LEN(StoreConfig!G1505)-FIND("#",StoreConfig!G1505)),"")</f>
        <v/>
      </c>
      <c r="J1500" s="91" t="str">
        <f>IF($B$2=StoreConfig!C1505,IF(StoreConfig!L1505=0,"不限购",StoreConfig!L1505&amp;"次"),"")</f>
        <v/>
      </c>
    </row>
    <row r="1501" spans="4:10">
      <c r="D1501" s="99" t="str">
        <f>IF($B$2=StoreConfig!C1506,StoreConfig!O1506,"")</f>
        <v/>
      </c>
      <c r="E1501" s="99" t="str">
        <f>IF($B$2=StoreConfig!C1506,StoreConfig!E1506,"")</f>
        <v/>
      </c>
      <c r="F1501" s="99" t="str">
        <f>IF($B$2=StoreConfig!C1506,RIGHT(StoreConfig!J1506,LEN(StoreConfig!J1506)-FIND("|",StoreConfig!J1506)),"")</f>
        <v/>
      </c>
      <c r="G1501" s="99" t="str">
        <f>IFERROR(VLOOKUP(--IF($B$2=StoreConfig!C1506,LEFT(StoreConfig!J1506,FIND("|",StoreConfig!J1506)-1),""),$Q$4:$R$20,2,FALSE),"")</f>
        <v/>
      </c>
      <c r="H1501" s="91" t="str">
        <f>IF($B$2=StoreConfig!C1506,LEFT(StoreConfig!G1506,FIND("#",StoreConfig!G1506)-1),"")</f>
        <v/>
      </c>
      <c r="I1501" s="91" t="str">
        <f>IF($B$2=StoreConfig!C1506,RIGHT(StoreConfig!G1506,LEN(StoreConfig!G1506)-FIND("#",StoreConfig!G1506)),"")</f>
        <v/>
      </c>
      <c r="J1501" s="91" t="str">
        <f>IF($B$2=StoreConfig!C1506,IF(StoreConfig!L1506=0,"不限购",StoreConfig!L1506&amp;"次"),"")</f>
        <v/>
      </c>
    </row>
    <row r="1502" spans="4:10">
      <c r="D1502" s="99" t="str">
        <f>IF($B$2=StoreConfig!C1507,StoreConfig!O1507,"")</f>
        <v/>
      </c>
      <c r="E1502" s="99" t="str">
        <f>IF($B$2=StoreConfig!C1507,StoreConfig!E1507,"")</f>
        <v/>
      </c>
      <c r="F1502" s="99" t="str">
        <f>IF($B$2=StoreConfig!C1507,RIGHT(StoreConfig!J1507,LEN(StoreConfig!J1507)-FIND("|",StoreConfig!J1507)),"")</f>
        <v/>
      </c>
      <c r="G1502" s="99" t="str">
        <f>IFERROR(VLOOKUP(--IF($B$2=StoreConfig!C1507,LEFT(StoreConfig!J1507,FIND("|",StoreConfig!J1507)-1),""),$Q$4:$R$20,2,FALSE),"")</f>
        <v/>
      </c>
      <c r="H1502" s="91" t="str">
        <f>IF($B$2=StoreConfig!C1507,LEFT(StoreConfig!G1507,FIND("#",StoreConfig!G1507)-1),"")</f>
        <v/>
      </c>
      <c r="I1502" s="91" t="str">
        <f>IF($B$2=StoreConfig!C1507,RIGHT(StoreConfig!G1507,LEN(StoreConfig!G1507)-FIND("#",StoreConfig!G1507)),"")</f>
        <v/>
      </c>
      <c r="J1502" s="91" t="str">
        <f>IF($B$2=StoreConfig!C1507,IF(StoreConfig!L1507=0,"不限购",StoreConfig!L1507&amp;"次"),"")</f>
        <v/>
      </c>
    </row>
    <row r="1503" spans="4:10">
      <c r="D1503" s="99" t="str">
        <f>IF($B$2=StoreConfig!C1508,StoreConfig!O1508,"")</f>
        <v/>
      </c>
      <c r="E1503" s="99" t="str">
        <f>IF($B$2=StoreConfig!C1508,StoreConfig!E1508,"")</f>
        <v/>
      </c>
      <c r="F1503" s="99" t="str">
        <f>IF($B$2=StoreConfig!C1508,RIGHT(StoreConfig!J1508,LEN(StoreConfig!J1508)-FIND("|",StoreConfig!J1508)),"")</f>
        <v/>
      </c>
      <c r="G1503" s="99" t="str">
        <f>IFERROR(VLOOKUP(--IF($B$2=StoreConfig!C1508,LEFT(StoreConfig!J1508,FIND("|",StoreConfig!J1508)-1),""),$Q$4:$R$20,2,FALSE),"")</f>
        <v/>
      </c>
      <c r="H1503" s="91" t="str">
        <f>IF($B$2=StoreConfig!C1508,LEFT(StoreConfig!G1508,FIND("#",StoreConfig!G1508)-1),"")</f>
        <v/>
      </c>
      <c r="I1503" s="91" t="str">
        <f>IF($B$2=StoreConfig!C1508,RIGHT(StoreConfig!G1508,LEN(StoreConfig!G1508)-FIND("#",StoreConfig!G1508)),"")</f>
        <v/>
      </c>
      <c r="J1503" s="91" t="str">
        <f>IF($B$2=StoreConfig!C1508,IF(StoreConfig!L1508=0,"不限购",StoreConfig!L1508&amp;"次"),"")</f>
        <v/>
      </c>
    </row>
    <row r="1504" spans="4:10">
      <c r="D1504" s="99" t="str">
        <f>IF($B$2=StoreConfig!C1509,StoreConfig!O1509,"")</f>
        <v/>
      </c>
      <c r="E1504" s="99" t="str">
        <f>IF($B$2=StoreConfig!C1509,StoreConfig!E1509,"")</f>
        <v/>
      </c>
      <c r="F1504" s="99" t="str">
        <f>IF($B$2=StoreConfig!C1509,RIGHT(StoreConfig!J1509,LEN(StoreConfig!J1509)-FIND("|",StoreConfig!J1509)),"")</f>
        <v/>
      </c>
      <c r="G1504" s="99" t="str">
        <f>IFERROR(VLOOKUP(--IF($B$2=StoreConfig!C1509,LEFT(StoreConfig!J1509,FIND("|",StoreConfig!J1509)-1),""),$Q$4:$R$20,2,FALSE),"")</f>
        <v/>
      </c>
      <c r="H1504" s="91" t="str">
        <f>IF($B$2=StoreConfig!C1509,LEFT(StoreConfig!G1509,FIND("#",StoreConfig!G1509)-1),"")</f>
        <v/>
      </c>
      <c r="I1504" s="91" t="str">
        <f>IF($B$2=StoreConfig!C1509,RIGHT(StoreConfig!G1509,LEN(StoreConfig!G1509)-FIND("#",StoreConfig!G1509)),"")</f>
        <v/>
      </c>
      <c r="J1504" s="91" t="str">
        <f>IF($B$2=StoreConfig!C1509,IF(StoreConfig!L1509=0,"不限购",StoreConfig!L1509&amp;"次"),"")</f>
        <v/>
      </c>
    </row>
    <row r="1505" spans="4:10">
      <c r="D1505" s="99" t="str">
        <f>IF($B$2=StoreConfig!C1510,StoreConfig!O1510,"")</f>
        <v/>
      </c>
      <c r="E1505" s="99" t="str">
        <f>IF($B$2=StoreConfig!C1510,StoreConfig!E1510,"")</f>
        <v/>
      </c>
      <c r="F1505" s="99" t="str">
        <f>IF($B$2=StoreConfig!C1510,RIGHT(StoreConfig!J1510,LEN(StoreConfig!J1510)-FIND("|",StoreConfig!J1510)),"")</f>
        <v/>
      </c>
      <c r="G1505" s="99" t="str">
        <f>IFERROR(VLOOKUP(--IF($B$2=StoreConfig!C1510,LEFT(StoreConfig!J1510,FIND("|",StoreConfig!J1510)-1),""),$Q$4:$R$20,2,FALSE),"")</f>
        <v/>
      </c>
      <c r="H1505" s="91" t="str">
        <f>IF($B$2=StoreConfig!C1510,LEFT(StoreConfig!G1510,FIND("#",StoreConfig!G1510)-1),"")</f>
        <v/>
      </c>
      <c r="I1505" s="91" t="str">
        <f>IF($B$2=StoreConfig!C1510,RIGHT(StoreConfig!G1510,LEN(StoreConfig!G1510)-FIND("#",StoreConfig!G1510)),"")</f>
        <v/>
      </c>
      <c r="J1505" s="91" t="str">
        <f>IF($B$2=StoreConfig!C1510,IF(StoreConfig!L1510=0,"不限购",StoreConfig!L1510&amp;"次"),"")</f>
        <v/>
      </c>
    </row>
    <row r="1506" spans="4:10">
      <c r="D1506" s="99" t="str">
        <f>IF($B$2=StoreConfig!C1511,StoreConfig!O1511,"")</f>
        <v/>
      </c>
      <c r="E1506" s="99" t="str">
        <f>IF($B$2=StoreConfig!C1511,StoreConfig!E1511,"")</f>
        <v/>
      </c>
      <c r="F1506" s="99" t="str">
        <f>IF($B$2=StoreConfig!C1511,RIGHT(StoreConfig!J1511,LEN(StoreConfig!J1511)-FIND("|",StoreConfig!J1511)),"")</f>
        <v/>
      </c>
      <c r="G1506" s="99" t="str">
        <f>IFERROR(VLOOKUP(--IF($B$2=StoreConfig!C1511,LEFT(StoreConfig!J1511,FIND("|",StoreConfig!J1511)-1),""),$Q$4:$R$20,2,FALSE),"")</f>
        <v/>
      </c>
      <c r="H1506" s="91" t="str">
        <f>IF($B$2=StoreConfig!C1511,LEFT(StoreConfig!G1511,FIND("#",StoreConfig!G1511)-1),"")</f>
        <v/>
      </c>
      <c r="I1506" s="91" t="str">
        <f>IF($B$2=StoreConfig!C1511,RIGHT(StoreConfig!G1511,LEN(StoreConfig!G1511)-FIND("#",StoreConfig!G1511)),"")</f>
        <v/>
      </c>
      <c r="J1506" s="91" t="str">
        <f>IF($B$2=StoreConfig!C1511,IF(StoreConfig!L1511=0,"不限购",StoreConfig!L1511&amp;"次"),"")</f>
        <v/>
      </c>
    </row>
    <row r="1507" spans="4:10">
      <c r="D1507" s="99" t="str">
        <f>IF($B$2=StoreConfig!C1512,StoreConfig!O1512,"")</f>
        <v/>
      </c>
      <c r="E1507" s="99" t="str">
        <f>IF($B$2=StoreConfig!C1512,StoreConfig!E1512,"")</f>
        <v/>
      </c>
      <c r="F1507" s="99" t="str">
        <f>IF($B$2=StoreConfig!C1512,RIGHT(StoreConfig!J1512,LEN(StoreConfig!J1512)-FIND("|",StoreConfig!J1512)),"")</f>
        <v/>
      </c>
      <c r="G1507" s="99" t="str">
        <f>IFERROR(VLOOKUP(--IF($B$2=StoreConfig!C1512,LEFT(StoreConfig!J1512,FIND("|",StoreConfig!J1512)-1),""),$Q$4:$R$20,2,FALSE),"")</f>
        <v/>
      </c>
      <c r="H1507" s="91" t="str">
        <f>IF($B$2=StoreConfig!C1512,LEFT(StoreConfig!G1512,FIND("#",StoreConfig!G1512)-1),"")</f>
        <v/>
      </c>
      <c r="I1507" s="91" t="str">
        <f>IF($B$2=StoreConfig!C1512,RIGHT(StoreConfig!G1512,LEN(StoreConfig!G1512)-FIND("#",StoreConfig!G1512)),"")</f>
        <v/>
      </c>
      <c r="J1507" s="91" t="str">
        <f>IF($B$2=StoreConfig!C1512,IF(StoreConfig!L1512=0,"不限购",StoreConfig!L1512&amp;"次"),"")</f>
        <v/>
      </c>
    </row>
    <row r="1508" spans="4:10">
      <c r="D1508" s="99" t="str">
        <f>IF($B$2=StoreConfig!C1513,StoreConfig!O1513,"")</f>
        <v/>
      </c>
      <c r="E1508" s="99" t="str">
        <f>IF($B$2=StoreConfig!C1513,StoreConfig!E1513,"")</f>
        <v/>
      </c>
      <c r="F1508" s="99" t="str">
        <f>IF($B$2=StoreConfig!C1513,RIGHT(StoreConfig!J1513,LEN(StoreConfig!J1513)-FIND("|",StoreConfig!J1513)),"")</f>
        <v/>
      </c>
      <c r="G1508" s="99" t="str">
        <f>IFERROR(VLOOKUP(--IF($B$2=StoreConfig!C1513,LEFT(StoreConfig!J1513,FIND("|",StoreConfig!J1513)-1),""),$Q$4:$R$20,2,FALSE),"")</f>
        <v/>
      </c>
      <c r="H1508" s="91" t="str">
        <f>IF($B$2=StoreConfig!C1513,LEFT(StoreConfig!G1513,FIND("#",StoreConfig!G1513)-1),"")</f>
        <v/>
      </c>
      <c r="I1508" s="91" t="str">
        <f>IF($B$2=StoreConfig!C1513,RIGHT(StoreConfig!G1513,LEN(StoreConfig!G1513)-FIND("#",StoreConfig!G1513)),"")</f>
        <v/>
      </c>
      <c r="J1508" s="91" t="str">
        <f>IF($B$2=StoreConfig!C1513,IF(StoreConfig!L1513=0,"不限购",StoreConfig!L1513&amp;"次"),"")</f>
        <v/>
      </c>
    </row>
    <row r="1509" spans="4:10">
      <c r="D1509" s="99" t="str">
        <f>IF($B$2=StoreConfig!C1514,StoreConfig!O1514,"")</f>
        <v/>
      </c>
      <c r="E1509" s="99" t="str">
        <f>IF($B$2=StoreConfig!C1514,StoreConfig!E1514,"")</f>
        <v/>
      </c>
      <c r="F1509" s="99" t="str">
        <f>IF($B$2=StoreConfig!C1514,RIGHT(StoreConfig!J1514,LEN(StoreConfig!J1514)-FIND("|",StoreConfig!J1514)),"")</f>
        <v/>
      </c>
      <c r="G1509" s="99" t="str">
        <f>IFERROR(VLOOKUP(--IF($B$2=StoreConfig!C1514,LEFT(StoreConfig!J1514,FIND("|",StoreConfig!J1514)-1),""),$Q$4:$R$20,2,FALSE),"")</f>
        <v/>
      </c>
      <c r="H1509" s="91" t="str">
        <f>IF($B$2=StoreConfig!C1514,LEFT(StoreConfig!G1514,FIND("#",StoreConfig!G1514)-1),"")</f>
        <v/>
      </c>
      <c r="I1509" s="91" t="str">
        <f>IF($B$2=StoreConfig!C1514,RIGHT(StoreConfig!G1514,LEN(StoreConfig!G1514)-FIND("#",StoreConfig!G1514)),"")</f>
        <v/>
      </c>
      <c r="J1509" s="91" t="str">
        <f>IF($B$2=StoreConfig!C1514,IF(StoreConfig!L1514=0,"不限购",StoreConfig!L1514&amp;"次"),"")</f>
        <v/>
      </c>
    </row>
    <row r="1510" spans="4:10">
      <c r="D1510" s="99" t="str">
        <f>IF($B$2=StoreConfig!C1515,StoreConfig!O1515,"")</f>
        <v/>
      </c>
      <c r="E1510" s="99" t="str">
        <f>IF($B$2=StoreConfig!C1515,StoreConfig!E1515,"")</f>
        <v/>
      </c>
      <c r="F1510" s="99" t="str">
        <f>IF($B$2=StoreConfig!C1515,RIGHT(StoreConfig!J1515,LEN(StoreConfig!J1515)-FIND("|",StoreConfig!J1515)),"")</f>
        <v/>
      </c>
      <c r="G1510" s="99" t="str">
        <f>IFERROR(VLOOKUP(--IF($B$2=StoreConfig!C1515,LEFT(StoreConfig!J1515,FIND("|",StoreConfig!J1515)-1),""),$Q$4:$R$20,2,FALSE),"")</f>
        <v/>
      </c>
      <c r="H1510" s="91" t="str">
        <f>IF($B$2=StoreConfig!C1515,LEFT(StoreConfig!G1515,FIND("#",StoreConfig!G1515)-1),"")</f>
        <v/>
      </c>
      <c r="I1510" s="91" t="str">
        <f>IF($B$2=StoreConfig!C1515,RIGHT(StoreConfig!G1515,LEN(StoreConfig!G1515)-FIND("#",StoreConfig!G1515)),"")</f>
        <v/>
      </c>
      <c r="J1510" s="91" t="str">
        <f>IF($B$2=StoreConfig!C1515,IF(StoreConfig!L1515=0,"不限购",StoreConfig!L1515&amp;"次"),"")</f>
        <v/>
      </c>
    </row>
    <row r="1511" spans="4:10">
      <c r="D1511" s="99" t="str">
        <f>IF($B$2=StoreConfig!C1516,StoreConfig!O1516,"")</f>
        <v/>
      </c>
      <c r="E1511" s="99" t="str">
        <f>IF($B$2=StoreConfig!C1516,StoreConfig!E1516,"")</f>
        <v/>
      </c>
      <c r="F1511" s="99" t="str">
        <f>IF($B$2=StoreConfig!C1516,RIGHT(StoreConfig!J1516,LEN(StoreConfig!J1516)-FIND("|",StoreConfig!J1516)),"")</f>
        <v/>
      </c>
      <c r="G1511" s="99" t="str">
        <f>IFERROR(VLOOKUP(--IF($B$2=StoreConfig!C1516,LEFT(StoreConfig!J1516,FIND("|",StoreConfig!J1516)-1),""),$Q$4:$R$20,2,FALSE),"")</f>
        <v/>
      </c>
      <c r="H1511" s="91" t="str">
        <f>IF($B$2=StoreConfig!C1516,LEFT(StoreConfig!G1516,FIND("#",StoreConfig!G1516)-1),"")</f>
        <v/>
      </c>
      <c r="I1511" s="91" t="str">
        <f>IF($B$2=StoreConfig!C1516,RIGHT(StoreConfig!G1516,LEN(StoreConfig!G1516)-FIND("#",StoreConfig!G1516)),"")</f>
        <v/>
      </c>
      <c r="J1511" s="91" t="str">
        <f>IF($B$2=StoreConfig!C1516,IF(StoreConfig!L1516=0,"不限购",StoreConfig!L1516&amp;"次"),"")</f>
        <v/>
      </c>
    </row>
    <row r="1512" spans="4:10">
      <c r="D1512" s="99" t="str">
        <f>IF($B$2=StoreConfig!C1517,StoreConfig!O1517,"")</f>
        <v/>
      </c>
      <c r="E1512" s="99" t="str">
        <f>IF($B$2=StoreConfig!C1517,StoreConfig!E1517,"")</f>
        <v/>
      </c>
      <c r="F1512" s="99" t="str">
        <f>IF($B$2=StoreConfig!C1517,RIGHT(StoreConfig!J1517,LEN(StoreConfig!J1517)-FIND("|",StoreConfig!J1517)),"")</f>
        <v/>
      </c>
      <c r="G1512" s="99" t="str">
        <f>IFERROR(VLOOKUP(--IF($B$2=StoreConfig!C1517,LEFT(StoreConfig!J1517,FIND("|",StoreConfig!J1517)-1),""),$Q$4:$R$20,2,FALSE),"")</f>
        <v/>
      </c>
      <c r="H1512" s="91" t="str">
        <f>IF($B$2=StoreConfig!C1517,LEFT(StoreConfig!G1517,FIND("#",StoreConfig!G1517)-1),"")</f>
        <v/>
      </c>
      <c r="I1512" s="91" t="str">
        <f>IF($B$2=StoreConfig!C1517,RIGHT(StoreConfig!G1517,LEN(StoreConfig!G1517)-FIND("#",StoreConfig!G1517)),"")</f>
        <v/>
      </c>
      <c r="J1512" s="91" t="str">
        <f>IF($B$2=StoreConfig!C1517,IF(StoreConfig!L1517=0,"不限购",StoreConfig!L1517&amp;"次"),"")</f>
        <v/>
      </c>
    </row>
    <row r="1513" spans="4:10">
      <c r="D1513" s="99" t="str">
        <f>IF($B$2=StoreConfig!C1518,StoreConfig!O1518,"")</f>
        <v/>
      </c>
      <c r="E1513" s="99" t="str">
        <f>IF($B$2=StoreConfig!C1518,StoreConfig!E1518,"")</f>
        <v/>
      </c>
      <c r="F1513" s="99" t="str">
        <f>IF($B$2=StoreConfig!C1518,RIGHT(StoreConfig!J1518,LEN(StoreConfig!J1518)-FIND("|",StoreConfig!J1518)),"")</f>
        <v/>
      </c>
      <c r="G1513" s="99" t="str">
        <f>IFERROR(VLOOKUP(--IF($B$2=StoreConfig!C1518,LEFT(StoreConfig!J1518,FIND("|",StoreConfig!J1518)-1),""),$Q$4:$R$20,2,FALSE),"")</f>
        <v/>
      </c>
      <c r="H1513" s="91" t="str">
        <f>IF($B$2=StoreConfig!C1518,LEFT(StoreConfig!G1518,FIND("#",StoreConfig!G1518)-1),"")</f>
        <v/>
      </c>
      <c r="I1513" s="91" t="str">
        <f>IF($B$2=StoreConfig!C1518,RIGHT(StoreConfig!G1518,LEN(StoreConfig!G1518)-FIND("#",StoreConfig!G1518)),"")</f>
        <v/>
      </c>
      <c r="J1513" s="91" t="str">
        <f>IF($B$2=StoreConfig!C1518,IF(StoreConfig!L1518=0,"不限购",StoreConfig!L1518&amp;"次"),"")</f>
        <v/>
      </c>
    </row>
    <row r="1514" spans="4:10">
      <c r="D1514" s="99" t="str">
        <f>IF($B$2=StoreConfig!C1519,StoreConfig!O1519,"")</f>
        <v/>
      </c>
      <c r="E1514" s="99" t="str">
        <f>IF($B$2=StoreConfig!C1519,StoreConfig!E1519,"")</f>
        <v/>
      </c>
      <c r="F1514" s="99" t="str">
        <f>IF($B$2=StoreConfig!C1519,RIGHT(StoreConfig!J1519,LEN(StoreConfig!J1519)-FIND("|",StoreConfig!J1519)),"")</f>
        <v/>
      </c>
      <c r="G1514" s="99" t="str">
        <f>IFERROR(VLOOKUP(--IF($B$2=StoreConfig!C1519,LEFT(StoreConfig!J1519,FIND("|",StoreConfig!J1519)-1),""),$Q$4:$R$20,2,FALSE),"")</f>
        <v/>
      </c>
      <c r="H1514" s="91" t="str">
        <f>IF($B$2=StoreConfig!C1519,LEFT(StoreConfig!G1519,FIND("#",StoreConfig!G1519)-1),"")</f>
        <v/>
      </c>
      <c r="I1514" s="91" t="str">
        <f>IF($B$2=StoreConfig!C1519,RIGHT(StoreConfig!G1519,LEN(StoreConfig!G1519)-FIND("#",StoreConfig!G1519)),"")</f>
        <v/>
      </c>
      <c r="J1514" s="91" t="str">
        <f>IF($B$2=StoreConfig!C1519,IF(StoreConfig!L1519=0,"不限购",StoreConfig!L1519&amp;"次"),"")</f>
        <v/>
      </c>
    </row>
    <row r="1515" spans="4:10">
      <c r="D1515" s="99" t="str">
        <f>IF($B$2=StoreConfig!C1520,StoreConfig!O1520,"")</f>
        <v/>
      </c>
      <c r="E1515" s="99" t="str">
        <f>IF($B$2=StoreConfig!C1520,StoreConfig!E1520,"")</f>
        <v/>
      </c>
      <c r="F1515" s="99" t="str">
        <f>IF($B$2=StoreConfig!C1520,RIGHT(StoreConfig!J1520,LEN(StoreConfig!J1520)-FIND("|",StoreConfig!J1520)),"")</f>
        <v/>
      </c>
      <c r="G1515" s="99" t="str">
        <f>IFERROR(VLOOKUP(--IF($B$2=StoreConfig!C1520,LEFT(StoreConfig!J1520,FIND("|",StoreConfig!J1520)-1),""),$Q$4:$R$20,2,FALSE),"")</f>
        <v/>
      </c>
      <c r="H1515" s="91" t="str">
        <f>IF($B$2=StoreConfig!C1520,LEFT(StoreConfig!G1520,FIND("#",StoreConfig!G1520)-1),"")</f>
        <v/>
      </c>
      <c r="I1515" s="91" t="str">
        <f>IF($B$2=StoreConfig!C1520,RIGHT(StoreConfig!G1520,LEN(StoreConfig!G1520)-FIND("#",StoreConfig!G1520)),"")</f>
        <v/>
      </c>
      <c r="J1515" s="91" t="str">
        <f>IF($B$2=StoreConfig!C1520,IF(StoreConfig!L1520=0,"不限购",StoreConfig!L1520&amp;"次"),"")</f>
        <v/>
      </c>
    </row>
    <row r="1516" spans="4:10">
      <c r="D1516" s="99" t="str">
        <f>IF($B$2=StoreConfig!C1521,StoreConfig!O1521,"")</f>
        <v/>
      </c>
      <c r="E1516" s="99" t="str">
        <f>IF($B$2=StoreConfig!C1521,StoreConfig!E1521,"")</f>
        <v/>
      </c>
      <c r="F1516" s="99" t="str">
        <f>IF($B$2=StoreConfig!C1521,RIGHT(StoreConfig!J1521,LEN(StoreConfig!J1521)-FIND("|",StoreConfig!J1521)),"")</f>
        <v/>
      </c>
      <c r="G1516" s="99" t="str">
        <f>IFERROR(VLOOKUP(--IF($B$2=StoreConfig!C1521,LEFT(StoreConfig!J1521,FIND("|",StoreConfig!J1521)-1),""),$Q$4:$R$20,2,FALSE),"")</f>
        <v/>
      </c>
      <c r="H1516" s="91" t="str">
        <f>IF($B$2=StoreConfig!C1521,LEFT(StoreConfig!G1521,FIND("#",StoreConfig!G1521)-1),"")</f>
        <v/>
      </c>
      <c r="I1516" s="91" t="str">
        <f>IF($B$2=StoreConfig!C1521,RIGHT(StoreConfig!G1521,LEN(StoreConfig!G1521)-FIND("#",StoreConfig!G1521)),"")</f>
        <v/>
      </c>
      <c r="J1516" s="91" t="str">
        <f>IF($B$2=StoreConfig!C1521,IF(StoreConfig!L1521=0,"不限购",StoreConfig!L1521&amp;"次"),"")</f>
        <v/>
      </c>
    </row>
    <row r="1517" spans="4:10">
      <c r="D1517" s="99" t="str">
        <f>IF($B$2=StoreConfig!C1522,StoreConfig!O1522,"")</f>
        <v/>
      </c>
      <c r="E1517" s="99" t="str">
        <f>IF($B$2=StoreConfig!C1522,StoreConfig!E1522,"")</f>
        <v/>
      </c>
      <c r="F1517" s="99" t="str">
        <f>IF($B$2=StoreConfig!C1522,RIGHT(StoreConfig!J1522,LEN(StoreConfig!J1522)-FIND("|",StoreConfig!J1522)),"")</f>
        <v/>
      </c>
      <c r="G1517" s="99" t="str">
        <f>IFERROR(VLOOKUP(--IF($B$2=StoreConfig!C1522,LEFT(StoreConfig!J1522,FIND("|",StoreConfig!J1522)-1),""),$Q$4:$R$20,2,FALSE),"")</f>
        <v/>
      </c>
      <c r="H1517" s="91" t="str">
        <f>IF($B$2=StoreConfig!C1522,LEFT(StoreConfig!G1522,FIND("#",StoreConfig!G1522)-1),"")</f>
        <v/>
      </c>
      <c r="I1517" s="91" t="str">
        <f>IF($B$2=StoreConfig!C1522,RIGHT(StoreConfig!G1522,LEN(StoreConfig!G1522)-FIND("#",StoreConfig!G1522)),"")</f>
        <v/>
      </c>
      <c r="J1517" s="91" t="str">
        <f>IF($B$2=StoreConfig!C1522,IF(StoreConfig!L1522=0,"不限购",StoreConfig!L1522&amp;"次"),"")</f>
        <v/>
      </c>
    </row>
    <row r="1518" spans="4:10">
      <c r="D1518" s="99" t="str">
        <f>IF($B$2=StoreConfig!C1523,StoreConfig!O1523,"")</f>
        <v/>
      </c>
      <c r="E1518" s="99" t="str">
        <f>IF($B$2=StoreConfig!C1523,StoreConfig!E1523,"")</f>
        <v/>
      </c>
      <c r="F1518" s="99" t="str">
        <f>IF($B$2=StoreConfig!C1523,RIGHT(StoreConfig!J1523,LEN(StoreConfig!J1523)-FIND("|",StoreConfig!J1523)),"")</f>
        <v/>
      </c>
      <c r="G1518" s="99" t="str">
        <f>IFERROR(VLOOKUP(--IF($B$2=StoreConfig!C1523,LEFT(StoreConfig!J1523,FIND("|",StoreConfig!J1523)-1),""),$Q$4:$R$20,2,FALSE),"")</f>
        <v/>
      </c>
      <c r="H1518" s="91" t="str">
        <f>IF($B$2=StoreConfig!C1523,LEFT(StoreConfig!G1523,FIND("#",StoreConfig!G1523)-1),"")</f>
        <v/>
      </c>
      <c r="I1518" s="91" t="str">
        <f>IF($B$2=StoreConfig!C1523,RIGHT(StoreConfig!G1523,LEN(StoreConfig!G1523)-FIND("#",StoreConfig!G1523)),"")</f>
        <v/>
      </c>
      <c r="J1518" s="91" t="str">
        <f>IF($B$2=StoreConfig!C1523,IF(StoreConfig!L1523=0,"不限购",StoreConfig!L1523&amp;"次"),"")</f>
        <v/>
      </c>
    </row>
    <row r="1519" spans="4:10">
      <c r="D1519" s="99" t="str">
        <f>IF($B$2=StoreConfig!C1524,StoreConfig!O1524,"")</f>
        <v/>
      </c>
      <c r="E1519" s="99" t="str">
        <f>IF($B$2=StoreConfig!C1524,StoreConfig!E1524,"")</f>
        <v/>
      </c>
      <c r="F1519" s="99" t="str">
        <f>IF($B$2=StoreConfig!C1524,RIGHT(StoreConfig!J1524,LEN(StoreConfig!J1524)-FIND("|",StoreConfig!J1524)),"")</f>
        <v/>
      </c>
      <c r="G1519" s="99" t="str">
        <f>IFERROR(VLOOKUP(--IF($B$2=StoreConfig!C1524,LEFT(StoreConfig!J1524,FIND("|",StoreConfig!J1524)-1),""),$Q$4:$R$20,2,FALSE),"")</f>
        <v/>
      </c>
      <c r="H1519" s="91" t="str">
        <f>IF($B$2=StoreConfig!C1524,LEFT(StoreConfig!G1524,FIND("#",StoreConfig!G1524)-1),"")</f>
        <v/>
      </c>
      <c r="I1519" s="91" t="str">
        <f>IF($B$2=StoreConfig!C1524,RIGHT(StoreConfig!G1524,LEN(StoreConfig!G1524)-FIND("#",StoreConfig!G1524)),"")</f>
        <v/>
      </c>
      <c r="J1519" s="91" t="str">
        <f>IF($B$2=StoreConfig!C1524,IF(StoreConfig!L1524=0,"不限购",StoreConfig!L1524&amp;"次"),"")</f>
        <v/>
      </c>
    </row>
    <row r="1520" spans="4:10">
      <c r="D1520" s="99" t="str">
        <f>IF($B$2=StoreConfig!C1525,StoreConfig!O1525,"")</f>
        <v/>
      </c>
      <c r="E1520" s="99" t="str">
        <f>IF($B$2=StoreConfig!C1525,StoreConfig!E1525,"")</f>
        <v/>
      </c>
      <c r="F1520" s="99" t="str">
        <f>IF($B$2=StoreConfig!C1525,RIGHT(StoreConfig!J1525,LEN(StoreConfig!J1525)-FIND("|",StoreConfig!J1525)),"")</f>
        <v/>
      </c>
      <c r="G1520" s="99" t="str">
        <f>IFERROR(VLOOKUP(--IF($B$2=StoreConfig!C1525,LEFT(StoreConfig!J1525,FIND("|",StoreConfig!J1525)-1),""),$Q$4:$R$20,2,FALSE),"")</f>
        <v/>
      </c>
      <c r="H1520" s="91" t="str">
        <f>IF($B$2=StoreConfig!C1525,LEFT(StoreConfig!G1525,FIND("#",StoreConfig!G1525)-1),"")</f>
        <v/>
      </c>
      <c r="I1520" s="91" t="str">
        <f>IF($B$2=StoreConfig!C1525,RIGHT(StoreConfig!G1525,LEN(StoreConfig!G1525)-FIND("#",StoreConfig!G1525)),"")</f>
        <v/>
      </c>
      <c r="J1520" s="91" t="str">
        <f>IF($B$2=StoreConfig!C1525,IF(StoreConfig!L1525=0,"不限购",StoreConfig!L1525&amp;"次"),"")</f>
        <v/>
      </c>
    </row>
    <row r="1521" spans="4:10">
      <c r="D1521" s="99" t="str">
        <f>IF($B$2=StoreConfig!C1526,StoreConfig!O1526,"")</f>
        <v/>
      </c>
      <c r="E1521" s="99" t="str">
        <f>IF($B$2=StoreConfig!C1526,StoreConfig!E1526,"")</f>
        <v/>
      </c>
      <c r="F1521" s="99" t="str">
        <f>IF($B$2=StoreConfig!C1526,RIGHT(StoreConfig!J1526,LEN(StoreConfig!J1526)-FIND("|",StoreConfig!J1526)),"")</f>
        <v/>
      </c>
      <c r="G1521" s="99" t="str">
        <f>IFERROR(VLOOKUP(--IF($B$2=StoreConfig!C1526,LEFT(StoreConfig!J1526,FIND("|",StoreConfig!J1526)-1),""),$Q$4:$R$20,2,FALSE),"")</f>
        <v/>
      </c>
      <c r="H1521" s="91" t="str">
        <f>IF($B$2=StoreConfig!C1526,LEFT(StoreConfig!G1526,FIND("#",StoreConfig!G1526)-1),"")</f>
        <v/>
      </c>
      <c r="I1521" s="91" t="str">
        <f>IF($B$2=StoreConfig!C1526,RIGHT(StoreConfig!G1526,LEN(StoreConfig!G1526)-FIND("#",StoreConfig!G1526)),"")</f>
        <v/>
      </c>
      <c r="J1521" s="91" t="str">
        <f>IF($B$2=StoreConfig!C1526,IF(StoreConfig!L1526=0,"不限购",StoreConfig!L1526&amp;"次"),"")</f>
        <v/>
      </c>
    </row>
    <row r="1522" spans="4:10">
      <c r="D1522" s="99" t="str">
        <f>IF($B$2=StoreConfig!C1527,StoreConfig!O1527,"")</f>
        <v/>
      </c>
      <c r="E1522" s="99" t="str">
        <f>IF($B$2=StoreConfig!C1527,StoreConfig!E1527,"")</f>
        <v/>
      </c>
      <c r="F1522" s="99" t="str">
        <f>IF($B$2=StoreConfig!C1527,RIGHT(StoreConfig!J1527,LEN(StoreConfig!J1527)-FIND("|",StoreConfig!J1527)),"")</f>
        <v/>
      </c>
      <c r="G1522" s="99" t="str">
        <f>IFERROR(VLOOKUP(--IF($B$2=StoreConfig!C1527,LEFT(StoreConfig!J1527,FIND("|",StoreConfig!J1527)-1),""),$Q$4:$R$20,2,FALSE),"")</f>
        <v/>
      </c>
      <c r="H1522" s="91" t="str">
        <f>IF($B$2=StoreConfig!C1527,LEFT(StoreConfig!G1527,FIND("#",StoreConfig!G1527)-1),"")</f>
        <v/>
      </c>
      <c r="I1522" s="91" t="str">
        <f>IF($B$2=StoreConfig!C1527,RIGHT(StoreConfig!G1527,LEN(StoreConfig!G1527)-FIND("#",StoreConfig!G1527)),"")</f>
        <v/>
      </c>
      <c r="J1522" s="91" t="str">
        <f>IF($B$2=StoreConfig!C1527,IF(StoreConfig!L1527=0,"不限购",StoreConfig!L1527&amp;"次"),"")</f>
        <v/>
      </c>
    </row>
    <row r="1523" spans="4:10">
      <c r="D1523" s="99" t="str">
        <f>IF($B$2=StoreConfig!C1528,StoreConfig!O1528,"")</f>
        <v/>
      </c>
      <c r="E1523" s="99" t="str">
        <f>IF($B$2=StoreConfig!C1528,StoreConfig!E1528,"")</f>
        <v/>
      </c>
      <c r="F1523" s="99" t="str">
        <f>IF($B$2=StoreConfig!C1528,RIGHT(StoreConfig!J1528,LEN(StoreConfig!J1528)-FIND("|",StoreConfig!J1528)),"")</f>
        <v/>
      </c>
      <c r="G1523" s="99" t="str">
        <f>IFERROR(VLOOKUP(--IF($B$2=StoreConfig!C1528,LEFT(StoreConfig!J1528,FIND("|",StoreConfig!J1528)-1),""),$Q$4:$R$20,2,FALSE),"")</f>
        <v/>
      </c>
      <c r="H1523" s="91" t="str">
        <f>IF($B$2=StoreConfig!C1528,LEFT(StoreConfig!G1528,FIND("#",StoreConfig!G1528)-1),"")</f>
        <v/>
      </c>
      <c r="I1523" s="91" t="str">
        <f>IF($B$2=StoreConfig!C1528,RIGHT(StoreConfig!G1528,LEN(StoreConfig!G1528)-FIND("#",StoreConfig!G1528)),"")</f>
        <v/>
      </c>
      <c r="J1523" s="91" t="str">
        <f>IF($B$2=StoreConfig!C1528,IF(StoreConfig!L1528=0,"不限购",StoreConfig!L1528&amp;"次"),"")</f>
        <v/>
      </c>
    </row>
    <row r="1524" spans="4:10">
      <c r="D1524" s="99" t="str">
        <f>IF($B$2=StoreConfig!C1529,StoreConfig!O1529,"")</f>
        <v/>
      </c>
      <c r="E1524" s="99" t="str">
        <f>IF($B$2=StoreConfig!C1529,StoreConfig!E1529,"")</f>
        <v/>
      </c>
      <c r="F1524" s="99" t="str">
        <f>IF($B$2=StoreConfig!C1529,RIGHT(StoreConfig!J1529,LEN(StoreConfig!J1529)-FIND("|",StoreConfig!J1529)),"")</f>
        <v/>
      </c>
      <c r="G1524" s="99" t="str">
        <f>IFERROR(VLOOKUP(--IF($B$2=StoreConfig!C1529,LEFT(StoreConfig!J1529,FIND("|",StoreConfig!J1529)-1),""),$Q$4:$R$20,2,FALSE),"")</f>
        <v/>
      </c>
      <c r="H1524" s="91" t="str">
        <f>IF($B$2=StoreConfig!C1529,LEFT(StoreConfig!G1529,FIND("#",StoreConfig!G1529)-1),"")</f>
        <v/>
      </c>
      <c r="I1524" s="91" t="str">
        <f>IF($B$2=StoreConfig!C1529,RIGHT(StoreConfig!G1529,LEN(StoreConfig!G1529)-FIND("#",StoreConfig!G1529)),"")</f>
        <v/>
      </c>
      <c r="J1524" s="91" t="str">
        <f>IF($B$2=StoreConfig!C1529,IF(StoreConfig!L1529=0,"不限购",StoreConfig!L1529&amp;"次"),"")</f>
        <v/>
      </c>
    </row>
    <row r="1525" spans="4:10">
      <c r="D1525" s="99" t="str">
        <f>IF($B$2=StoreConfig!C1530,StoreConfig!O1530,"")</f>
        <v/>
      </c>
      <c r="E1525" s="99" t="str">
        <f>IF($B$2=StoreConfig!C1530,StoreConfig!E1530,"")</f>
        <v/>
      </c>
      <c r="F1525" s="99" t="str">
        <f>IF($B$2=StoreConfig!C1530,RIGHT(StoreConfig!J1530,LEN(StoreConfig!J1530)-FIND("|",StoreConfig!J1530)),"")</f>
        <v/>
      </c>
      <c r="G1525" s="99" t="str">
        <f>IFERROR(VLOOKUP(--IF($B$2=StoreConfig!C1530,LEFT(StoreConfig!J1530,FIND("|",StoreConfig!J1530)-1),""),$Q$4:$R$20,2,FALSE),"")</f>
        <v/>
      </c>
      <c r="H1525" s="91" t="str">
        <f>IF($B$2=StoreConfig!C1530,LEFT(StoreConfig!G1530,FIND("#",StoreConfig!G1530)-1),"")</f>
        <v/>
      </c>
      <c r="I1525" s="91" t="str">
        <f>IF($B$2=StoreConfig!C1530,RIGHT(StoreConfig!G1530,LEN(StoreConfig!G1530)-FIND("#",StoreConfig!G1530)),"")</f>
        <v/>
      </c>
      <c r="J1525" s="91" t="str">
        <f>IF($B$2=StoreConfig!C1530,IF(StoreConfig!L1530=0,"不限购",StoreConfig!L1530&amp;"次"),"")</f>
        <v/>
      </c>
    </row>
    <row r="1526" spans="4:10">
      <c r="D1526" s="99" t="str">
        <f>IF($B$2=StoreConfig!C1531,StoreConfig!O1531,"")</f>
        <v/>
      </c>
      <c r="E1526" s="99" t="str">
        <f>IF($B$2=StoreConfig!C1531,StoreConfig!E1531,"")</f>
        <v/>
      </c>
      <c r="F1526" s="99" t="str">
        <f>IF($B$2=StoreConfig!C1531,RIGHT(StoreConfig!J1531,LEN(StoreConfig!J1531)-FIND("|",StoreConfig!J1531)),"")</f>
        <v/>
      </c>
      <c r="G1526" s="99" t="str">
        <f>IFERROR(VLOOKUP(--IF($B$2=StoreConfig!C1531,LEFT(StoreConfig!J1531,FIND("|",StoreConfig!J1531)-1),""),$Q$4:$R$20,2,FALSE),"")</f>
        <v/>
      </c>
      <c r="H1526" s="91" t="str">
        <f>IF($B$2=StoreConfig!C1531,LEFT(StoreConfig!G1531,FIND("#",StoreConfig!G1531)-1),"")</f>
        <v/>
      </c>
      <c r="I1526" s="91" t="str">
        <f>IF($B$2=StoreConfig!C1531,RIGHT(StoreConfig!G1531,LEN(StoreConfig!G1531)-FIND("#",StoreConfig!G1531)),"")</f>
        <v/>
      </c>
      <c r="J1526" s="91" t="str">
        <f>IF($B$2=StoreConfig!C1531,IF(StoreConfig!L1531=0,"不限购",StoreConfig!L1531&amp;"次"),"")</f>
        <v/>
      </c>
    </row>
    <row r="1527" spans="4:10">
      <c r="D1527" s="99" t="str">
        <f>IF($B$2=StoreConfig!C1532,StoreConfig!O1532,"")</f>
        <v/>
      </c>
      <c r="E1527" s="99" t="str">
        <f>IF($B$2=StoreConfig!C1532,StoreConfig!E1532,"")</f>
        <v/>
      </c>
      <c r="F1527" s="99" t="str">
        <f>IF($B$2=StoreConfig!C1532,RIGHT(StoreConfig!J1532,LEN(StoreConfig!J1532)-FIND("|",StoreConfig!J1532)),"")</f>
        <v/>
      </c>
      <c r="G1527" s="99" t="str">
        <f>IFERROR(VLOOKUP(--IF($B$2=StoreConfig!C1532,LEFT(StoreConfig!J1532,FIND("|",StoreConfig!J1532)-1),""),$Q$4:$R$20,2,FALSE),"")</f>
        <v/>
      </c>
      <c r="H1527" s="91" t="str">
        <f>IF($B$2=StoreConfig!C1532,LEFT(StoreConfig!G1532,FIND("#",StoreConfig!G1532)-1),"")</f>
        <v/>
      </c>
      <c r="I1527" s="91" t="str">
        <f>IF($B$2=StoreConfig!C1532,RIGHT(StoreConfig!G1532,LEN(StoreConfig!G1532)-FIND("#",StoreConfig!G1532)),"")</f>
        <v/>
      </c>
      <c r="J1527" s="91" t="str">
        <f>IF($B$2=StoreConfig!C1532,IF(StoreConfig!L1532=0,"不限购",StoreConfig!L1532&amp;"次"),"")</f>
        <v/>
      </c>
    </row>
    <row r="1528" spans="4:10">
      <c r="D1528" s="99" t="str">
        <f>IF($B$2=StoreConfig!C1533,StoreConfig!O1533,"")</f>
        <v/>
      </c>
      <c r="E1528" s="99" t="str">
        <f>IF($B$2=StoreConfig!C1533,StoreConfig!E1533,"")</f>
        <v/>
      </c>
      <c r="F1528" s="99" t="str">
        <f>IF($B$2=StoreConfig!C1533,RIGHT(StoreConfig!J1533,LEN(StoreConfig!J1533)-FIND("|",StoreConfig!J1533)),"")</f>
        <v/>
      </c>
      <c r="G1528" s="99" t="str">
        <f>IFERROR(VLOOKUP(--IF($B$2=StoreConfig!C1533,LEFT(StoreConfig!J1533,FIND("|",StoreConfig!J1533)-1),""),$Q$4:$R$20,2,FALSE),"")</f>
        <v/>
      </c>
      <c r="H1528" s="91" t="str">
        <f>IF($B$2=StoreConfig!C1533,LEFT(StoreConfig!G1533,FIND("#",StoreConfig!G1533)-1),"")</f>
        <v/>
      </c>
      <c r="I1528" s="91" t="str">
        <f>IF($B$2=StoreConfig!C1533,RIGHT(StoreConfig!G1533,LEN(StoreConfig!G1533)-FIND("#",StoreConfig!G1533)),"")</f>
        <v/>
      </c>
      <c r="J1528" s="91" t="str">
        <f>IF($B$2=StoreConfig!C1533,IF(StoreConfig!L1533=0,"不限购",StoreConfig!L1533&amp;"次"),"")</f>
        <v/>
      </c>
    </row>
    <row r="1529" spans="4:10">
      <c r="D1529" s="99" t="str">
        <f>IF($B$2=StoreConfig!C1534,StoreConfig!O1534,"")</f>
        <v/>
      </c>
      <c r="E1529" s="99" t="str">
        <f>IF($B$2=StoreConfig!C1534,StoreConfig!E1534,"")</f>
        <v/>
      </c>
      <c r="F1529" s="99" t="str">
        <f>IF($B$2=StoreConfig!C1534,RIGHT(StoreConfig!J1534,LEN(StoreConfig!J1534)-FIND("|",StoreConfig!J1534)),"")</f>
        <v/>
      </c>
      <c r="G1529" s="99" t="str">
        <f>IFERROR(VLOOKUP(--IF($B$2=StoreConfig!C1534,LEFT(StoreConfig!J1534,FIND("|",StoreConfig!J1534)-1),""),$Q$4:$R$20,2,FALSE),"")</f>
        <v/>
      </c>
      <c r="H1529" s="91" t="str">
        <f>IF($B$2=StoreConfig!C1534,LEFT(StoreConfig!G1534,FIND("#",StoreConfig!G1534)-1),"")</f>
        <v/>
      </c>
      <c r="I1529" s="91" t="str">
        <f>IF($B$2=StoreConfig!C1534,RIGHT(StoreConfig!G1534,LEN(StoreConfig!G1534)-FIND("#",StoreConfig!G1534)),"")</f>
        <v/>
      </c>
      <c r="J1529" s="91" t="str">
        <f>IF($B$2=StoreConfig!C1534,IF(StoreConfig!L1534=0,"不限购",StoreConfig!L1534&amp;"次"),"")</f>
        <v/>
      </c>
    </row>
    <row r="1530" spans="4:10">
      <c r="D1530" s="99" t="str">
        <f>IF($B$2=StoreConfig!C1535,StoreConfig!O1535,"")</f>
        <v/>
      </c>
      <c r="E1530" s="99" t="str">
        <f>IF($B$2=StoreConfig!C1535,StoreConfig!E1535,"")</f>
        <v/>
      </c>
      <c r="F1530" s="99" t="str">
        <f>IF($B$2=StoreConfig!C1535,RIGHT(StoreConfig!J1535,LEN(StoreConfig!J1535)-FIND("|",StoreConfig!J1535)),"")</f>
        <v/>
      </c>
      <c r="G1530" s="99" t="str">
        <f>IFERROR(VLOOKUP(--IF($B$2=StoreConfig!C1535,LEFT(StoreConfig!J1535,FIND("|",StoreConfig!J1535)-1),""),$Q$4:$R$20,2,FALSE),"")</f>
        <v/>
      </c>
      <c r="H1530" s="91" t="str">
        <f>IF($B$2=StoreConfig!C1535,LEFT(StoreConfig!G1535,FIND("#",StoreConfig!G1535)-1),"")</f>
        <v/>
      </c>
      <c r="I1530" s="91" t="str">
        <f>IF($B$2=StoreConfig!C1535,RIGHT(StoreConfig!G1535,LEN(StoreConfig!G1535)-FIND("#",StoreConfig!G1535)),"")</f>
        <v/>
      </c>
      <c r="J1530" s="91" t="str">
        <f>IF($B$2=StoreConfig!C1535,IF(StoreConfig!L1535=0,"不限购",StoreConfig!L1535&amp;"次"),"")</f>
        <v/>
      </c>
    </row>
    <row r="1531" spans="4:10">
      <c r="D1531" s="99" t="str">
        <f>IF($B$2=StoreConfig!C1536,StoreConfig!O1536,"")</f>
        <v/>
      </c>
      <c r="E1531" s="99" t="str">
        <f>IF($B$2=StoreConfig!C1536,StoreConfig!E1536,"")</f>
        <v/>
      </c>
      <c r="F1531" s="99" t="str">
        <f>IF($B$2=StoreConfig!C1536,RIGHT(StoreConfig!J1536,LEN(StoreConfig!J1536)-FIND("|",StoreConfig!J1536)),"")</f>
        <v/>
      </c>
      <c r="G1531" s="99" t="str">
        <f>IFERROR(VLOOKUP(--IF($B$2=StoreConfig!C1536,LEFT(StoreConfig!J1536,FIND("|",StoreConfig!J1536)-1),""),$Q$4:$R$20,2,FALSE),"")</f>
        <v/>
      </c>
      <c r="H1531" s="91" t="str">
        <f>IF($B$2=StoreConfig!C1536,LEFT(StoreConfig!G1536,FIND("#",StoreConfig!G1536)-1),"")</f>
        <v/>
      </c>
      <c r="I1531" s="91" t="str">
        <f>IF($B$2=StoreConfig!C1536,RIGHT(StoreConfig!G1536,LEN(StoreConfig!G1536)-FIND("#",StoreConfig!G1536)),"")</f>
        <v/>
      </c>
      <c r="J1531" s="91" t="str">
        <f>IF($B$2=StoreConfig!C1536,IF(StoreConfig!L1536=0,"不限购",StoreConfig!L1536&amp;"次"),"")</f>
        <v/>
      </c>
    </row>
    <row r="1532" spans="4:10">
      <c r="D1532" s="99" t="str">
        <f>IF($B$2=StoreConfig!C1537,StoreConfig!O1537,"")</f>
        <v/>
      </c>
      <c r="E1532" s="99" t="str">
        <f>IF($B$2=StoreConfig!C1537,StoreConfig!E1537,"")</f>
        <v/>
      </c>
      <c r="F1532" s="99" t="str">
        <f>IF($B$2=StoreConfig!C1537,RIGHT(StoreConfig!J1537,LEN(StoreConfig!J1537)-FIND("|",StoreConfig!J1537)),"")</f>
        <v/>
      </c>
      <c r="G1532" s="99" t="str">
        <f>IFERROR(VLOOKUP(--IF($B$2=StoreConfig!C1537,LEFT(StoreConfig!J1537,FIND("|",StoreConfig!J1537)-1),""),$Q$4:$R$20,2,FALSE),"")</f>
        <v/>
      </c>
      <c r="H1532" s="91" t="str">
        <f>IF($B$2=StoreConfig!C1537,LEFT(StoreConfig!G1537,FIND("#",StoreConfig!G1537)-1),"")</f>
        <v/>
      </c>
      <c r="I1532" s="91" t="str">
        <f>IF($B$2=StoreConfig!C1537,RIGHT(StoreConfig!G1537,LEN(StoreConfig!G1537)-FIND("#",StoreConfig!G1537)),"")</f>
        <v/>
      </c>
      <c r="J1532" s="91" t="str">
        <f>IF($B$2=StoreConfig!C1537,IF(StoreConfig!L1537=0,"不限购",StoreConfig!L1537&amp;"次"),"")</f>
        <v/>
      </c>
    </row>
    <row r="1533" spans="4:10">
      <c r="D1533" s="99" t="str">
        <f>IF($B$2=StoreConfig!C1538,StoreConfig!O1538,"")</f>
        <v/>
      </c>
      <c r="E1533" s="99" t="str">
        <f>IF($B$2=StoreConfig!C1538,StoreConfig!E1538,"")</f>
        <v/>
      </c>
      <c r="F1533" s="99" t="str">
        <f>IF($B$2=StoreConfig!C1538,RIGHT(StoreConfig!J1538,LEN(StoreConfig!J1538)-FIND("|",StoreConfig!J1538)),"")</f>
        <v/>
      </c>
      <c r="G1533" s="99" t="str">
        <f>IFERROR(VLOOKUP(--IF($B$2=StoreConfig!C1538,LEFT(StoreConfig!J1538,FIND("|",StoreConfig!J1538)-1),""),$Q$4:$R$20,2,FALSE),"")</f>
        <v/>
      </c>
      <c r="H1533" s="91" t="str">
        <f>IF($B$2=StoreConfig!C1538,LEFT(StoreConfig!G1538,FIND("#",StoreConfig!G1538)-1),"")</f>
        <v/>
      </c>
      <c r="I1533" s="91" t="str">
        <f>IF($B$2=StoreConfig!C1538,RIGHT(StoreConfig!G1538,LEN(StoreConfig!G1538)-FIND("#",StoreConfig!G1538)),"")</f>
        <v/>
      </c>
      <c r="J1533" s="91" t="str">
        <f>IF($B$2=StoreConfig!C1538,IF(StoreConfig!L1538=0,"不限购",StoreConfig!L1538&amp;"次"),"")</f>
        <v/>
      </c>
    </row>
    <row r="1534" spans="4:10">
      <c r="D1534" s="99" t="str">
        <f>IF($B$2=StoreConfig!C1539,StoreConfig!O1539,"")</f>
        <v/>
      </c>
      <c r="E1534" s="99" t="str">
        <f>IF($B$2=StoreConfig!C1539,StoreConfig!E1539,"")</f>
        <v/>
      </c>
      <c r="F1534" s="99" t="str">
        <f>IF($B$2=StoreConfig!C1539,RIGHT(StoreConfig!J1539,LEN(StoreConfig!J1539)-FIND("|",StoreConfig!J1539)),"")</f>
        <v/>
      </c>
      <c r="G1534" s="99" t="str">
        <f>IFERROR(VLOOKUP(--IF($B$2=StoreConfig!C1539,LEFT(StoreConfig!J1539,FIND("|",StoreConfig!J1539)-1),""),$Q$4:$R$20,2,FALSE),"")</f>
        <v/>
      </c>
      <c r="H1534" s="91" t="str">
        <f>IF($B$2=StoreConfig!C1539,LEFT(StoreConfig!G1539,FIND("#",StoreConfig!G1539)-1),"")</f>
        <v/>
      </c>
      <c r="I1534" s="91" t="str">
        <f>IF($B$2=StoreConfig!C1539,RIGHT(StoreConfig!G1539,LEN(StoreConfig!G1539)-FIND("#",StoreConfig!G1539)),"")</f>
        <v/>
      </c>
      <c r="J1534" s="91" t="str">
        <f>IF($B$2=StoreConfig!C1539,IF(StoreConfig!L1539=0,"不限购",StoreConfig!L1539&amp;"次"),"")</f>
        <v/>
      </c>
    </row>
    <row r="1535" spans="4:10">
      <c r="D1535" s="99" t="str">
        <f>IF($B$2=StoreConfig!C1540,StoreConfig!O1540,"")</f>
        <v/>
      </c>
      <c r="E1535" s="99" t="str">
        <f>IF($B$2=StoreConfig!C1540,StoreConfig!E1540,"")</f>
        <v/>
      </c>
      <c r="F1535" s="99" t="str">
        <f>IF($B$2=StoreConfig!C1540,RIGHT(StoreConfig!J1540,LEN(StoreConfig!J1540)-FIND("|",StoreConfig!J1540)),"")</f>
        <v/>
      </c>
      <c r="G1535" s="99" t="str">
        <f>IFERROR(VLOOKUP(--IF($B$2=StoreConfig!C1540,LEFT(StoreConfig!J1540,FIND("|",StoreConfig!J1540)-1),""),$Q$4:$R$20,2,FALSE),"")</f>
        <v/>
      </c>
      <c r="H1535" s="91" t="str">
        <f>IF($B$2=StoreConfig!C1540,LEFT(StoreConfig!G1540,FIND("#",StoreConfig!G1540)-1),"")</f>
        <v/>
      </c>
      <c r="I1535" s="91" t="str">
        <f>IF($B$2=StoreConfig!C1540,RIGHT(StoreConfig!G1540,LEN(StoreConfig!G1540)-FIND("#",StoreConfig!G1540)),"")</f>
        <v/>
      </c>
      <c r="J1535" s="91" t="str">
        <f>IF($B$2=StoreConfig!C1540,IF(StoreConfig!L1540=0,"不限购",StoreConfig!L1540&amp;"次"),"")</f>
        <v/>
      </c>
    </row>
    <row r="1536" spans="4:10">
      <c r="D1536" s="99" t="str">
        <f>IF($B$2=StoreConfig!C1541,StoreConfig!O1541,"")</f>
        <v/>
      </c>
      <c r="E1536" s="99" t="str">
        <f>IF($B$2=StoreConfig!C1541,StoreConfig!E1541,"")</f>
        <v/>
      </c>
      <c r="F1536" s="99" t="str">
        <f>IF($B$2=StoreConfig!C1541,RIGHT(StoreConfig!J1541,LEN(StoreConfig!J1541)-FIND("|",StoreConfig!J1541)),"")</f>
        <v/>
      </c>
      <c r="G1536" s="99" t="str">
        <f>IFERROR(VLOOKUP(--IF($B$2=StoreConfig!C1541,LEFT(StoreConfig!J1541,FIND("|",StoreConfig!J1541)-1),""),$Q$4:$R$20,2,FALSE),"")</f>
        <v/>
      </c>
      <c r="H1536" s="91" t="str">
        <f>IF($B$2=StoreConfig!C1541,LEFT(StoreConfig!G1541,FIND("#",StoreConfig!G1541)-1),"")</f>
        <v/>
      </c>
      <c r="I1536" s="91" t="str">
        <f>IF($B$2=StoreConfig!C1541,RIGHT(StoreConfig!G1541,LEN(StoreConfig!G1541)-FIND("#",StoreConfig!G1541)),"")</f>
        <v/>
      </c>
      <c r="J1536" s="91" t="str">
        <f>IF($B$2=StoreConfig!C1541,IF(StoreConfig!L1541=0,"不限购",StoreConfig!L1541&amp;"次"),"")</f>
        <v/>
      </c>
    </row>
    <row r="1537" spans="4:10">
      <c r="D1537" s="99" t="str">
        <f>IF($B$2=StoreConfig!C1542,StoreConfig!O1542,"")</f>
        <v/>
      </c>
      <c r="E1537" s="99" t="str">
        <f>IF($B$2=StoreConfig!C1542,StoreConfig!E1542,"")</f>
        <v/>
      </c>
      <c r="F1537" s="99" t="str">
        <f>IF($B$2=StoreConfig!C1542,RIGHT(StoreConfig!J1542,LEN(StoreConfig!J1542)-FIND("|",StoreConfig!J1542)),"")</f>
        <v/>
      </c>
      <c r="G1537" s="99" t="str">
        <f>IFERROR(VLOOKUP(--IF($B$2=StoreConfig!C1542,LEFT(StoreConfig!J1542,FIND("|",StoreConfig!J1542)-1),""),$Q$4:$R$20,2,FALSE),"")</f>
        <v/>
      </c>
      <c r="H1537" s="91" t="str">
        <f>IF($B$2=StoreConfig!C1542,LEFT(StoreConfig!G1542,FIND("#",StoreConfig!G1542)-1),"")</f>
        <v/>
      </c>
      <c r="I1537" s="91" t="str">
        <f>IF($B$2=StoreConfig!C1542,RIGHT(StoreConfig!G1542,LEN(StoreConfig!G1542)-FIND("#",StoreConfig!G1542)),"")</f>
        <v/>
      </c>
      <c r="J1537" s="91" t="str">
        <f>IF($B$2=StoreConfig!C1542,IF(StoreConfig!L1542=0,"不限购",StoreConfig!L1542&amp;"次"),"")</f>
        <v/>
      </c>
    </row>
    <row r="1538" spans="4:10">
      <c r="D1538" s="99" t="str">
        <f>IF($B$2=StoreConfig!C1543,StoreConfig!O1543,"")</f>
        <v/>
      </c>
      <c r="E1538" s="99" t="str">
        <f>IF($B$2=StoreConfig!C1543,StoreConfig!E1543,"")</f>
        <v/>
      </c>
      <c r="F1538" s="99" t="str">
        <f>IF($B$2=StoreConfig!C1543,RIGHT(StoreConfig!J1543,LEN(StoreConfig!J1543)-FIND("|",StoreConfig!J1543)),"")</f>
        <v/>
      </c>
      <c r="G1538" s="99" t="str">
        <f>IFERROR(VLOOKUP(--IF($B$2=StoreConfig!C1543,LEFT(StoreConfig!J1543,FIND("|",StoreConfig!J1543)-1),""),$Q$4:$R$20,2,FALSE),"")</f>
        <v/>
      </c>
      <c r="H1538" s="91" t="str">
        <f>IF($B$2=StoreConfig!C1543,LEFT(StoreConfig!G1543,FIND("#",StoreConfig!G1543)-1),"")</f>
        <v/>
      </c>
      <c r="I1538" s="91" t="str">
        <f>IF($B$2=StoreConfig!C1543,RIGHT(StoreConfig!G1543,LEN(StoreConfig!G1543)-FIND("#",StoreConfig!G1543)),"")</f>
        <v/>
      </c>
      <c r="J1538" s="91" t="str">
        <f>IF($B$2=StoreConfig!C1543,IF(StoreConfig!L1543=0,"不限购",StoreConfig!L1543&amp;"次"),"")</f>
        <v/>
      </c>
    </row>
    <row r="1539" spans="4:10">
      <c r="D1539" s="99" t="str">
        <f>IF($B$2=StoreConfig!C1544,StoreConfig!O1544,"")</f>
        <v/>
      </c>
      <c r="E1539" s="99" t="str">
        <f>IF($B$2=StoreConfig!C1544,StoreConfig!E1544,"")</f>
        <v/>
      </c>
      <c r="F1539" s="99" t="str">
        <f>IF($B$2=StoreConfig!C1544,RIGHT(StoreConfig!J1544,LEN(StoreConfig!J1544)-FIND("|",StoreConfig!J1544)),"")</f>
        <v/>
      </c>
      <c r="G1539" s="99" t="str">
        <f>IFERROR(VLOOKUP(--IF($B$2=StoreConfig!C1544,LEFT(StoreConfig!J1544,FIND("|",StoreConfig!J1544)-1),""),$Q$4:$R$20,2,FALSE),"")</f>
        <v/>
      </c>
      <c r="H1539" s="91" t="str">
        <f>IF($B$2=StoreConfig!C1544,LEFT(StoreConfig!G1544,FIND("#",StoreConfig!G1544)-1),"")</f>
        <v/>
      </c>
      <c r="I1539" s="91" t="str">
        <f>IF($B$2=StoreConfig!C1544,RIGHT(StoreConfig!G1544,LEN(StoreConfig!G1544)-FIND("#",StoreConfig!G1544)),"")</f>
        <v/>
      </c>
      <c r="J1539" s="91" t="str">
        <f>IF($B$2=StoreConfig!C1544,IF(StoreConfig!L1544=0,"不限购",StoreConfig!L1544&amp;"次"),"")</f>
        <v/>
      </c>
    </row>
    <row r="1540" spans="4:10">
      <c r="D1540" s="99" t="str">
        <f>IF($B$2=StoreConfig!C1545,StoreConfig!O1545,"")</f>
        <v/>
      </c>
      <c r="E1540" s="99" t="str">
        <f>IF($B$2=StoreConfig!C1545,StoreConfig!E1545,"")</f>
        <v/>
      </c>
      <c r="F1540" s="99" t="str">
        <f>IF($B$2=StoreConfig!C1545,RIGHT(StoreConfig!J1545,LEN(StoreConfig!J1545)-FIND("|",StoreConfig!J1545)),"")</f>
        <v/>
      </c>
      <c r="G1540" s="99" t="str">
        <f>IFERROR(VLOOKUP(--IF($B$2=StoreConfig!C1545,LEFT(StoreConfig!J1545,FIND("|",StoreConfig!J1545)-1),""),$Q$4:$R$20,2,FALSE),"")</f>
        <v/>
      </c>
      <c r="H1540" s="91" t="str">
        <f>IF($B$2=StoreConfig!C1545,LEFT(StoreConfig!G1545,FIND("#",StoreConfig!G1545)-1),"")</f>
        <v/>
      </c>
      <c r="I1540" s="91" t="str">
        <f>IF($B$2=StoreConfig!C1545,RIGHT(StoreConfig!G1545,LEN(StoreConfig!G1545)-FIND("#",StoreConfig!G1545)),"")</f>
        <v/>
      </c>
      <c r="J1540" s="91" t="str">
        <f>IF($B$2=StoreConfig!C1545,IF(StoreConfig!L1545=0,"不限购",StoreConfig!L1545&amp;"次"),"")</f>
        <v/>
      </c>
    </row>
    <row r="1541" spans="4:10">
      <c r="D1541" s="99" t="str">
        <f>IF($B$2=StoreConfig!C1546,StoreConfig!O1546,"")</f>
        <v/>
      </c>
      <c r="E1541" s="99" t="str">
        <f>IF($B$2=StoreConfig!C1546,StoreConfig!E1546,"")</f>
        <v/>
      </c>
      <c r="F1541" s="99" t="str">
        <f>IF($B$2=StoreConfig!C1546,RIGHT(StoreConfig!J1546,LEN(StoreConfig!J1546)-FIND("|",StoreConfig!J1546)),"")</f>
        <v/>
      </c>
      <c r="G1541" s="99" t="str">
        <f>IFERROR(VLOOKUP(--IF($B$2=StoreConfig!C1546,LEFT(StoreConfig!J1546,FIND("|",StoreConfig!J1546)-1),""),$Q$4:$R$20,2,FALSE),"")</f>
        <v/>
      </c>
      <c r="H1541" s="91" t="str">
        <f>IF($B$2=StoreConfig!C1546,LEFT(StoreConfig!G1546,FIND("#",StoreConfig!G1546)-1),"")</f>
        <v/>
      </c>
      <c r="I1541" s="91" t="str">
        <f>IF($B$2=StoreConfig!C1546,RIGHT(StoreConfig!G1546,LEN(StoreConfig!G1546)-FIND("#",StoreConfig!G1546)),"")</f>
        <v/>
      </c>
      <c r="J1541" s="91" t="str">
        <f>IF($B$2=StoreConfig!C1546,IF(StoreConfig!L1546=0,"不限购",StoreConfig!L1546&amp;"次"),"")</f>
        <v/>
      </c>
    </row>
    <row r="1542" spans="4:10">
      <c r="D1542" s="99" t="str">
        <f>IF($B$2=StoreConfig!C1547,StoreConfig!O1547,"")</f>
        <v/>
      </c>
      <c r="E1542" s="99" t="str">
        <f>IF($B$2=StoreConfig!C1547,StoreConfig!E1547,"")</f>
        <v/>
      </c>
      <c r="F1542" s="99" t="str">
        <f>IF($B$2=StoreConfig!C1547,RIGHT(StoreConfig!J1547,LEN(StoreConfig!J1547)-FIND("|",StoreConfig!J1547)),"")</f>
        <v/>
      </c>
      <c r="G1542" s="99" t="str">
        <f>IFERROR(VLOOKUP(--IF($B$2=StoreConfig!C1547,LEFT(StoreConfig!J1547,FIND("|",StoreConfig!J1547)-1),""),$Q$4:$R$20,2,FALSE),"")</f>
        <v/>
      </c>
      <c r="H1542" s="91" t="str">
        <f>IF($B$2=StoreConfig!C1547,LEFT(StoreConfig!G1547,FIND("#",StoreConfig!G1547)-1),"")</f>
        <v/>
      </c>
      <c r="I1542" s="91" t="str">
        <f>IF($B$2=StoreConfig!C1547,RIGHT(StoreConfig!G1547,LEN(StoreConfig!G1547)-FIND("#",StoreConfig!G1547)),"")</f>
        <v/>
      </c>
      <c r="J1542" s="91" t="str">
        <f>IF($B$2=StoreConfig!C1547,IF(StoreConfig!L1547=0,"不限购",StoreConfig!L1547&amp;"次"),"")</f>
        <v/>
      </c>
    </row>
    <row r="1543" spans="4:10">
      <c r="D1543" s="99" t="str">
        <f>IF($B$2=StoreConfig!C1548,StoreConfig!O1548,"")</f>
        <v/>
      </c>
      <c r="E1543" s="99" t="str">
        <f>IF($B$2=StoreConfig!C1548,StoreConfig!E1548,"")</f>
        <v/>
      </c>
      <c r="F1543" s="99" t="str">
        <f>IF($B$2=StoreConfig!C1548,RIGHT(StoreConfig!J1548,LEN(StoreConfig!J1548)-FIND("|",StoreConfig!J1548)),"")</f>
        <v/>
      </c>
      <c r="G1543" s="99" t="str">
        <f>IFERROR(VLOOKUP(--IF($B$2=StoreConfig!C1548,LEFT(StoreConfig!J1548,FIND("|",StoreConfig!J1548)-1),""),$Q$4:$R$20,2,FALSE),"")</f>
        <v/>
      </c>
      <c r="H1543" s="91" t="str">
        <f>IF($B$2=StoreConfig!C1548,LEFT(StoreConfig!G1548,FIND("#",StoreConfig!G1548)-1),"")</f>
        <v/>
      </c>
      <c r="I1543" s="91" t="str">
        <f>IF($B$2=StoreConfig!C1548,RIGHT(StoreConfig!G1548,LEN(StoreConfig!G1548)-FIND("#",StoreConfig!G1548)),"")</f>
        <v/>
      </c>
      <c r="J1543" s="91" t="str">
        <f>IF($B$2=StoreConfig!C1548,IF(StoreConfig!L1548=0,"不限购",StoreConfig!L1548&amp;"次"),"")</f>
        <v/>
      </c>
    </row>
    <row r="1544" spans="4:10">
      <c r="D1544" s="99" t="str">
        <f>IF($B$2=StoreConfig!C1549,StoreConfig!O1549,"")</f>
        <v/>
      </c>
      <c r="E1544" s="99" t="str">
        <f>IF($B$2=StoreConfig!C1549,StoreConfig!E1549,"")</f>
        <v/>
      </c>
      <c r="F1544" s="99" t="str">
        <f>IF($B$2=StoreConfig!C1549,RIGHT(StoreConfig!J1549,LEN(StoreConfig!J1549)-FIND("|",StoreConfig!J1549)),"")</f>
        <v/>
      </c>
      <c r="G1544" s="99" t="str">
        <f>IFERROR(VLOOKUP(--IF($B$2=StoreConfig!C1549,LEFT(StoreConfig!J1549,FIND("|",StoreConfig!J1549)-1),""),$Q$4:$R$20,2,FALSE),"")</f>
        <v/>
      </c>
      <c r="H1544" s="91" t="str">
        <f>IF($B$2=StoreConfig!C1549,LEFT(StoreConfig!G1549,FIND("#",StoreConfig!G1549)-1),"")</f>
        <v/>
      </c>
      <c r="I1544" s="91" t="str">
        <f>IF($B$2=StoreConfig!C1549,RIGHT(StoreConfig!G1549,LEN(StoreConfig!G1549)-FIND("#",StoreConfig!G1549)),"")</f>
        <v/>
      </c>
      <c r="J1544" s="91" t="str">
        <f>IF($B$2=StoreConfig!C1549,IF(StoreConfig!L1549=0,"不限购",StoreConfig!L1549&amp;"次"),"")</f>
        <v/>
      </c>
    </row>
    <row r="1545" spans="4:10">
      <c r="D1545" s="99" t="str">
        <f>IF($B$2=StoreConfig!C1550,StoreConfig!O1550,"")</f>
        <v/>
      </c>
      <c r="E1545" s="99" t="str">
        <f>IF($B$2=StoreConfig!C1550,StoreConfig!E1550,"")</f>
        <v/>
      </c>
      <c r="F1545" s="99" t="str">
        <f>IF($B$2=StoreConfig!C1550,RIGHT(StoreConfig!J1550,LEN(StoreConfig!J1550)-FIND("|",StoreConfig!J1550)),"")</f>
        <v/>
      </c>
      <c r="G1545" s="99" t="str">
        <f>IFERROR(VLOOKUP(--IF($B$2=StoreConfig!C1550,LEFT(StoreConfig!J1550,FIND("|",StoreConfig!J1550)-1),""),$Q$4:$R$20,2,FALSE),"")</f>
        <v/>
      </c>
      <c r="H1545" s="91" t="str">
        <f>IF($B$2=StoreConfig!C1550,LEFT(StoreConfig!G1550,FIND("#",StoreConfig!G1550)-1),"")</f>
        <v/>
      </c>
      <c r="I1545" s="91" t="str">
        <f>IF($B$2=StoreConfig!C1550,RIGHT(StoreConfig!G1550,LEN(StoreConfig!G1550)-FIND("#",StoreConfig!G1550)),"")</f>
        <v/>
      </c>
      <c r="J1545" s="91" t="str">
        <f>IF($B$2=StoreConfig!C1550,IF(StoreConfig!L1550=0,"不限购",StoreConfig!L1550&amp;"次"),"")</f>
        <v/>
      </c>
    </row>
    <row r="1546" spans="4:10">
      <c r="D1546" s="99" t="str">
        <f>IF($B$2=StoreConfig!C1551,StoreConfig!O1551,"")</f>
        <v/>
      </c>
      <c r="E1546" s="99" t="str">
        <f>IF($B$2=StoreConfig!C1551,StoreConfig!E1551,"")</f>
        <v/>
      </c>
      <c r="F1546" s="99" t="str">
        <f>IF($B$2=StoreConfig!C1551,RIGHT(StoreConfig!J1551,LEN(StoreConfig!J1551)-FIND("|",StoreConfig!J1551)),"")</f>
        <v/>
      </c>
      <c r="G1546" s="99" t="str">
        <f>IFERROR(VLOOKUP(--IF($B$2=StoreConfig!C1551,LEFT(StoreConfig!J1551,FIND("|",StoreConfig!J1551)-1),""),$Q$4:$R$20,2,FALSE),"")</f>
        <v/>
      </c>
      <c r="H1546" s="91" t="str">
        <f>IF($B$2=StoreConfig!C1551,LEFT(StoreConfig!G1551,FIND("#",StoreConfig!G1551)-1),"")</f>
        <v/>
      </c>
      <c r="I1546" s="91" t="str">
        <f>IF($B$2=StoreConfig!C1551,RIGHT(StoreConfig!G1551,LEN(StoreConfig!G1551)-FIND("#",StoreConfig!G1551)),"")</f>
        <v/>
      </c>
      <c r="J1546" s="91" t="str">
        <f>IF($B$2=StoreConfig!C1551,IF(StoreConfig!L1551=0,"不限购",StoreConfig!L1551&amp;"次"),"")</f>
        <v/>
      </c>
    </row>
    <row r="1547" spans="4:10">
      <c r="D1547" s="99" t="str">
        <f>IF($B$2=StoreConfig!C1552,StoreConfig!O1552,"")</f>
        <v/>
      </c>
      <c r="E1547" s="99" t="str">
        <f>IF($B$2=StoreConfig!C1552,StoreConfig!E1552,"")</f>
        <v/>
      </c>
      <c r="F1547" s="99" t="str">
        <f>IF($B$2=StoreConfig!C1552,RIGHT(StoreConfig!J1552,LEN(StoreConfig!J1552)-FIND("|",StoreConfig!J1552)),"")</f>
        <v/>
      </c>
      <c r="G1547" s="99" t="str">
        <f>IFERROR(VLOOKUP(--IF($B$2=StoreConfig!C1552,LEFT(StoreConfig!J1552,FIND("|",StoreConfig!J1552)-1),""),$Q$4:$R$20,2,FALSE),"")</f>
        <v/>
      </c>
      <c r="H1547" s="91" t="str">
        <f>IF($B$2=StoreConfig!C1552,LEFT(StoreConfig!G1552,FIND("#",StoreConfig!G1552)-1),"")</f>
        <v/>
      </c>
      <c r="I1547" s="91" t="str">
        <f>IF($B$2=StoreConfig!C1552,RIGHT(StoreConfig!G1552,LEN(StoreConfig!G1552)-FIND("#",StoreConfig!G1552)),"")</f>
        <v/>
      </c>
      <c r="J1547" s="91" t="str">
        <f>IF($B$2=StoreConfig!C1552,IF(StoreConfig!L1552=0,"不限购",StoreConfig!L1552&amp;"次"),"")</f>
        <v/>
      </c>
    </row>
    <row r="1548" spans="4:10">
      <c r="D1548" s="99" t="str">
        <f>IF($B$2=StoreConfig!C1553,StoreConfig!O1553,"")</f>
        <v/>
      </c>
      <c r="E1548" s="99" t="str">
        <f>IF($B$2=StoreConfig!C1553,StoreConfig!E1553,"")</f>
        <v/>
      </c>
      <c r="F1548" s="99" t="str">
        <f>IF($B$2=StoreConfig!C1553,RIGHT(StoreConfig!J1553,LEN(StoreConfig!J1553)-FIND("|",StoreConfig!J1553)),"")</f>
        <v/>
      </c>
      <c r="G1548" s="99" t="str">
        <f>IFERROR(VLOOKUP(--IF($B$2=StoreConfig!C1553,LEFT(StoreConfig!J1553,FIND("|",StoreConfig!J1553)-1),""),$Q$4:$R$20,2,FALSE),"")</f>
        <v/>
      </c>
      <c r="H1548" s="91" t="str">
        <f>IF($B$2=StoreConfig!C1553,LEFT(StoreConfig!G1553,FIND("#",StoreConfig!G1553)-1),"")</f>
        <v/>
      </c>
      <c r="I1548" s="91" t="str">
        <f>IF($B$2=StoreConfig!C1553,RIGHT(StoreConfig!G1553,LEN(StoreConfig!G1553)-FIND("#",StoreConfig!G1553)),"")</f>
        <v/>
      </c>
      <c r="J1548" s="91" t="str">
        <f>IF($B$2=StoreConfig!C1553,IF(StoreConfig!L1553=0,"不限购",StoreConfig!L1553&amp;"次"),"")</f>
        <v/>
      </c>
    </row>
    <row r="1549" spans="4:10">
      <c r="D1549" s="99" t="str">
        <f>IF($B$2=StoreConfig!C1554,StoreConfig!O1554,"")</f>
        <v/>
      </c>
      <c r="E1549" s="99" t="str">
        <f>IF($B$2=StoreConfig!C1554,StoreConfig!E1554,"")</f>
        <v/>
      </c>
      <c r="F1549" s="99" t="str">
        <f>IF($B$2=StoreConfig!C1554,RIGHT(StoreConfig!J1554,LEN(StoreConfig!J1554)-FIND("|",StoreConfig!J1554)),"")</f>
        <v/>
      </c>
      <c r="G1549" s="99" t="str">
        <f>IFERROR(VLOOKUP(--IF($B$2=StoreConfig!C1554,LEFT(StoreConfig!J1554,FIND("|",StoreConfig!J1554)-1),""),$Q$4:$R$20,2,FALSE),"")</f>
        <v/>
      </c>
      <c r="H1549" s="91" t="str">
        <f>IF($B$2=StoreConfig!C1554,LEFT(StoreConfig!G1554,FIND("#",StoreConfig!G1554)-1),"")</f>
        <v/>
      </c>
      <c r="I1549" s="91" t="str">
        <f>IF($B$2=StoreConfig!C1554,RIGHT(StoreConfig!G1554,LEN(StoreConfig!G1554)-FIND("#",StoreConfig!G1554)),"")</f>
        <v/>
      </c>
      <c r="J1549" s="91" t="str">
        <f>IF($B$2=StoreConfig!C1554,IF(StoreConfig!L1554=0,"不限购",StoreConfig!L1554&amp;"次"),"")</f>
        <v/>
      </c>
    </row>
    <row r="1550" spans="4:10">
      <c r="D1550" s="99" t="str">
        <f>IF($B$2=StoreConfig!C1555,StoreConfig!O1555,"")</f>
        <v/>
      </c>
      <c r="E1550" s="99" t="str">
        <f>IF($B$2=StoreConfig!C1555,StoreConfig!E1555,"")</f>
        <v/>
      </c>
      <c r="F1550" s="99" t="str">
        <f>IF($B$2=StoreConfig!C1555,RIGHT(StoreConfig!J1555,LEN(StoreConfig!J1555)-FIND("|",StoreConfig!J1555)),"")</f>
        <v/>
      </c>
      <c r="G1550" s="99" t="str">
        <f>IFERROR(VLOOKUP(--IF($B$2=StoreConfig!C1555,LEFT(StoreConfig!J1555,FIND("|",StoreConfig!J1555)-1),""),$Q$4:$R$20,2,FALSE),"")</f>
        <v/>
      </c>
      <c r="H1550" s="91" t="str">
        <f>IF($B$2=StoreConfig!C1555,LEFT(StoreConfig!G1555,FIND("#",StoreConfig!G1555)-1),"")</f>
        <v/>
      </c>
      <c r="I1550" s="91" t="str">
        <f>IF($B$2=StoreConfig!C1555,RIGHT(StoreConfig!G1555,LEN(StoreConfig!G1555)-FIND("#",StoreConfig!G1555)),"")</f>
        <v/>
      </c>
      <c r="J1550" s="91" t="str">
        <f>IF($B$2=StoreConfig!C1555,IF(StoreConfig!L1555=0,"不限购",StoreConfig!L1555&amp;"次"),"")</f>
        <v/>
      </c>
    </row>
    <row r="1551" spans="4:10">
      <c r="D1551" s="99" t="str">
        <f>IF($B$2=StoreConfig!C1556,StoreConfig!O1556,"")</f>
        <v/>
      </c>
      <c r="E1551" s="99" t="str">
        <f>IF($B$2=StoreConfig!C1556,StoreConfig!E1556,"")</f>
        <v/>
      </c>
      <c r="F1551" s="99" t="str">
        <f>IF($B$2=StoreConfig!C1556,RIGHT(StoreConfig!J1556,LEN(StoreConfig!J1556)-FIND("|",StoreConfig!J1556)),"")</f>
        <v/>
      </c>
      <c r="G1551" s="99" t="str">
        <f>IFERROR(VLOOKUP(--IF($B$2=StoreConfig!C1556,LEFT(StoreConfig!J1556,FIND("|",StoreConfig!J1556)-1),""),$Q$4:$R$20,2,FALSE),"")</f>
        <v/>
      </c>
      <c r="H1551" s="91" t="str">
        <f>IF($B$2=StoreConfig!C1556,LEFT(StoreConfig!G1556,FIND("#",StoreConfig!G1556)-1),"")</f>
        <v/>
      </c>
      <c r="I1551" s="91" t="str">
        <f>IF($B$2=StoreConfig!C1556,RIGHT(StoreConfig!G1556,LEN(StoreConfig!G1556)-FIND("#",StoreConfig!G1556)),"")</f>
        <v/>
      </c>
      <c r="J1551" s="91" t="str">
        <f>IF($B$2=StoreConfig!C1556,IF(StoreConfig!L1556=0,"不限购",StoreConfig!L1556&amp;"次"),"")</f>
        <v/>
      </c>
    </row>
    <row r="1552" spans="4:10">
      <c r="D1552" s="99" t="str">
        <f>IF($B$2=StoreConfig!C1557,StoreConfig!O1557,"")</f>
        <v/>
      </c>
      <c r="E1552" s="99" t="str">
        <f>IF($B$2=StoreConfig!C1557,StoreConfig!E1557,"")</f>
        <v/>
      </c>
      <c r="F1552" s="99" t="str">
        <f>IF($B$2=StoreConfig!C1557,RIGHT(StoreConfig!J1557,LEN(StoreConfig!J1557)-FIND("|",StoreConfig!J1557)),"")</f>
        <v/>
      </c>
      <c r="G1552" s="99" t="str">
        <f>IFERROR(VLOOKUP(--IF($B$2=StoreConfig!C1557,LEFT(StoreConfig!J1557,FIND("|",StoreConfig!J1557)-1),""),$Q$4:$R$20,2,FALSE),"")</f>
        <v/>
      </c>
      <c r="H1552" s="91" t="str">
        <f>IF($B$2=StoreConfig!C1557,LEFT(StoreConfig!G1557,FIND("#",StoreConfig!G1557)-1),"")</f>
        <v/>
      </c>
      <c r="I1552" s="91" t="str">
        <f>IF($B$2=StoreConfig!C1557,RIGHT(StoreConfig!G1557,LEN(StoreConfig!G1557)-FIND("#",StoreConfig!G1557)),"")</f>
        <v/>
      </c>
      <c r="J1552" s="91" t="str">
        <f>IF($B$2=StoreConfig!C1557,IF(StoreConfig!L1557=0,"不限购",StoreConfig!L1557&amp;"次"),"")</f>
        <v/>
      </c>
    </row>
    <row r="1553" spans="4:10">
      <c r="D1553" s="99" t="str">
        <f>IF($B$2=StoreConfig!C1558,StoreConfig!O1558,"")</f>
        <v/>
      </c>
      <c r="E1553" s="99" t="str">
        <f>IF($B$2=StoreConfig!C1558,StoreConfig!E1558,"")</f>
        <v/>
      </c>
      <c r="F1553" s="99" t="str">
        <f>IF($B$2=StoreConfig!C1558,RIGHT(StoreConfig!J1558,LEN(StoreConfig!J1558)-FIND("|",StoreConfig!J1558)),"")</f>
        <v/>
      </c>
      <c r="G1553" s="99" t="str">
        <f>IFERROR(VLOOKUP(--IF($B$2=StoreConfig!C1558,LEFT(StoreConfig!J1558,FIND("|",StoreConfig!J1558)-1),""),$Q$4:$R$20,2,FALSE),"")</f>
        <v/>
      </c>
      <c r="H1553" s="91" t="str">
        <f>IF($B$2=StoreConfig!C1558,LEFT(StoreConfig!G1558,FIND("#",StoreConfig!G1558)-1),"")</f>
        <v/>
      </c>
      <c r="I1553" s="91" t="str">
        <f>IF($B$2=StoreConfig!C1558,RIGHT(StoreConfig!G1558,LEN(StoreConfig!G1558)-FIND("#",StoreConfig!G1558)),"")</f>
        <v/>
      </c>
      <c r="J1553" s="91" t="str">
        <f>IF($B$2=StoreConfig!C1558,IF(StoreConfig!L1558=0,"不限购",StoreConfig!L1558&amp;"次"),"")</f>
        <v/>
      </c>
    </row>
    <row r="1554" spans="4:10">
      <c r="D1554" s="99" t="str">
        <f>IF($B$2=StoreConfig!C1559,StoreConfig!O1559,"")</f>
        <v/>
      </c>
      <c r="E1554" s="99" t="str">
        <f>IF($B$2=StoreConfig!C1559,StoreConfig!E1559,"")</f>
        <v/>
      </c>
      <c r="F1554" s="99" t="str">
        <f>IF($B$2=StoreConfig!C1559,RIGHT(StoreConfig!J1559,LEN(StoreConfig!J1559)-FIND("|",StoreConfig!J1559)),"")</f>
        <v/>
      </c>
      <c r="G1554" s="99" t="str">
        <f>IFERROR(VLOOKUP(--IF($B$2=StoreConfig!C1559,LEFT(StoreConfig!J1559,FIND("|",StoreConfig!J1559)-1),""),$Q$4:$R$20,2,FALSE),"")</f>
        <v/>
      </c>
      <c r="H1554" s="91" t="str">
        <f>IF($B$2=StoreConfig!C1559,LEFT(StoreConfig!G1559,FIND("#",StoreConfig!G1559)-1),"")</f>
        <v/>
      </c>
      <c r="I1554" s="91" t="str">
        <f>IF($B$2=StoreConfig!C1559,RIGHT(StoreConfig!G1559,LEN(StoreConfig!G1559)-FIND("#",StoreConfig!G1559)),"")</f>
        <v/>
      </c>
      <c r="J1554" s="91" t="str">
        <f>IF($B$2=StoreConfig!C1559,IF(StoreConfig!L1559=0,"不限购",StoreConfig!L1559&amp;"次"),"")</f>
        <v/>
      </c>
    </row>
    <row r="1555" spans="4:10">
      <c r="D1555" s="99" t="str">
        <f>IF($B$2=StoreConfig!C1560,StoreConfig!O1560,"")</f>
        <v/>
      </c>
      <c r="E1555" s="99" t="str">
        <f>IF($B$2=StoreConfig!C1560,StoreConfig!E1560,"")</f>
        <v/>
      </c>
      <c r="F1555" s="99" t="str">
        <f>IF($B$2=StoreConfig!C1560,RIGHT(StoreConfig!J1560,LEN(StoreConfig!J1560)-FIND("|",StoreConfig!J1560)),"")</f>
        <v/>
      </c>
      <c r="G1555" s="99" t="str">
        <f>IFERROR(VLOOKUP(--IF($B$2=StoreConfig!C1560,LEFT(StoreConfig!J1560,FIND("|",StoreConfig!J1560)-1),""),$Q$4:$R$20,2,FALSE),"")</f>
        <v/>
      </c>
      <c r="H1555" s="91" t="str">
        <f>IF($B$2=StoreConfig!C1560,LEFT(StoreConfig!G1560,FIND("#",StoreConfig!G1560)-1),"")</f>
        <v/>
      </c>
      <c r="I1555" s="91" t="str">
        <f>IF($B$2=StoreConfig!C1560,RIGHT(StoreConfig!G1560,LEN(StoreConfig!G1560)-FIND("#",StoreConfig!G1560)),"")</f>
        <v/>
      </c>
      <c r="J1555" s="91" t="str">
        <f>IF($B$2=StoreConfig!C1560,IF(StoreConfig!L1560=0,"不限购",StoreConfig!L1560&amp;"次"),"")</f>
        <v/>
      </c>
    </row>
    <row r="1556" spans="4:10">
      <c r="D1556" s="99" t="str">
        <f>IF($B$2=StoreConfig!C1561,StoreConfig!O1561,"")</f>
        <v/>
      </c>
      <c r="E1556" s="99" t="str">
        <f>IF($B$2=StoreConfig!C1561,StoreConfig!E1561,"")</f>
        <v/>
      </c>
      <c r="F1556" s="99" t="str">
        <f>IF($B$2=StoreConfig!C1561,RIGHT(StoreConfig!J1561,LEN(StoreConfig!J1561)-FIND("|",StoreConfig!J1561)),"")</f>
        <v/>
      </c>
      <c r="G1556" s="99" t="str">
        <f>IFERROR(VLOOKUP(--IF($B$2=StoreConfig!C1561,LEFT(StoreConfig!J1561,FIND("|",StoreConfig!J1561)-1),""),$Q$4:$R$20,2,FALSE),"")</f>
        <v/>
      </c>
      <c r="H1556" s="91" t="str">
        <f>IF($B$2=StoreConfig!C1561,LEFT(StoreConfig!G1561,FIND("#",StoreConfig!G1561)-1),"")</f>
        <v/>
      </c>
      <c r="I1556" s="91" t="str">
        <f>IF($B$2=StoreConfig!C1561,RIGHT(StoreConfig!G1561,LEN(StoreConfig!G1561)-FIND("#",StoreConfig!G1561)),"")</f>
        <v/>
      </c>
      <c r="J1556" s="91" t="str">
        <f>IF($B$2=StoreConfig!C1561,IF(StoreConfig!L1561=0,"不限购",StoreConfig!L1561&amp;"次"),"")</f>
        <v/>
      </c>
    </row>
    <row r="1557" spans="4:10">
      <c r="D1557" s="99" t="str">
        <f>IF($B$2=StoreConfig!C1562,StoreConfig!O1562,"")</f>
        <v/>
      </c>
      <c r="E1557" s="99" t="str">
        <f>IF($B$2=StoreConfig!C1562,StoreConfig!E1562,"")</f>
        <v/>
      </c>
      <c r="F1557" s="99" t="str">
        <f>IF($B$2=StoreConfig!C1562,RIGHT(StoreConfig!J1562,LEN(StoreConfig!J1562)-FIND("|",StoreConfig!J1562)),"")</f>
        <v/>
      </c>
      <c r="G1557" s="99" t="str">
        <f>IFERROR(VLOOKUP(--IF($B$2=StoreConfig!C1562,LEFT(StoreConfig!J1562,FIND("|",StoreConfig!J1562)-1),""),$Q$4:$R$20,2,FALSE),"")</f>
        <v/>
      </c>
      <c r="H1557" s="91" t="str">
        <f>IF($B$2=StoreConfig!C1562,LEFT(StoreConfig!G1562,FIND("#",StoreConfig!G1562)-1),"")</f>
        <v/>
      </c>
      <c r="I1557" s="91" t="str">
        <f>IF($B$2=StoreConfig!C1562,RIGHT(StoreConfig!G1562,LEN(StoreConfig!G1562)-FIND("#",StoreConfig!G1562)),"")</f>
        <v/>
      </c>
      <c r="J1557" s="91" t="str">
        <f>IF($B$2=StoreConfig!C1562,IF(StoreConfig!L1562=0,"不限购",StoreConfig!L1562&amp;"次"),"")</f>
        <v/>
      </c>
    </row>
    <row r="1558" spans="4:10">
      <c r="D1558" s="99" t="str">
        <f>IF($B$2=StoreConfig!C1563,StoreConfig!O1563,"")</f>
        <v/>
      </c>
      <c r="E1558" s="99" t="str">
        <f>IF($B$2=StoreConfig!C1563,StoreConfig!E1563,"")</f>
        <v/>
      </c>
      <c r="F1558" s="99" t="str">
        <f>IF($B$2=StoreConfig!C1563,RIGHT(StoreConfig!J1563,LEN(StoreConfig!J1563)-FIND("|",StoreConfig!J1563)),"")</f>
        <v/>
      </c>
      <c r="G1558" s="99" t="str">
        <f>IFERROR(VLOOKUP(--IF($B$2=StoreConfig!C1563,LEFT(StoreConfig!J1563,FIND("|",StoreConfig!J1563)-1),""),$Q$4:$R$20,2,FALSE),"")</f>
        <v/>
      </c>
      <c r="H1558" s="91" t="str">
        <f>IF($B$2=StoreConfig!C1563,LEFT(StoreConfig!G1563,FIND("#",StoreConfig!G1563)-1),"")</f>
        <v/>
      </c>
      <c r="I1558" s="91" t="str">
        <f>IF($B$2=StoreConfig!C1563,RIGHT(StoreConfig!G1563,LEN(StoreConfig!G1563)-FIND("#",StoreConfig!G1563)),"")</f>
        <v/>
      </c>
      <c r="J1558" s="91" t="str">
        <f>IF($B$2=StoreConfig!C1563,IF(StoreConfig!L1563=0,"不限购",StoreConfig!L1563&amp;"次"),"")</f>
        <v/>
      </c>
    </row>
    <row r="1559" spans="4:10">
      <c r="D1559" s="99" t="str">
        <f>IF($B$2=StoreConfig!C1564,StoreConfig!O1564,"")</f>
        <v/>
      </c>
      <c r="E1559" s="99" t="str">
        <f>IF($B$2=StoreConfig!C1564,StoreConfig!E1564,"")</f>
        <v/>
      </c>
      <c r="F1559" s="99" t="str">
        <f>IF($B$2=StoreConfig!C1564,RIGHT(StoreConfig!J1564,LEN(StoreConfig!J1564)-FIND("|",StoreConfig!J1564)),"")</f>
        <v/>
      </c>
      <c r="G1559" s="99" t="str">
        <f>IFERROR(VLOOKUP(--IF($B$2=StoreConfig!C1564,LEFT(StoreConfig!J1564,FIND("|",StoreConfig!J1564)-1),""),$Q$4:$R$20,2,FALSE),"")</f>
        <v/>
      </c>
      <c r="H1559" s="91" t="str">
        <f>IF($B$2=StoreConfig!C1564,LEFT(StoreConfig!G1564,FIND("#",StoreConfig!G1564)-1),"")</f>
        <v/>
      </c>
      <c r="I1559" s="91" t="str">
        <f>IF($B$2=StoreConfig!C1564,RIGHT(StoreConfig!G1564,LEN(StoreConfig!G1564)-FIND("#",StoreConfig!G1564)),"")</f>
        <v/>
      </c>
      <c r="J1559" s="91" t="str">
        <f>IF($B$2=StoreConfig!C1564,IF(StoreConfig!L1564=0,"不限购",StoreConfig!L1564&amp;"次"),"")</f>
        <v/>
      </c>
    </row>
    <row r="1560" spans="4:10">
      <c r="D1560" s="99" t="str">
        <f>IF($B$2=StoreConfig!C1565,StoreConfig!O1565,"")</f>
        <v/>
      </c>
      <c r="E1560" s="99" t="str">
        <f>IF($B$2=StoreConfig!C1565,StoreConfig!E1565,"")</f>
        <v/>
      </c>
      <c r="F1560" s="99" t="str">
        <f>IF($B$2=StoreConfig!C1565,RIGHT(StoreConfig!J1565,LEN(StoreConfig!J1565)-FIND("|",StoreConfig!J1565)),"")</f>
        <v/>
      </c>
      <c r="G1560" s="99" t="str">
        <f>IFERROR(VLOOKUP(--IF($B$2=StoreConfig!C1565,LEFT(StoreConfig!J1565,FIND("|",StoreConfig!J1565)-1),""),$Q$4:$R$20,2,FALSE),"")</f>
        <v/>
      </c>
      <c r="H1560" s="91" t="str">
        <f>IF($B$2=StoreConfig!C1565,LEFT(StoreConfig!G1565,FIND("#",StoreConfig!G1565)-1),"")</f>
        <v/>
      </c>
      <c r="I1560" s="91" t="str">
        <f>IF($B$2=StoreConfig!C1565,RIGHT(StoreConfig!G1565,LEN(StoreConfig!G1565)-FIND("#",StoreConfig!G1565)),"")</f>
        <v/>
      </c>
      <c r="J1560" s="91" t="str">
        <f>IF($B$2=StoreConfig!C1565,IF(StoreConfig!L1565=0,"不限购",StoreConfig!L1565&amp;"次"),"")</f>
        <v/>
      </c>
    </row>
    <row r="1561" spans="4:10">
      <c r="D1561" s="99" t="str">
        <f>IF($B$2=StoreConfig!C1566,StoreConfig!O1566,"")</f>
        <v/>
      </c>
      <c r="E1561" s="99" t="str">
        <f>IF($B$2=StoreConfig!C1566,StoreConfig!E1566,"")</f>
        <v/>
      </c>
      <c r="F1561" s="99" t="str">
        <f>IF($B$2=StoreConfig!C1566,RIGHT(StoreConfig!J1566,LEN(StoreConfig!J1566)-FIND("|",StoreConfig!J1566)),"")</f>
        <v/>
      </c>
      <c r="G1561" s="99" t="str">
        <f>IFERROR(VLOOKUP(--IF($B$2=StoreConfig!C1566,LEFT(StoreConfig!J1566,FIND("|",StoreConfig!J1566)-1),""),$Q$4:$R$20,2,FALSE),"")</f>
        <v/>
      </c>
      <c r="H1561" s="91" t="str">
        <f>IF($B$2=StoreConfig!C1566,LEFT(StoreConfig!G1566,FIND("#",StoreConfig!G1566)-1),"")</f>
        <v/>
      </c>
      <c r="I1561" s="91" t="str">
        <f>IF($B$2=StoreConfig!C1566,RIGHT(StoreConfig!G1566,LEN(StoreConfig!G1566)-FIND("#",StoreConfig!G1566)),"")</f>
        <v/>
      </c>
      <c r="J1561" s="91" t="str">
        <f>IF($B$2=StoreConfig!C1566,IF(StoreConfig!L1566=0,"不限购",StoreConfig!L1566&amp;"次"),"")</f>
        <v/>
      </c>
    </row>
    <row r="1562" spans="4:10">
      <c r="D1562" s="99" t="str">
        <f>IF($B$2=StoreConfig!C1567,StoreConfig!O1567,"")</f>
        <v/>
      </c>
      <c r="E1562" s="99" t="str">
        <f>IF($B$2=StoreConfig!C1567,StoreConfig!E1567,"")</f>
        <v/>
      </c>
      <c r="F1562" s="99" t="str">
        <f>IF($B$2=StoreConfig!C1567,RIGHT(StoreConfig!J1567,LEN(StoreConfig!J1567)-FIND("|",StoreConfig!J1567)),"")</f>
        <v/>
      </c>
      <c r="G1562" s="99" t="str">
        <f>IFERROR(VLOOKUP(--IF($B$2=StoreConfig!C1567,LEFT(StoreConfig!J1567,FIND("|",StoreConfig!J1567)-1),""),$Q$4:$R$20,2,FALSE),"")</f>
        <v/>
      </c>
      <c r="H1562" s="91" t="str">
        <f>IF($B$2=StoreConfig!C1567,LEFT(StoreConfig!G1567,FIND("#",StoreConfig!G1567)-1),"")</f>
        <v/>
      </c>
      <c r="I1562" s="91" t="str">
        <f>IF($B$2=StoreConfig!C1567,RIGHT(StoreConfig!G1567,LEN(StoreConfig!G1567)-FIND("#",StoreConfig!G1567)),"")</f>
        <v/>
      </c>
      <c r="J1562" s="91" t="str">
        <f>IF($B$2=StoreConfig!C1567,IF(StoreConfig!L1567=0,"不限购",StoreConfig!L1567&amp;"次"),"")</f>
        <v/>
      </c>
    </row>
    <row r="1563" spans="4:10">
      <c r="D1563" s="99" t="str">
        <f>IF($B$2=StoreConfig!C1568,StoreConfig!O1568,"")</f>
        <v/>
      </c>
      <c r="E1563" s="99" t="str">
        <f>IF($B$2=StoreConfig!C1568,StoreConfig!E1568,"")</f>
        <v/>
      </c>
      <c r="F1563" s="99" t="str">
        <f>IF($B$2=StoreConfig!C1568,RIGHT(StoreConfig!J1568,LEN(StoreConfig!J1568)-FIND("|",StoreConfig!J1568)),"")</f>
        <v/>
      </c>
      <c r="G1563" s="99" t="str">
        <f>IFERROR(VLOOKUP(--IF($B$2=StoreConfig!C1568,LEFT(StoreConfig!J1568,FIND("|",StoreConfig!J1568)-1),""),$Q$4:$R$20,2,FALSE),"")</f>
        <v/>
      </c>
      <c r="H1563" s="91" t="str">
        <f>IF($B$2=StoreConfig!C1568,LEFT(StoreConfig!G1568,FIND("#",StoreConfig!G1568)-1),"")</f>
        <v/>
      </c>
      <c r="I1563" s="91" t="str">
        <f>IF($B$2=StoreConfig!C1568,RIGHT(StoreConfig!G1568,LEN(StoreConfig!G1568)-FIND("#",StoreConfig!G1568)),"")</f>
        <v/>
      </c>
      <c r="J1563" s="91" t="str">
        <f>IF($B$2=StoreConfig!C1568,IF(StoreConfig!L1568=0,"不限购",StoreConfig!L1568&amp;"次"),"")</f>
        <v/>
      </c>
    </row>
    <row r="1564" spans="4:10">
      <c r="D1564" s="99" t="str">
        <f>IF($B$2=StoreConfig!C1569,StoreConfig!O1569,"")</f>
        <v/>
      </c>
      <c r="E1564" s="99" t="str">
        <f>IF($B$2=StoreConfig!C1569,StoreConfig!E1569,"")</f>
        <v/>
      </c>
      <c r="F1564" s="99" t="str">
        <f>IF($B$2=StoreConfig!C1569,RIGHT(StoreConfig!J1569,LEN(StoreConfig!J1569)-FIND("|",StoreConfig!J1569)),"")</f>
        <v/>
      </c>
      <c r="G1564" s="99" t="str">
        <f>IFERROR(VLOOKUP(--IF($B$2=StoreConfig!C1569,LEFT(StoreConfig!J1569,FIND("|",StoreConfig!J1569)-1),""),$Q$4:$R$20,2,FALSE),"")</f>
        <v/>
      </c>
      <c r="H1564" s="91" t="str">
        <f>IF($B$2=StoreConfig!C1569,LEFT(StoreConfig!G1569,FIND("#",StoreConfig!G1569)-1),"")</f>
        <v/>
      </c>
      <c r="I1564" s="91" t="str">
        <f>IF($B$2=StoreConfig!C1569,RIGHT(StoreConfig!G1569,LEN(StoreConfig!G1569)-FIND("#",StoreConfig!G1569)),"")</f>
        <v/>
      </c>
      <c r="J1564" s="91" t="str">
        <f>IF($B$2=StoreConfig!C1569,IF(StoreConfig!L1569=0,"不限购",StoreConfig!L1569&amp;"次"),"")</f>
        <v/>
      </c>
    </row>
    <row r="1565" spans="4:10">
      <c r="D1565" s="99" t="str">
        <f>IF($B$2=StoreConfig!C1570,StoreConfig!O1570,"")</f>
        <v/>
      </c>
      <c r="E1565" s="99" t="str">
        <f>IF($B$2=StoreConfig!C1570,StoreConfig!E1570,"")</f>
        <v/>
      </c>
      <c r="F1565" s="99" t="str">
        <f>IF($B$2=StoreConfig!C1570,RIGHT(StoreConfig!J1570,LEN(StoreConfig!J1570)-FIND("|",StoreConfig!J1570)),"")</f>
        <v/>
      </c>
      <c r="G1565" s="99" t="str">
        <f>IFERROR(VLOOKUP(--IF($B$2=StoreConfig!C1570,LEFT(StoreConfig!J1570,FIND("|",StoreConfig!J1570)-1),""),$Q$4:$R$20,2,FALSE),"")</f>
        <v/>
      </c>
      <c r="H1565" s="91" t="str">
        <f>IF($B$2=StoreConfig!C1570,LEFT(StoreConfig!G1570,FIND("#",StoreConfig!G1570)-1),"")</f>
        <v/>
      </c>
      <c r="I1565" s="91" t="str">
        <f>IF($B$2=StoreConfig!C1570,RIGHT(StoreConfig!G1570,LEN(StoreConfig!G1570)-FIND("#",StoreConfig!G1570)),"")</f>
        <v/>
      </c>
      <c r="J1565" s="91" t="str">
        <f>IF($B$2=StoreConfig!C1570,IF(StoreConfig!L1570=0,"不限购",StoreConfig!L1570&amp;"次"),"")</f>
        <v/>
      </c>
    </row>
    <row r="1566" spans="4:10">
      <c r="D1566" s="99" t="str">
        <f>IF($B$2=StoreConfig!C1571,StoreConfig!O1571,"")</f>
        <v/>
      </c>
      <c r="E1566" s="99" t="str">
        <f>IF($B$2=StoreConfig!C1571,StoreConfig!E1571,"")</f>
        <v/>
      </c>
      <c r="F1566" s="99" t="str">
        <f>IF($B$2=StoreConfig!C1571,RIGHT(StoreConfig!J1571,LEN(StoreConfig!J1571)-FIND("|",StoreConfig!J1571)),"")</f>
        <v/>
      </c>
      <c r="G1566" s="99" t="str">
        <f>IFERROR(VLOOKUP(--IF($B$2=StoreConfig!C1571,LEFT(StoreConfig!J1571,FIND("|",StoreConfig!J1571)-1),""),$Q$4:$R$20,2,FALSE),"")</f>
        <v/>
      </c>
      <c r="H1566" s="91" t="str">
        <f>IF($B$2=StoreConfig!C1571,LEFT(StoreConfig!G1571,FIND("#",StoreConfig!G1571)-1),"")</f>
        <v/>
      </c>
      <c r="I1566" s="91" t="str">
        <f>IF($B$2=StoreConfig!C1571,RIGHT(StoreConfig!G1571,LEN(StoreConfig!G1571)-FIND("#",StoreConfig!G1571)),"")</f>
        <v/>
      </c>
      <c r="J1566" s="91" t="str">
        <f>IF($B$2=StoreConfig!C1571,IF(StoreConfig!L1571=0,"不限购",StoreConfig!L1571&amp;"次"),"")</f>
        <v/>
      </c>
    </row>
    <row r="1567" spans="4:10">
      <c r="D1567" s="99" t="str">
        <f>IF($B$2=StoreConfig!C1572,StoreConfig!O1572,"")</f>
        <v/>
      </c>
      <c r="E1567" s="99" t="str">
        <f>IF($B$2=StoreConfig!C1572,StoreConfig!E1572,"")</f>
        <v/>
      </c>
      <c r="F1567" s="99" t="str">
        <f>IF($B$2=StoreConfig!C1572,RIGHT(StoreConfig!J1572,LEN(StoreConfig!J1572)-FIND("|",StoreConfig!J1572)),"")</f>
        <v/>
      </c>
      <c r="G1567" s="99" t="str">
        <f>IFERROR(VLOOKUP(--IF($B$2=StoreConfig!C1572,LEFT(StoreConfig!J1572,FIND("|",StoreConfig!J1572)-1),""),$Q$4:$R$20,2,FALSE),"")</f>
        <v/>
      </c>
      <c r="H1567" s="91" t="str">
        <f>IF($B$2=StoreConfig!C1572,LEFT(StoreConfig!G1572,FIND("#",StoreConfig!G1572)-1),"")</f>
        <v/>
      </c>
      <c r="I1567" s="91" t="str">
        <f>IF($B$2=StoreConfig!C1572,RIGHT(StoreConfig!G1572,LEN(StoreConfig!G1572)-FIND("#",StoreConfig!G1572)),"")</f>
        <v/>
      </c>
      <c r="J1567" s="91" t="str">
        <f>IF($B$2=StoreConfig!C1572,IF(StoreConfig!L1572=0,"不限购",StoreConfig!L1572&amp;"次"),"")</f>
        <v/>
      </c>
    </row>
    <row r="1568" spans="4:10">
      <c r="D1568" s="99" t="str">
        <f>IF($B$2=StoreConfig!C1573,StoreConfig!O1573,"")</f>
        <v/>
      </c>
      <c r="E1568" s="99" t="str">
        <f>IF($B$2=StoreConfig!C1573,StoreConfig!E1573,"")</f>
        <v/>
      </c>
      <c r="F1568" s="99" t="str">
        <f>IF($B$2=StoreConfig!C1573,RIGHT(StoreConfig!J1573,LEN(StoreConfig!J1573)-FIND("|",StoreConfig!J1573)),"")</f>
        <v/>
      </c>
      <c r="G1568" s="99" t="str">
        <f>IFERROR(VLOOKUP(--IF($B$2=StoreConfig!C1573,LEFT(StoreConfig!J1573,FIND("|",StoreConfig!J1573)-1),""),$Q$4:$R$20,2,FALSE),"")</f>
        <v/>
      </c>
      <c r="H1568" s="91" t="str">
        <f>IF($B$2=StoreConfig!C1573,LEFT(StoreConfig!G1573,FIND("#",StoreConfig!G1573)-1),"")</f>
        <v/>
      </c>
      <c r="I1568" s="91" t="str">
        <f>IF($B$2=StoreConfig!C1573,RIGHT(StoreConfig!G1573,LEN(StoreConfig!G1573)-FIND("#",StoreConfig!G1573)),"")</f>
        <v/>
      </c>
      <c r="J1568" s="91" t="str">
        <f>IF($B$2=StoreConfig!C1573,IF(StoreConfig!L1573=0,"不限购",StoreConfig!L1573&amp;"次"),"")</f>
        <v/>
      </c>
    </row>
    <row r="1569" spans="4:10">
      <c r="D1569" s="99" t="str">
        <f>IF($B$2=StoreConfig!C1574,StoreConfig!O1574,"")</f>
        <v/>
      </c>
      <c r="E1569" s="99" t="str">
        <f>IF($B$2=StoreConfig!C1574,StoreConfig!E1574,"")</f>
        <v/>
      </c>
      <c r="F1569" s="99" t="str">
        <f>IF($B$2=StoreConfig!C1574,RIGHT(StoreConfig!J1574,LEN(StoreConfig!J1574)-FIND("|",StoreConfig!J1574)),"")</f>
        <v/>
      </c>
      <c r="G1569" s="99" t="str">
        <f>IFERROR(VLOOKUP(--IF($B$2=StoreConfig!C1574,LEFT(StoreConfig!J1574,FIND("|",StoreConfig!J1574)-1),""),$Q$4:$R$20,2,FALSE),"")</f>
        <v/>
      </c>
      <c r="H1569" s="91" t="str">
        <f>IF($B$2=StoreConfig!C1574,LEFT(StoreConfig!G1574,FIND("#",StoreConfig!G1574)-1),"")</f>
        <v/>
      </c>
      <c r="I1569" s="91" t="str">
        <f>IF($B$2=StoreConfig!C1574,RIGHT(StoreConfig!G1574,LEN(StoreConfig!G1574)-FIND("#",StoreConfig!G1574)),"")</f>
        <v/>
      </c>
      <c r="J1569" s="91" t="str">
        <f>IF($B$2=StoreConfig!C1574,IF(StoreConfig!L1574=0,"不限购",StoreConfig!L1574&amp;"次"),"")</f>
        <v/>
      </c>
    </row>
    <row r="1570" spans="4:10">
      <c r="D1570" s="99" t="str">
        <f>IF($B$2=StoreConfig!C1575,StoreConfig!O1575,"")</f>
        <v/>
      </c>
      <c r="E1570" s="99" t="str">
        <f>IF($B$2=StoreConfig!C1575,StoreConfig!E1575,"")</f>
        <v/>
      </c>
      <c r="F1570" s="99" t="str">
        <f>IF($B$2=StoreConfig!C1575,RIGHT(StoreConfig!J1575,LEN(StoreConfig!J1575)-FIND("|",StoreConfig!J1575)),"")</f>
        <v/>
      </c>
      <c r="G1570" s="99" t="str">
        <f>IFERROR(VLOOKUP(--IF($B$2=StoreConfig!C1575,LEFT(StoreConfig!J1575,FIND("|",StoreConfig!J1575)-1),""),$Q$4:$R$20,2,FALSE),"")</f>
        <v/>
      </c>
      <c r="H1570" s="91" t="str">
        <f>IF($B$2=StoreConfig!C1575,LEFT(StoreConfig!G1575,FIND("#",StoreConfig!G1575)-1),"")</f>
        <v/>
      </c>
      <c r="I1570" s="91" t="str">
        <f>IF($B$2=StoreConfig!C1575,RIGHT(StoreConfig!G1575,LEN(StoreConfig!G1575)-FIND("#",StoreConfig!G1575)),"")</f>
        <v/>
      </c>
      <c r="J1570" s="91" t="str">
        <f>IF($B$2=StoreConfig!C1575,IF(StoreConfig!L1575=0,"不限购",StoreConfig!L1575&amp;"次"),"")</f>
        <v/>
      </c>
    </row>
    <row r="1571" spans="4:10">
      <c r="D1571" s="99" t="str">
        <f>IF($B$2=StoreConfig!C1576,StoreConfig!O1576,"")</f>
        <v/>
      </c>
      <c r="E1571" s="99" t="str">
        <f>IF($B$2=StoreConfig!C1576,StoreConfig!E1576,"")</f>
        <v/>
      </c>
      <c r="F1571" s="99" t="str">
        <f>IF($B$2=StoreConfig!C1576,RIGHT(StoreConfig!J1576,LEN(StoreConfig!J1576)-FIND("|",StoreConfig!J1576)),"")</f>
        <v/>
      </c>
      <c r="G1571" s="99" t="str">
        <f>IFERROR(VLOOKUP(--IF($B$2=StoreConfig!C1576,LEFT(StoreConfig!J1576,FIND("|",StoreConfig!J1576)-1),""),$Q$4:$R$20,2,FALSE),"")</f>
        <v/>
      </c>
      <c r="H1571" s="91" t="str">
        <f>IF($B$2=StoreConfig!C1576,LEFT(StoreConfig!G1576,FIND("#",StoreConfig!G1576)-1),"")</f>
        <v/>
      </c>
      <c r="I1571" s="91" t="str">
        <f>IF($B$2=StoreConfig!C1576,RIGHT(StoreConfig!G1576,LEN(StoreConfig!G1576)-FIND("#",StoreConfig!G1576)),"")</f>
        <v/>
      </c>
      <c r="J1571" s="91" t="str">
        <f>IF($B$2=StoreConfig!C1576,IF(StoreConfig!L1576=0,"不限购",StoreConfig!L1576&amp;"次"),"")</f>
        <v/>
      </c>
    </row>
    <row r="1572" spans="4:10">
      <c r="D1572" s="99" t="str">
        <f>IF($B$2=StoreConfig!C1577,StoreConfig!O1577,"")</f>
        <v/>
      </c>
      <c r="E1572" s="99" t="str">
        <f>IF($B$2=StoreConfig!C1577,StoreConfig!E1577,"")</f>
        <v/>
      </c>
      <c r="F1572" s="99" t="str">
        <f>IF($B$2=StoreConfig!C1577,RIGHT(StoreConfig!J1577,LEN(StoreConfig!J1577)-FIND("|",StoreConfig!J1577)),"")</f>
        <v/>
      </c>
      <c r="G1572" s="99" t="str">
        <f>IFERROR(VLOOKUP(--IF($B$2=StoreConfig!C1577,LEFT(StoreConfig!J1577,FIND("|",StoreConfig!J1577)-1),""),$Q$4:$R$20,2,FALSE),"")</f>
        <v/>
      </c>
      <c r="H1572" s="91" t="str">
        <f>IF($B$2=StoreConfig!C1577,LEFT(StoreConfig!G1577,FIND("#",StoreConfig!G1577)-1),"")</f>
        <v/>
      </c>
      <c r="I1572" s="91" t="str">
        <f>IF($B$2=StoreConfig!C1577,RIGHT(StoreConfig!G1577,LEN(StoreConfig!G1577)-FIND("#",StoreConfig!G1577)),"")</f>
        <v/>
      </c>
      <c r="J1572" s="91" t="str">
        <f>IF($B$2=StoreConfig!C1577,IF(StoreConfig!L1577=0,"不限购",StoreConfig!L1577&amp;"次"),"")</f>
        <v/>
      </c>
    </row>
    <row r="1573" spans="4:10">
      <c r="D1573" s="99" t="str">
        <f>IF($B$2=StoreConfig!C1578,StoreConfig!O1578,"")</f>
        <v/>
      </c>
      <c r="E1573" s="99" t="str">
        <f>IF($B$2=StoreConfig!C1578,StoreConfig!E1578,"")</f>
        <v/>
      </c>
      <c r="F1573" s="99" t="str">
        <f>IF($B$2=StoreConfig!C1578,RIGHT(StoreConfig!J1578,LEN(StoreConfig!J1578)-FIND("|",StoreConfig!J1578)),"")</f>
        <v/>
      </c>
      <c r="G1573" s="99" t="str">
        <f>IFERROR(VLOOKUP(--IF($B$2=StoreConfig!C1578,LEFT(StoreConfig!J1578,FIND("|",StoreConfig!J1578)-1),""),$Q$4:$R$20,2,FALSE),"")</f>
        <v/>
      </c>
      <c r="H1573" s="91" t="str">
        <f>IF($B$2=StoreConfig!C1578,LEFT(StoreConfig!G1578,FIND("#",StoreConfig!G1578)-1),"")</f>
        <v/>
      </c>
      <c r="I1573" s="91" t="str">
        <f>IF($B$2=StoreConfig!C1578,RIGHT(StoreConfig!G1578,LEN(StoreConfig!G1578)-FIND("#",StoreConfig!G1578)),"")</f>
        <v/>
      </c>
      <c r="J1573" s="91" t="str">
        <f>IF($B$2=StoreConfig!C1578,IF(StoreConfig!L1578=0,"不限购",StoreConfig!L1578&amp;"次"),"")</f>
        <v/>
      </c>
    </row>
    <row r="1574" spans="4:10">
      <c r="D1574" s="99" t="str">
        <f>IF($B$2=StoreConfig!C1579,StoreConfig!O1579,"")</f>
        <v/>
      </c>
      <c r="E1574" s="99" t="str">
        <f>IF($B$2=StoreConfig!C1579,StoreConfig!E1579,"")</f>
        <v/>
      </c>
      <c r="F1574" s="99" t="str">
        <f>IF($B$2=StoreConfig!C1579,RIGHT(StoreConfig!J1579,LEN(StoreConfig!J1579)-FIND("|",StoreConfig!J1579)),"")</f>
        <v/>
      </c>
      <c r="G1574" s="99" t="str">
        <f>IFERROR(VLOOKUP(--IF($B$2=StoreConfig!C1579,LEFT(StoreConfig!J1579,FIND("|",StoreConfig!J1579)-1),""),$Q$4:$R$20,2,FALSE),"")</f>
        <v/>
      </c>
      <c r="H1574" s="91" t="str">
        <f>IF($B$2=StoreConfig!C1579,LEFT(StoreConfig!G1579,FIND("#",StoreConfig!G1579)-1),"")</f>
        <v/>
      </c>
      <c r="I1574" s="91" t="str">
        <f>IF($B$2=StoreConfig!C1579,RIGHT(StoreConfig!G1579,LEN(StoreConfig!G1579)-FIND("#",StoreConfig!G1579)),"")</f>
        <v/>
      </c>
      <c r="J1574" s="91" t="str">
        <f>IF($B$2=StoreConfig!C1579,IF(StoreConfig!L1579=0,"不限购",StoreConfig!L1579&amp;"次"),"")</f>
        <v/>
      </c>
    </row>
    <row r="1575" spans="4:10">
      <c r="D1575" s="99" t="str">
        <f>IF($B$2=StoreConfig!C1580,StoreConfig!O1580,"")</f>
        <v/>
      </c>
      <c r="E1575" s="99" t="str">
        <f>IF($B$2=StoreConfig!C1580,StoreConfig!E1580,"")</f>
        <v/>
      </c>
      <c r="F1575" s="99" t="str">
        <f>IF($B$2=StoreConfig!C1580,RIGHT(StoreConfig!J1580,LEN(StoreConfig!J1580)-FIND("|",StoreConfig!J1580)),"")</f>
        <v/>
      </c>
      <c r="G1575" s="99" t="str">
        <f>IFERROR(VLOOKUP(--IF($B$2=StoreConfig!C1580,LEFT(StoreConfig!J1580,FIND("|",StoreConfig!J1580)-1),""),$Q$4:$R$20,2,FALSE),"")</f>
        <v/>
      </c>
      <c r="H1575" s="91" t="str">
        <f>IF($B$2=StoreConfig!C1580,LEFT(StoreConfig!G1580,FIND("#",StoreConfig!G1580)-1),"")</f>
        <v/>
      </c>
      <c r="I1575" s="91" t="str">
        <f>IF($B$2=StoreConfig!C1580,RIGHT(StoreConfig!G1580,LEN(StoreConfig!G1580)-FIND("#",StoreConfig!G1580)),"")</f>
        <v/>
      </c>
      <c r="J1575" s="91" t="str">
        <f>IF($B$2=StoreConfig!C1580,IF(StoreConfig!L1580=0,"不限购",StoreConfig!L1580&amp;"次"),"")</f>
        <v/>
      </c>
    </row>
    <row r="1576" spans="4:10">
      <c r="D1576" s="99" t="str">
        <f>IF($B$2=StoreConfig!C1581,StoreConfig!O1581,"")</f>
        <v/>
      </c>
      <c r="E1576" s="99" t="str">
        <f>IF($B$2=StoreConfig!C1581,StoreConfig!E1581,"")</f>
        <v/>
      </c>
      <c r="F1576" s="99" t="str">
        <f>IF($B$2=StoreConfig!C1581,RIGHT(StoreConfig!J1581,LEN(StoreConfig!J1581)-FIND("|",StoreConfig!J1581)),"")</f>
        <v/>
      </c>
      <c r="G1576" s="99" t="str">
        <f>IFERROR(VLOOKUP(--IF($B$2=StoreConfig!C1581,LEFT(StoreConfig!J1581,FIND("|",StoreConfig!J1581)-1),""),$Q$4:$R$20,2,FALSE),"")</f>
        <v/>
      </c>
      <c r="H1576" s="91" t="str">
        <f>IF($B$2=StoreConfig!C1581,LEFT(StoreConfig!G1581,FIND("#",StoreConfig!G1581)-1),"")</f>
        <v/>
      </c>
      <c r="I1576" s="91" t="str">
        <f>IF($B$2=StoreConfig!C1581,RIGHT(StoreConfig!G1581,LEN(StoreConfig!G1581)-FIND("#",StoreConfig!G1581)),"")</f>
        <v/>
      </c>
      <c r="J1576" s="91" t="str">
        <f>IF($B$2=StoreConfig!C1581,IF(StoreConfig!L1581=0,"不限购",StoreConfig!L1581&amp;"次"),"")</f>
        <v/>
      </c>
    </row>
    <row r="1577" spans="4:10">
      <c r="D1577" s="99" t="str">
        <f>IF($B$2=StoreConfig!C1582,StoreConfig!O1582,"")</f>
        <v/>
      </c>
      <c r="E1577" s="99" t="str">
        <f>IF($B$2=StoreConfig!C1582,StoreConfig!E1582,"")</f>
        <v/>
      </c>
      <c r="F1577" s="99" t="str">
        <f>IF($B$2=StoreConfig!C1582,RIGHT(StoreConfig!J1582,LEN(StoreConfig!J1582)-FIND("|",StoreConfig!J1582)),"")</f>
        <v/>
      </c>
      <c r="G1577" s="99" t="str">
        <f>IFERROR(VLOOKUP(--IF($B$2=StoreConfig!C1582,LEFT(StoreConfig!J1582,FIND("|",StoreConfig!J1582)-1),""),$Q$4:$R$20,2,FALSE),"")</f>
        <v/>
      </c>
      <c r="H1577" s="91" t="str">
        <f>IF($B$2=StoreConfig!C1582,LEFT(StoreConfig!G1582,FIND("#",StoreConfig!G1582)-1),"")</f>
        <v/>
      </c>
      <c r="I1577" s="91" t="str">
        <f>IF($B$2=StoreConfig!C1582,RIGHT(StoreConfig!G1582,LEN(StoreConfig!G1582)-FIND("#",StoreConfig!G1582)),"")</f>
        <v/>
      </c>
      <c r="J1577" s="91" t="str">
        <f>IF($B$2=StoreConfig!C1582,IF(StoreConfig!L1582=0,"不限购",StoreConfig!L1582&amp;"次"),"")</f>
        <v/>
      </c>
    </row>
    <row r="1578" spans="4:10">
      <c r="D1578" s="99" t="str">
        <f>IF($B$2=StoreConfig!C1583,StoreConfig!O1583,"")</f>
        <v/>
      </c>
      <c r="E1578" s="99" t="str">
        <f>IF($B$2=StoreConfig!C1583,StoreConfig!E1583,"")</f>
        <v/>
      </c>
      <c r="F1578" s="99" t="str">
        <f>IF($B$2=StoreConfig!C1583,RIGHT(StoreConfig!J1583,LEN(StoreConfig!J1583)-FIND("|",StoreConfig!J1583)),"")</f>
        <v/>
      </c>
      <c r="G1578" s="99" t="str">
        <f>IFERROR(VLOOKUP(--IF($B$2=StoreConfig!C1583,LEFT(StoreConfig!J1583,FIND("|",StoreConfig!J1583)-1),""),$Q$4:$R$20,2,FALSE),"")</f>
        <v/>
      </c>
      <c r="H1578" s="91" t="str">
        <f>IF($B$2=StoreConfig!C1583,LEFT(StoreConfig!G1583,FIND("#",StoreConfig!G1583)-1),"")</f>
        <v/>
      </c>
      <c r="I1578" s="91" t="str">
        <f>IF($B$2=StoreConfig!C1583,RIGHT(StoreConfig!G1583,LEN(StoreConfig!G1583)-FIND("#",StoreConfig!G1583)),"")</f>
        <v/>
      </c>
      <c r="J1578" s="91" t="str">
        <f>IF($B$2=StoreConfig!C1583,IF(StoreConfig!L1583=0,"不限购",StoreConfig!L1583&amp;"次"),"")</f>
        <v/>
      </c>
    </row>
    <row r="1579" spans="4:10">
      <c r="D1579" s="99" t="str">
        <f>IF($B$2=StoreConfig!C1584,StoreConfig!O1584,"")</f>
        <v/>
      </c>
      <c r="E1579" s="99" t="str">
        <f>IF($B$2=StoreConfig!C1584,StoreConfig!E1584,"")</f>
        <v/>
      </c>
      <c r="F1579" s="99" t="str">
        <f>IF($B$2=StoreConfig!C1584,RIGHT(StoreConfig!J1584,LEN(StoreConfig!J1584)-FIND("|",StoreConfig!J1584)),"")</f>
        <v/>
      </c>
      <c r="G1579" s="99" t="str">
        <f>IFERROR(VLOOKUP(--IF($B$2=StoreConfig!C1584,LEFT(StoreConfig!J1584,FIND("|",StoreConfig!J1584)-1),""),$Q$4:$R$20,2,FALSE),"")</f>
        <v/>
      </c>
      <c r="H1579" s="91" t="str">
        <f>IF($B$2=StoreConfig!C1584,LEFT(StoreConfig!G1584,FIND("#",StoreConfig!G1584)-1),"")</f>
        <v/>
      </c>
      <c r="I1579" s="91" t="str">
        <f>IF($B$2=StoreConfig!C1584,RIGHT(StoreConfig!G1584,LEN(StoreConfig!G1584)-FIND("#",StoreConfig!G1584)),"")</f>
        <v/>
      </c>
      <c r="J1579" s="91" t="str">
        <f>IF($B$2=StoreConfig!C1584,IF(StoreConfig!L1584=0,"不限购",StoreConfig!L1584&amp;"次"),"")</f>
        <v/>
      </c>
    </row>
    <row r="1580" spans="4:10">
      <c r="D1580" s="99" t="str">
        <f>IF($B$2=StoreConfig!C1585,StoreConfig!O1585,"")</f>
        <v/>
      </c>
      <c r="E1580" s="99" t="str">
        <f>IF($B$2=StoreConfig!C1585,StoreConfig!E1585,"")</f>
        <v/>
      </c>
      <c r="F1580" s="99" t="str">
        <f>IF($B$2=StoreConfig!C1585,RIGHT(StoreConfig!J1585,LEN(StoreConfig!J1585)-FIND("|",StoreConfig!J1585)),"")</f>
        <v/>
      </c>
      <c r="G1580" s="99" t="str">
        <f>IFERROR(VLOOKUP(--IF($B$2=StoreConfig!C1585,LEFT(StoreConfig!J1585,FIND("|",StoreConfig!J1585)-1),""),$Q$4:$R$20,2,FALSE),"")</f>
        <v/>
      </c>
      <c r="H1580" s="91" t="str">
        <f>IF($B$2=StoreConfig!C1585,LEFT(StoreConfig!G1585,FIND("#",StoreConfig!G1585)-1),"")</f>
        <v/>
      </c>
      <c r="I1580" s="91" t="str">
        <f>IF($B$2=StoreConfig!C1585,RIGHT(StoreConfig!G1585,LEN(StoreConfig!G1585)-FIND("#",StoreConfig!G1585)),"")</f>
        <v/>
      </c>
      <c r="J1580" s="91" t="str">
        <f>IF($B$2=StoreConfig!C1585,IF(StoreConfig!L1585=0,"不限购",StoreConfig!L1585&amp;"次"),"")</f>
        <v/>
      </c>
    </row>
    <row r="1581" spans="4:10">
      <c r="D1581" s="99" t="str">
        <f>IF($B$2=StoreConfig!C1586,StoreConfig!O1586,"")</f>
        <v/>
      </c>
      <c r="E1581" s="99" t="str">
        <f>IF($B$2=StoreConfig!C1586,StoreConfig!E1586,"")</f>
        <v/>
      </c>
      <c r="F1581" s="99" t="str">
        <f>IF($B$2=StoreConfig!C1586,RIGHT(StoreConfig!J1586,LEN(StoreConfig!J1586)-FIND("|",StoreConfig!J1586)),"")</f>
        <v/>
      </c>
      <c r="G1581" s="99" t="str">
        <f>IFERROR(VLOOKUP(--IF($B$2=StoreConfig!C1586,LEFT(StoreConfig!J1586,FIND("|",StoreConfig!J1586)-1),""),$Q$4:$R$20,2,FALSE),"")</f>
        <v/>
      </c>
      <c r="H1581" s="91" t="str">
        <f>IF($B$2=StoreConfig!C1586,LEFT(StoreConfig!G1586,FIND("#",StoreConfig!G1586)-1),"")</f>
        <v/>
      </c>
      <c r="I1581" s="91" t="str">
        <f>IF($B$2=StoreConfig!C1586,RIGHT(StoreConfig!G1586,LEN(StoreConfig!G1586)-FIND("#",StoreConfig!G1586)),"")</f>
        <v/>
      </c>
      <c r="J1581" s="91" t="str">
        <f>IF($B$2=StoreConfig!C1586,IF(StoreConfig!L1586=0,"不限购",StoreConfig!L1586&amp;"次"),"")</f>
        <v/>
      </c>
    </row>
    <row r="1582" spans="4:10">
      <c r="D1582" s="99" t="str">
        <f>IF($B$2=StoreConfig!C1587,StoreConfig!O1587,"")</f>
        <v/>
      </c>
      <c r="E1582" s="99" t="str">
        <f>IF($B$2=StoreConfig!C1587,StoreConfig!E1587,"")</f>
        <v/>
      </c>
      <c r="F1582" s="99" t="str">
        <f>IF($B$2=StoreConfig!C1587,RIGHT(StoreConfig!J1587,LEN(StoreConfig!J1587)-FIND("|",StoreConfig!J1587)),"")</f>
        <v/>
      </c>
      <c r="G1582" s="99" t="str">
        <f>IFERROR(VLOOKUP(--IF($B$2=StoreConfig!C1587,LEFT(StoreConfig!J1587,FIND("|",StoreConfig!J1587)-1),""),$Q$4:$R$20,2,FALSE),"")</f>
        <v/>
      </c>
      <c r="H1582" s="91" t="str">
        <f>IF($B$2=StoreConfig!C1587,LEFT(StoreConfig!G1587,FIND("#",StoreConfig!G1587)-1),"")</f>
        <v/>
      </c>
      <c r="I1582" s="91" t="str">
        <f>IF($B$2=StoreConfig!C1587,RIGHT(StoreConfig!G1587,LEN(StoreConfig!G1587)-FIND("#",StoreConfig!G1587)),"")</f>
        <v/>
      </c>
      <c r="J1582" s="91" t="str">
        <f>IF($B$2=StoreConfig!C1587,IF(StoreConfig!L1587=0,"不限购",StoreConfig!L1587&amp;"次"),"")</f>
        <v/>
      </c>
    </row>
    <row r="1583" spans="4:10">
      <c r="D1583" s="99" t="str">
        <f>IF($B$2=StoreConfig!C1588,StoreConfig!O1588,"")</f>
        <v/>
      </c>
      <c r="E1583" s="99" t="str">
        <f>IF($B$2=StoreConfig!C1588,StoreConfig!E1588,"")</f>
        <v/>
      </c>
      <c r="F1583" s="99" t="str">
        <f>IF($B$2=StoreConfig!C1588,RIGHT(StoreConfig!J1588,LEN(StoreConfig!J1588)-FIND("|",StoreConfig!J1588)),"")</f>
        <v/>
      </c>
      <c r="G1583" s="99" t="str">
        <f>IFERROR(VLOOKUP(--IF($B$2=StoreConfig!C1588,LEFT(StoreConfig!J1588,FIND("|",StoreConfig!J1588)-1),""),$Q$4:$R$20,2,FALSE),"")</f>
        <v/>
      </c>
      <c r="H1583" s="91" t="str">
        <f>IF($B$2=StoreConfig!C1588,LEFT(StoreConfig!G1588,FIND("#",StoreConfig!G1588)-1),"")</f>
        <v/>
      </c>
      <c r="I1583" s="91" t="str">
        <f>IF($B$2=StoreConfig!C1588,RIGHT(StoreConfig!G1588,LEN(StoreConfig!G1588)-FIND("#",StoreConfig!G1588)),"")</f>
        <v/>
      </c>
      <c r="J1583" s="91" t="str">
        <f>IF($B$2=StoreConfig!C1588,IF(StoreConfig!L1588=0,"不限购",StoreConfig!L1588&amp;"次"),"")</f>
        <v/>
      </c>
    </row>
    <row r="1584" spans="4:10">
      <c r="D1584" s="99" t="str">
        <f>IF($B$2=StoreConfig!C1589,StoreConfig!O1589,"")</f>
        <v/>
      </c>
      <c r="E1584" s="99" t="str">
        <f>IF($B$2=StoreConfig!C1589,StoreConfig!E1589,"")</f>
        <v/>
      </c>
      <c r="F1584" s="99" t="str">
        <f>IF($B$2=StoreConfig!C1589,RIGHT(StoreConfig!J1589,LEN(StoreConfig!J1589)-FIND("|",StoreConfig!J1589)),"")</f>
        <v/>
      </c>
      <c r="G1584" s="99" t="str">
        <f>IFERROR(VLOOKUP(--IF($B$2=StoreConfig!C1589,LEFT(StoreConfig!J1589,FIND("|",StoreConfig!J1589)-1),""),$Q$4:$R$20,2,FALSE),"")</f>
        <v/>
      </c>
      <c r="H1584" s="91" t="str">
        <f>IF($B$2=StoreConfig!C1589,LEFT(StoreConfig!G1589,FIND("#",StoreConfig!G1589)-1),"")</f>
        <v/>
      </c>
      <c r="I1584" s="91" t="str">
        <f>IF($B$2=StoreConfig!C1589,RIGHT(StoreConfig!G1589,LEN(StoreConfig!G1589)-FIND("#",StoreConfig!G1589)),"")</f>
        <v/>
      </c>
      <c r="J1584" s="91" t="str">
        <f>IF($B$2=StoreConfig!C1589,IF(StoreConfig!L1589=0,"不限购",StoreConfig!L1589&amp;"次"),"")</f>
        <v/>
      </c>
    </row>
    <row r="1585" spans="4:10">
      <c r="D1585" s="99" t="str">
        <f>IF($B$2=StoreConfig!C1590,StoreConfig!O1590,"")</f>
        <v/>
      </c>
      <c r="E1585" s="99" t="str">
        <f>IF($B$2=StoreConfig!C1590,StoreConfig!E1590,"")</f>
        <v/>
      </c>
      <c r="F1585" s="99" t="str">
        <f>IF($B$2=StoreConfig!C1590,RIGHT(StoreConfig!J1590,LEN(StoreConfig!J1590)-FIND("|",StoreConfig!J1590)),"")</f>
        <v/>
      </c>
      <c r="G1585" s="99" t="str">
        <f>IFERROR(VLOOKUP(--IF($B$2=StoreConfig!C1590,LEFT(StoreConfig!J1590,FIND("|",StoreConfig!J1590)-1),""),$Q$4:$R$20,2,FALSE),"")</f>
        <v/>
      </c>
      <c r="H1585" s="91" t="str">
        <f>IF($B$2=StoreConfig!C1590,LEFT(StoreConfig!G1590,FIND("#",StoreConfig!G1590)-1),"")</f>
        <v/>
      </c>
      <c r="I1585" s="91" t="str">
        <f>IF($B$2=StoreConfig!C1590,RIGHT(StoreConfig!G1590,LEN(StoreConfig!G1590)-FIND("#",StoreConfig!G1590)),"")</f>
        <v/>
      </c>
      <c r="J1585" s="91" t="str">
        <f>IF($B$2=StoreConfig!C1590,IF(StoreConfig!L1590=0,"不限购",StoreConfig!L1590&amp;"次"),"")</f>
        <v/>
      </c>
    </row>
    <row r="1586" spans="4:10">
      <c r="D1586" s="99" t="str">
        <f>IF($B$2=StoreConfig!C1591,StoreConfig!O1591,"")</f>
        <v/>
      </c>
      <c r="E1586" s="99" t="str">
        <f>IF($B$2=StoreConfig!C1591,StoreConfig!E1591,"")</f>
        <v/>
      </c>
      <c r="F1586" s="99" t="str">
        <f>IF($B$2=StoreConfig!C1591,RIGHT(StoreConfig!J1591,LEN(StoreConfig!J1591)-FIND("|",StoreConfig!J1591)),"")</f>
        <v/>
      </c>
      <c r="G1586" s="99" t="str">
        <f>IFERROR(VLOOKUP(--IF($B$2=StoreConfig!C1591,LEFT(StoreConfig!J1591,FIND("|",StoreConfig!J1591)-1),""),$Q$4:$R$20,2,FALSE),"")</f>
        <v/>
      </c>
      <c r="H1586" s="91" t="str">
        <f>IF($B$2=StoreConfig!C1591,LEFT(StoreConfig!G1591,FIND("#",StoreConfig!G1591)-1),"")</f>
        <v/>
      </c>
      <c r="I1586" s="91" t="str">
        <f>IF($B$2=StoreConfig!C1591,RIGHT(StoreConfig!G1591,LEN(StoreConfig!G1591)-FIND("#",StoreConfig!G1591)),"")</f>
        <v/>
      </c>
      <c r="J1586" s="91" t="str">
        <f>IF($B$2=StoreConfig!C1591,IF(StoreConfig!L1591=0,"不限购",StoreConfig!L1591&amp;"次"),"")</f>
        <v/>
      </c>
    </row>
    <row r="1587" spans="4:10">
      <c r="D1587" s="99" t="str">
        <f>IF($B$2=StoreConfig!C1592,StoreConfig!O1592,"")</f>
        <v/>
      </c>
      <c r="E1587" s="99" t="str">
        <f>IF($B$2=StoreConfig!C1592,StoreConfig!E1592,"")</f>
        <v/>
      </c>
      <c r="F1587" s="99" t="str">
        <f>IF($B$2=StoreConfig!C1592,RIGHT(StoreConfig!J1592,LEN(StoreConfig!J1592)-FIND("|",StoreConfig!J1592)),"")</f>
        <v/>
      </c>
      <c r="G1587" s="99" t="str">
        <f>IFERROR(VLOOKUP(--IF($B$2=StoreConfig!C1592,LEFT(StoreConfig!J1592,FIND("|",StoreConfig!J1592)-1),""),$Q$4:$R$20,2,FALSE),"")</f>
        <v/>
      </c>
      <c r="H1587" s="91" t="str">
        <f>IF($B$2=StoreConfig!C1592,LEFT(StoreConfig!G1592,FIND("#",StoreConfig!G1592)-1),"")</f>
        <v/>
      </c>
      <c r="I1587" s="91" t="str">
        <f>IF($B$2=StoreConfig!C1592,RIGHT(StoreConfig!G1592,LEN(StoreConfig!G1592)-FIND("#",StoreConfig!G1592)),"")</f>
        <v/>
      </c>
      <c r="J1587" s="91" t="str">
        <f>IF($B$2=StoreConfig!C1592,IF(StoreConfig!L1592=0,"不限购",StoreConfig!L1592&amp;"次"),"")</f>
        <v/>
      </c>
    </row>
    <row r="1588" spans="4:10">
      <c r="D1588" s="99" t="str">
        <f>IF($B$2=StoreConfig!C1593,StoreConfig!O1593,"")</f>
        <v/>
      </c>
      <c r="E1588" s="99" t="str">
        <f>IF($B$2=StoreConfig!C1593,StoreConfig!E1593,"")</f>
        <v/>
      </c>
      <c r="F1588" s="99" t="str">
        <f>IF($B$2=StoreConfig!C1593,RIGHT(StoreConfig!J1593,LEN(StoreConfig!J1593)-FIND("|",StoreConfig!J1593)),"")</f>
        <v/>
      </c>
      <c r="G1588" s="99" t="str">
        <f>IFERROR(VLOOKUP(--IF($B$2=StoreConfig!C1593,LEFT(StoreConfig!J1593,FIND("|",StoreConfig!J1593)-1),""),$Q$4:$R$20,2,FALSE),"")</f>
        <v/>
      </c>
      <c r="H1588" s="91" t="str">
        <f>IF($B$2=StoreConfig!C1593,LEFT(StoreConfig!G1593,FIND("#",StoreConfig!G1593)-1),"")</f>
        <v/>
      </c>
      <c r="I1588" s="91" t="str">
        <f>IF($B$2=StoreConfig!C1593,RIGHT(StoreConfig!G1593,LEN(StoreConfig!G1593)-FIND("#",StoreConfig!G1593)),"")</f>
        <v/>
      </c>
      <c r="J1588" s="91" t="str">
        <f>IF($B$2=StoreConfig!C1593,IF(StoreConfig!L1593=0,"不限购",StoreConfig!L1593&amp;"次"),"")</f>
        <v/>
      </c>
    </row>
    <row r="1589" spans="4:10">
      <c r="D1589" s="99" t="str">
        <f>IF($B$2=StoreConfig!C1594,StoreConfig!O1594,"")</f>
        <v/>
      </c>
      <c r="E1589" s="99" t="str">
        <f>IF($B$2=StoreConfig!C1594,StoreConfig!E1594,"")</f>
        <v/>
      </c>
      <c r="F1589" s="99" t="str">
        <f>IF($B$2=StoreConfig!C1594,RIGHT(StoreConfig!J1594,LEN(StoreConfig!J1594)-FIND("|",StoreConfig!J1594)),"")</f>
        <v/>
      </c>
      <c r="G1589" s="99" t="str">
        <f>IFERROR(VLOOKUP(--IF($B$2=StoreConfig!C1594,LEFT(StoreConfig!J1594,FIND("|",StoreConfig!J1594)-1),""),$Q$4:$R$20,2,FALSE),"")</f>
        <v/>
      </c>
      <c r="H1589" s="91" t="str">
        <f>IF($B$2=StoreConfig!C1594,LEFT(StoreConfig!G1594,FIND("#",StoreConfig!G1594)-1),"")</f>
        <v/>
      </c>
      <c r="I1589" s="91" t="str">
        <f>IF($B$2=StoreConfig!C1594,RIGHT(StoreConfig!G1594,LEN(StoreConfig!G1594)-FIND("#",StoreConfig!G1594)),"")</f>
        <v/>
      </c>
      <c r="J1589" s="91" t="str">
        <f>IF($B$2=StoreConfig!C1594,IF(StoreConfig!L1594=0,"不限购",StoreConfig!L1594&amp;"次"),"")</f>
        <v/>
      </c>
    </row>
    <row r="1590" spans="4:10">
      <c r="D1590" s="99" t="str">
        <f>IF($B$2=StoreConfig!C1595,StoreConfig!O1595,"")</f>
        <v/>
      </c>
      <c r="E1590" s="99" t="str">
        <f>IF($B$2=StoreConfig!C1595,StoreConfig!E1595,"")</f>
        <v/>
      </c>
      <c r="F1590" s="99" t="str">
        <f>IF($B$2=StoreConfig!C1595,RIGHT(StoreConfig!J1595,LEN(StoreConfig!J1595)-FIND("|",StoreConfig!J1595)),"")</f>
        <v/>
      </c>
      <c r="G1590" s="99" t="str">
        <f>IFERROR(VLOOKUP(--IF($B$2=StoreConfig!C1595,LEFT(StoreConfig!J1595,FIND("|",StoreConfig!J1595)-1),""),$Q$4:$R$20,2,FALSE),"")</f>
        <v/>
      </c>
      <c r="H1590" s="91" t="str">
        <f>IF($B$2=StoreConfig!C1595,LEFT(StoreConfig!G1595,FIND("#",StoreConfig!G1595)-1),"")</f>
        <v/>
      </c>
      <c r="I1590" s="91" t="str">
        <f>IF($B$2=StoreConfig!C1595,RIGHT(StoreConfig!G1595,LEN(StoreConfig!G1595)-FIND("#",StoreConfig!G1595)),"")</f>
        <v/>
      </c>
      <c r="J1590" s="91" t="str">
        <f>IF($B$2=StoreConfig!C1595,IF(StoreConfig!L1595=0,"不限购",StoreConfig!L1595&amp;"次"),"")</f>
        <v/>
      </c>
    </row>
    <row r="1591" spans="4:10">
      <c r="D1591" s="99" t="str">
        <f>IF($B$2=StoreConfig!C1596,StoreConfig!O1596,"")</f>
        <v/>
      </c>
      <c r="E1591" s="99" t="str">
        <f>IF($B$2=StoreConfig!C1596,StoreConfig!E1596,"")</f>
        <v/>
      </c>
      <c r="F1591" s="99" t="str">
        <f>IF($B$2=StoreConfig!C1596,RIGHT(StoreConfig!J1596,LEN(StoreConfig!J1596)-FIND("|",StoreConfig!J1596)),"")</f>
        <v/>
      </c>
      <c r="G1591" s="99" t="str">
        <f>IFERROR(VLOOKUP(--IF($B$2=StoreConfig!C1596,LEFT(StoreConfig!J1596,FIND("|",StoreConfig!J1596)-1),""),$Q$4:$R$20,2,FALSE),"")</f>
        <v/>
      </c>
      <c r="H1591" s="91" t="str">
        <f>IF($B$2=StoreConfig!C1596,LEFT(StoreConfig!G1596,FIND("#",StoreConfig!G1596)-1),"")</f>
        <v/>
      </c>
      <c r="I1591" s="91" t="str">
        <f>IF($B$2=StoreConfig!C1596,RIGHT(StoreConfig!G1596,LEN(StoreConfig!G1596)-FIND("#",StoreConfig!G1596)),"")</f>
        <v/>
      </c>
      <c r="J1591" s="91" t="str">
        <f>IF($B$2=StoreConfig!C1596,IF(StoreConfig!L1596=0,"不限购",StoreConfig!L1596&amp;"次"),"")</f>
        <v/>
      </c>
    </row>
    <row r="1592" spans="4:10">
      <c r="D1592" s="99" t="str">
        <f>IF($B$2=StoreConfig!C1597,StoreConfig!O1597,"")</f>
        <v/>
      </c>
      <c r="E1592" s="99" t="str">
        <f>IF($B$2=StoreConfig!C1597,StoreConfig!E1597,"")</f>
        <v/>
      </c>
      <c r="F1592" s="99" t="str">
        <f>IF($B$2=StoreConfig!C1597,RIGHT(StoreConfig!J1597,LEN(StoreConfig!J1597)-FIND("|",StoreConfig!J1597)),"")</f>
        <v/>
      </c>
      <c r="G1592" s="99" t="str">
        <f>IFERROR(VLOOKUP(--IF($B$2=StoreConfig!C1597,LEFT(StoreConfig!J1597,FIND("|",StoreConfig!J1597)-1),""),$Q$4:$R$20,2,FALSE),"")</f>
        <v/>
      </c>
      <c r="H1592" s="91" t="str">
        <f>IF($B$2=StoreConfig!C1597,LEFT(StoreConfig!G1597,FIND("#",StoreConfig!G1597)-1),"")</f>
        <v/>
      </c>
      <c r="I1592" s="91" t="str">
        <f>IF($B$2=StoreConfig!C1597,RIGHT(StoreConfig!G1597,LEN(StoreConfig!G1597)-FIND("#",StoreConfig!G1597)),"")</f>
        <v/>
      </c>
      <c r="J1592" s="91" t="str">
        <f>IF($B$2=StoreConfig!C1597,IF(StoreConfig!L1597=0,"不限购",StoreConfig!L1597&amp;"次"),"")</f>
        <v/>
      </c>
    </row>
    <row r="1593" spans="4:10">
      <c r="D1593" s="99" t="str">
        <f>IF($B$2=StoreConfig!C1598,StoreConfig!O1598,"")</f>
        <v/>
      </c>
      <c r="E1593" s="99" t="str">
        <f>IF($B$2=StoreConfig!C1598,StoreConfig!E1598,"")</f>
        <v/>
      </c>
      <c r="F1593" s="99" t="str">
        <f>IF($B$2=StoreConfig!C1598,RIGHT(StoreConfig!J1598,LEN(StoreConfig!J1598)-FIND("|",StoreConfig!J1598)),"")</f>
        <v/>
      </c>
      <c r="G1593" s="99" t="str">
        <f>IFERROR(VLOOKUP(--IF($B$2=StoreConfig!C1598,LEFT(StoreConfig!J1598,FIND("|",StoreConfig!J1598)-1),""),$Q$4:$R$20,2,FALSE),"")</f>
        <v/>
      </c>
      <c r="H1593" s="91" t="str">
        <f>IF($B$2=StoreConfig!C1598,LEFT(StoreConfig!G1598,FIND("#",StoreConfig!G1598)-1),"")</f>
        <v/>
      </c>
      <c r="I1593" s="91" t="str">
        <f>IF($B$2=StoreConfig!C1598,RIGHT(StoreConfig!G1598,LEN(StoreConfig!G1598)-FIND("#",StoreConfig!G1598)),"")</f>
        <v/>
      </c>
      <c r="J1593" s="91" t="str">
        <f>IF($B$2=StoreConfig!C1598,IF(StoreConfig!L1598=0,"不限购",StoreConfig!L1598&amp;"次"),"")</f>
        <v/>
      </c>
    </row>
    <row r="1594" spans="4:10">
      <c r="D1594" s="99" t="str">
        <f>IF($B$2=StoreConfig!C1599,StoreConfig!O1599,"")</f>
        <v/>
      </c>
      <c r="E1594" s="99" t="str">
        <f>IF($B$2=StoreConfig!C1599,StoreConfig!E1599,"")</f>
        <v/>
      </c>
      <c r="F1594" s="99" t="str">
        <f>IF($B$2=StoreConfig!C1599,RIGHT(StoreConfig!J1599,LEN(StoreConfig!J1599)-FIND("|",StoreConfig!J1599)),"")</f>
        <v/>
      </c>
      <c r="G1594" s="99" t="str">
        <f>IFERROR(VLOOKUP(--IF($B$2=StoreConfig!C1599,LEFT(StoreConfig!J1599,FIND("|",StoreConfig!J1599)-1),""),$Q$4:$R$20,2,FALSE),"")</f>
        <v/>
      </c>
      <c r="H1594" s="91" t="str">
        <f>IF($B$2=StoreConfig!C1599,LEFT(StoreConfig!G1599,FIND("#",StoreConfig!G1599)-1),"")</f>
        <v/>
      </c>
      <c r="I1594" s="91" t="str">
        <f>IF($B$2=StoreConfig!C1599,RIGHT(StoreConfig!G1599,LEN(StoreConfig!G1599)-FIND("#",StoreConfig!G1599)),"")</f>
        <v/>
      </c>
      <c r="J1594" s="91" t="str">
        <f>IF($B$2=StoreConfig!C1599,IF(StoreConfig!L1599=0,"不限购",StoreConfig!L1599&amp;"次"),"")</f>
        <v/>
      </c>
    </row>
    <row r="1595" spans="4:10">
      <c r="D1595" s="99" t="str">
        <f>IF($B$2=StoreConfig!C1600,StoreConfig!O1600,"")</f>
        <v/>
      </c>
      <c r="E1595" s="99" t="str">
        <f>IF($B$2=StoreConfig!C1600,StoreConfig!E1600,"")</f>
        <v/>
      </c>
      <c r="F1595" s="99" t="str">
        <f>IF($B$2=StoreConfig!C1600,RIGHT(StoreConfig!J1600,LEN(StoreConfig!J1600)-FIND("|",StoreConfig!J1600)),"")</f>
        <v/>
      </c>
      <c r="G1595" s="99" t="str">
        <f>IFERROR(VLOOKUP(--IF($B$2=StoreConfig!C1600,LEFT(StoreConfig!J1600,FIND("|",StoreConfig!J1600)-1),""),$Q$4:$R$20,2,FALSE),"")</f>
        <v/>
      </c>
      <c r="H1595" s="91" t="str">
        <f>IF($B$2=StoreConfig!C1600,LEFT(StoreConfig!G1600,FIND("#",StoreConfig!G1600)-1),"")</f>
        <v/>
      </c>
      <c r="I1595" s="91" t="str">
        <f>IF($B$2=StoreConfig!C1600,RIGHT(StoreConfig!G1600,LEN(StoreConfig!G1600)-FIND("#",StoreConfig!G1600)),"")</f>
        <v/>
      </c>
      <c r="J1595" s="91" t="str">
        <f>IF($B$2=StoreConfig!C1600,IF(StoreConfig!L1600=0,"不限购",StoreConfig!L1600&amp;"次"),"")</f>
        <v/>
      </c>
    </row>
    <row r="1596" spans="4:10">
      <c r="D1596" s="99" t="str">
        <f>IF($B$2=StoreConfig!C1601,StoreConfig!O1601,"")</f>
        <v/>
      </c>
      <c r="E1596" s="99" t="str">
        <f>IF($B$2=StoreConfig!C1601,StoreConfig!E1601,"")</f>
        <v/>
      </c>
      <c r="F1596" s="99" t="str">
        <f>IF($B$2=StoreConfig!C1601,RIGHT(StoreConfig!J1601,LEN(StoreConfig!J1601)-FIND("|",StoreConfig!J1601)),"")</f>
        <v/>
      </c>
      <c r="G1596" s="99" t="str">
        <f>IFERROR(VLOOKUP(--IF($B$2=StoreConfig!C1601,LEFT(StoreConfig!J1601,FIND("|",StoreConfig!J1601)-1),""),$Q$4:$R$20,2,FALSE),"")</f>
        <v/>
      </c>
      <c r="H1596" s="91" t="str">
        <f>IF($B$2=StoreConfig!C1601,LEFT(StoreConfig!G1601,FIND("#",StoreConfig!G1601)-1),"")</f>
        <v/>
      </c>
      <c r="I1596" s="91" t="str">
        <f>IF($B$2=StoreConfig!C1601,RIGHT(StoreConfig!G1601,LEN(StoreConfig!G1601)-FIND("#",StoreConfig!G1601)),"")</f>
        <v/>
      </c>
      <c r="J1596" s="91" t="str">
        <f>IF($B$2=StoreConfig!C1601,IF(StoreConfig!L1601=0,"不限购",StoreConfig!L1601&amp;"次"),"")</f>
        <v/>
      </c>
    </row>
    <row r="1597" spans="4:10">
      <c r="D1597" s="99" t="str">
        <f>IF($B$2=StoreConfig!C1602,StoreConfig!O1602,"")</f>
        <v/>
      </c>
      <c r="E1597" s="99" t="str">
        <f>IF($B$2=StoreConfig!C1602,StoreConfig!E1602,"")</f>
        <v/>
      </c>
      <c r="F1597" s="99" t="str">
        <f>IF($B$2=StoreConfig!C1602,RIGHT(StoreConfig!J1602,LEN(StoreConfig!J1602)-FIND("|",StoreConfig!J1602)),"")</f>
        <v/>
      </c>
      <c r="G1597" s="99" t="str">
        <f>IFERROR(VLOOKUP(--IF($B$2=StoreConfig!C1602,LEFT(StoreConfig!J1602,FIND("|",StoreConfig!J1602)-1),""),$Q$4:$R$20,2,FALSE),"")</f>
        <v/>
      </c>
      <c r="H1597" s="91" t="str">
        <f>IF($B$2=StoreConfig!C1602,LEFT(StoreConfig!G1602,FIND("#",StoreConfig!G1602)-1),"")</f>
        <v/>
      </c>
      <c r="I1597" s="91" t="str">
        <f>IF($B$2=StoreConfig!C1602,RIGHT(StoreConfig!G1602,LEN(StoreConfig!G1602)-FIND("#",StoreConfig!G1602)),"")</f>
        <v/>
      </c>
      <c r="J1597" s="91" t="str">
        <f>IF($B$2=StoreConfig!C1602,IF(StoreConfig!L1602=0,"不限购",StoreConfig!L1602&amp;"次"),"")</f>
        <v/>
      </c>
    </row>
    <row r="1598" spans="4:10">
      <c r="D1598" s="99" t="str">
        <f>IF($B$2=StoreConfig!C1603,StoreConfig!O1603,"")</f>
        <v/>
      </c>
      <c r="E1598" s="99" t="str">
        <f>IF($B$2=StoreConfig!C1603,StoreConfig!E1603,"")</f>
        <v/>
      </c>
      <c r="F1598" s="99" t="str">
        <f>IF($B$2=StoreConfig!C1603,RIGHT(StoreConfig!J1603,LEN(StoreConfig!J1603)-FIND("|",StoreConfig!J1603)),"")</f>
        <v/>
      </c>
      <c r="G1598" s="99" t="str">
        <f>IFERROR(VLOOKUP(--IF($B$2=StoreConfig!C1603,LEFT(StoreConfig!J1603,FIND("|",StoreConfig!J1603)-1),""),$Q$4:$R$20,2,FALSE),"")</f>
        <v/>
      </c>
      <c r="H1598" s="91" t="str">
        <f>IF($B$2=StoreConfig!C1603,LEFT(StoreConfig!G1603,FIND("#",StoreConfig!G1603)-1),"")</f>
        <v/>
      </c>
      <c r="I1598" s="91" t="str">
        <f>IF($B$2=StoreConfig!C1603,RIGHT(StoreConfig!G1603,LEN(StoreConfig!G1603)-FIND("#",StoreConfig!G1603)),"")</f>
        <v/>
      </c>
      <c r="J1598" s="91" t="str">
        <f>IF($B$2=StoreConfig!C1603,IF(StoreConfig!L1603=0,"不限购",StoreConfig!L1603&amp;"次"),"")</f>
        <v/>
      </c>
    </row>
    <row r="1599" spans="4:10">
      <c r="D1599" s="99" t="str">
        <f>IF($B$2=StoreConfig!C1604,StoreConfig!O1604,"")</f>
        <v/>
      </c>
      <c r="E1599" s="99" t="str">
        <f>IF($B$2=StoreConfig!C1604,StoreConfig!E1604,"")</f>
        <v/>
      </c>
      <c r="F1599" s="99" t="str">
        <f>IF($B$2=StoreConfig!C1604,RIGHT(StoreConfig!J1604,LEN(StoreConfig!J1604)-FIND("|",StoreConfig!J1604)),"")</f>
        <v/>
      </c>
      <c r="G1599" s="99" t="str">
        <f>IFERROR(VLOOKUP(--IF($B$2=StoreConfig!C1604,LEFT(StoreConfig!J1604,FIND("|",StoreConfig!J1604)-1),""),$Q$4:$R$20,2,FALSE),"")</f>
        <v/>
      </c>
      <c r="H1599" s="91" t="str">
        <f>IF($B$2=StoreConfig!C1604,LEFT(StoreConfig!G1604,FIND("#",StoreConfig!G1604)-1),"")</f>
        <v/>
      </c>
      <c r="I1599" s="91" t="str">
        <f>IF($B$2=StoreConfig!C1604,RIGHT(StoreConfig!G1604,LEN(StoreConfig!G1604)-FIND("#",StoreConfig!G1604)),"")</f>
        <v/>
      </c>
      <c r="J1599" s="91" t="str">
        <f>IF($B$2=StoreConfig!C1604,IF(StoreConfig!L1604=0,"不限购",StoreConfig!L1604&amp;"次"),"")</f>
        <v/>
      </c>
    </row>
    <row r="1600" spans="4:10">
      <c r="D1600" s="99" t="str">
        <f>IF($B$2=StoreConfig!C1605,StoreConfig!O1605,"")</f>
        <v/>
      </c>
      <c r="E1600" s="99" t="str">
        <f>IF($B$2=StoreConfig!C1605,StoreConfig!E1605,"")</f>
        <v/>
      </c>
      <c r="F1600" s="99" t="str">
        <f>IF($B$2=StoreConfig!C1605,RIGHT(StoreConfig!J1605,LEN(StoreConfig!J1605)-FIND("|",StoreConfig!J1605)),"")</f>
        <v/>
      </c>
      <c r="G1600" s="99" t="str">
        <f>IFERROR(VLOOKUP(--IF($B$2=StoreConfig!C1605,LEFT(StoreConfig!J1605,FIND("|",StoreConfig!J1605)-1),""),$Q$4:$R$20,2,FALSE),"")</f>
        <v/>
      </c>
      <c r="H1600" s="91" t="str">
        <f>IF($B$2=StoreConfig!C1605,LEFT(StoreConfig!G1605,FIND("#",StoreConfig!G1605)-1),"")</f>
        <v/>
      </c>
      <c r="I1600" s="91" t="str">
        <f>IF($B$2=StoreConfig!C1605,RIGHT(StoreConfig!G1605,LEN(StoreConfig!G1605)-FIND("#",StoreConfig!G1605)),"")</f>
        <v/>
      </c>
      <c r="J1600" s="91" t="str">
        <f>IF($B$2=StoreConfig!C1605,IF(StoreConfig!L1605=0,"不限购",StoreConfig!L1605&amp;"次"),"")</f>
        <v/>
      </c>
    </row>
    <row r="1601" spans="4:10">
      <c r="D1601" s="99" t="str">
        <f>IF($B$2=StoreConfig!C1606,StoreConfig!O1606,"")</f>
        <v/>
      </c>
      <c r="E1601" s="99" t="str">
        <f>IF($B$2=StoreConfig!C1606,StoreConfig!E1606,"")</f>
        <v/>
      </c>
      <c r="F1601" s="99" t="str">
        <f>IF($B$2=StoreConfig!C1606,RIGHT(StoreConfig!J1606,LEN(StoreConfig!J1606)-FIND("|",StoreConfig!J1606)),"")</f>
        <v/>
      </c>
      <c r="G1601" s="99" t="str">
        <f>IFERROR(VLOOKUP(--IF($B$2=StoreConfig!C1606,LEFT(StoreConfig!J1606,FIND("|",StoreConfig!J1606)-1),""),$Q$4:$R$20,2,FALSE),"")</f>
        <v/>
      </c>
      <c r="H1601" s="91" t="str">
        <f>IF($B$2=StoreConfig!C1606,LEFT(StoreConfig!G1606,FIND("#",StoreConfig!G1606)-1),"")</f>
        <v/>
      </c>
      <c r="I1601" s="91" t="str">
        <f>IF($B$2=StoreConfig!C1606,RIGHT(StoreConfig!G1606,LEN(StoreConfig!G1606)-FIND("#",StoreConfig!G1606)),"")</f>
        <v/>
      </c>
      <c r="J1601" s="91" t="str">
        <f>IF($B$2=StoreConfig!C1606,IF(StoreConfig!L1606=0,"不限购",StoreConfig!L1606&amp;"次"),"")</f>
        <v/>
      </c>
    </row>
    <row r="1602" spans="4:10">
      <c r="D1602" s="99" t="str">
        <f>IF($B$2=StoreConfig!C1607,StoreConfig!O1607,"")</f>
        <v/>
      </c>
      <c r="E1602" s="99" t="str">
        <f>IF($B$2=StoreConfig!C1607,StoreConfig!E1607,"")</f>
        <v/>
      </c>
      <c r="F1602" s="99" t="str">
        <f>IF($B$2=StoreConfig!C1607,RIGHT(StoreConfig!J1607,LEN(StoreConfig!J1607)-FIND("|",StoreConfig!J1607)),"")</f>
        <v/>
      </c>
      <c r="G1602" s="99" t="str">
        <f>IFERROR(VLOOKUP(--IF($B$2=StoreConfig!C1607,LEFT(StoreConfig!J1607,FIND("|",StoreConfig!J1607)-1),""),$Q$4:$R$20,2,FALSE),"")</f>
        <v/>
      </c>
      <c r="H1602" s="91" t="str">
        <f>IF($B$2=StoreConfig!C1607,LEFT(StoreConfig!G1607,FIND("#",StoreConfig!G1607)-1),"")</f>
        <v/>
      </c>
      <c r="I1602" s="91" t="str">
        <f>IF($B$2=StoreConfig!C1607,RIGHT(StoreConfig!G1607,LEN(StoreConfig!G1607)-FIND("#",StoreConfig!G1607)),"")</f>
        <v/>
      </c>
      <c r="J1602" s="91" t="str">
        <f>IF($B$2=StoreConfig!C1607,IF(StoreConfig!L1607=0,"不限购",StoreConfig!L1607&amp;"次"),"")</f>
        <v/>
      </c>
    </row>
    <row r="1603" spans="4:10">
      <c r="D1603" s="99" t="str">
        <f>IF($B$2=StoreConfig!C1608,StoreConfig!O1608,"")</f>
        <v/>
      </c>
      <c r="E1603" s="99" t="str">
        <f>IF($B$2=StoreConfig!C1608,StoreConfig!E1608,"")</f>
        <v/>
      </c>
      <c r="F1603" s="99" t="str">
        <f>IF($B$2=StoreConfig!C1608,RIGHT(StoreConfig!J1608,LEN(StoreConfig!J1608)-FIND("|",StoreConfig!J1608)),"")</f>
        <v/>
      </c>
      <c r="G1603" s="99" t="str">
        <f>IFERROR(VLOOKUP(--IF($B$2=StoreConfig!C1608,LEFT(StoreConfig!J1608,FIND("|",StoreConfig!J1608)-1),""),$Q$4:$R$20,2,FALSE),"")</f>
        <v/>
      </c>
      <c r="H1603" s="91" t="str">
        <f>IF($B$2=StoreConfig!C1608,LEFT(StoreConfig!G1608,FIND("#",StoreConfig!G1608)-1),"")</f>
        <v/>
      </c>
      <c r="I1603" s="91" t="str">
        <f>IF($B$2=StoreConfig!C1608,RIGHT(StoreConfig!G1608,LEN(StoreConfig!G1608)-FIND("#",StoreConfig!G1608)),"")</f>
        <v/>
      </c>
      <c r="J1603" s="91" t="str">
        <f>IF($B$2=StoreConfig!C1608,IF(StoreConfig!L1608=0,"不限购",StoreConfig!L1608&amp;"次"),"")</f>
        <v/>
      </c>
    </row>
    <row r="1604" spans="4:10">
      <c r="D1604" s="99" t="str">
        <f>IF($B$2=StoreConfig!C1609,StoreConfig!O1609,"")</f>
        <v/>
      </c>
      <c r="E1604" s="99" t="str">
        <f>IF($B$2=StoreConfig!C1609,StoreConfig!E1609,"")</f>
        <v/>
      </c>
      <c r="F1604" s="99" t="str">
        <f>IF($B$2=StoreConfig!C1609,RIGHT(StoreConfig!J1609,LEN(StoreConfig!J1609)-FIND("|",StoreConfig!J1609)),"")</f>
        <v/>
      </c>
      <c r="G1604" s="99" t="str">
        <f>IFERROR(VLOOKUP(--IF($B$2=StoreConfig!C1609,LEFT(StoreConfig!J1609,FIND("|",StoreConfig!J1609)-1),""),$Q$4:$R$20,2,FALSE),"")</f>
        <v/>
      </c>
      <c r="H1604" s="91" t="str">
        <f>IF($B$2=StoreConfig!C1609,LEFT(StoreConfig!G1609,FIND("#",StoreConfig!G1609)-1),"")</f>
        <v/>
      </c>
      <c r="I1604" s="91" t="str">
        <f>IF($B$2=StoreConfig!C1609,RIGHT(StoreConfig!G1609,LEN(StoreConfig!G1609)-FIND("#",StoreConfig!G1609)),"")</f>
        <v/>
      </c>
      <c r="J1604" s="91" t="str">
        <f>IF($B$2=StoreConfig!C1609,IF(StoreConfig!L1609=0,"不限购",StoreConfig!L1609&amp;"次"),"")</f>
        <v/>
      </c>
    </row>
    <row r="1605" spans="4:10">
      <c r="D1605" s="99" t="str">
        <f>IF($B$2=StoreConfig!C1610,StoreConfig!O1610,"")</f>
        <v/>
      </c>
      <c r="E1605" s="99" t="str">
        <f>IF($B$2=StoreConfig!C1610,StoreConfig!E1610,"")</f>
        <v/>
      </c>
      <c r="F1605" s="99" t="str">
        <f>IF($B$2=StoreConfig!C1610,RIGHT(StoreConfig!J1610,LEN(StoreConfig!J1610)-FIND("|",StoreConfig!J1610)),"")</f>
        <v/>
      </c>
      <c r="G1605" s="99" t="str">
        <f>IFERROR(VLOOKUP(--IF($B$2=StoreConfig!C1610,LEFT(StoreConfig!J1610,FIND("|",StoreConfig!J1610)-1),""),$Q$4:$R$20,2,FALSE),"")</f>
        <v/>
      </c>
      <c r="H1605" s="91" t="str">
        <f>IF($B$2=StoreConfig!C1610,LEFT(StoreConfig!G1610,FIND("#",StoreConfig!G1610)-1),"")</f>
        <v/>
      </c>
      <c r="I1605" s="91" t="str">
        <f>IF($B$2=StoreConfig!C1610,RIGHT(StoreConfig!G1610,LEN(StoreConfig!G1610)-FIND("#",StoreConfig!G1610)),"")</f>
        <v/>
      </c>
      <c r="J1605" s="91" t="str">
        <f>IF($B$2=StoreConfig!C1610,IF(StoreConfig!L1610=0,"不限购",StoreConfig!L1610&amp;"次"),"")</f>
        <v/>
      </c>
    </row>
    <row r="1606" spans="4:10">
      <c r="D1606" s="99" t="str">
        <f>IF($B$2=StoreConfig!C1611,StoreConfig!O1611,"")</f>
        <v/>
      </c>
      <c r="E1606" s="99" t="str">
        <f>IF($B$2=StoreConfig!C1611,StoreConfig!E1611,"")</f>
        <v/>
      </c>
      <c r="F1606" s="99" t="str">
        <f>IF($B$2=StoreConfig!C1611,RIGHT(StoreConfig!J1611,LEN(StoreConfig!J1611)-FIND("|",StoreConfig!J1611)),"")</f>
        <v/>
      </c>
      <c r="G1606" s="99" t="str">
        <f>IFERROR(VLOOKUP(--IF($B$2=StoreConfig!C1611,LEFT(StoreConfig!J1611,FIND("|",StoreConfig!J1611)-1),""),$Q$4:$R$20,2,FALSE),"")</f>
        <v/>
      </c>
      <c r="H1606" s="91" t="str">
        <f>IF($B$2=StoreConfig!C1611,LEFT(StoreConfig!G1611,FIND("#",StoreConfig!G1611)-1),"")</f>
        <v/>
      </c>
      <c r="I1606" s="91" t="str">
        <f>IF($B$2=StoreConfig!C1611,RIGHT(StoreConfig!G1611,LEN(StoreConfig!G1611)-FIND("#",StoreConfig!G1611)),"")</f>
        <v/>
      </c>
      <c r="J1606" s="91" t="str">
        <f>IF($B$2=StoreConfig!C1611,IF(StoreConfig!L1611=0,"不限购",StoreConfig!L1611&amp;"次"),"")</f>
        <v/>
      </c>
    </row>
    <row r="1607" spans="4:10">
      <c r="D1607" s="99" t="str">
        <f>IF($B$2=StoreConfig!C1612,StoreConfig!O1612,"")</f>
        <v/>
      </c>
      <c r="E1607" s="99" t="str">
        <f>IF($B$2=StoreConfig!C1612,StoreConfig!E1612,"")</f>
        <v/>
      </c>
      <c r="F1607" s="99" t="str">
        <f>IF($B$2=StoreConfig!C1612,RIGHT(StoreConfig!J1612,LEN(StoreConfig!J1612)-FIND("|",StoreConfig!J1612)),"")</f>
        <v/>
      </c>
      <c r="G1607" s="99" t="str">
        <f>IFERROR(VLOOKUP(--IF($B$2=StoreConfig!C1612,LEFT(StoreConfig!J1612,FIND("|",StoreConfig!J1612)-1),""),$Q$4:$R$20,2,FALSE),"")</f>
        <v/>
      </c>
      <c r="H1607" s="91" t="str">
        <f>IF($B$2=StoreConfig!C1612,LEFT(StoreConfig!G1612,FIND("#",StoreConfig!G1612)-1),"")</f>
        <v/>
      </c>
      <c r="I1607" s="91" t="str">
        <f>IF($B$2=StoreConfig!C1612,RIGHT(StoreConfig!G1612,LEN(StoreConfig!G1612)-FIND("#",StoreConfig!G1612)),"")</f>
        <v/>
      </c>
      <c r="J1607" s="91" t="str">
        <f>IF($B$2=StoreConfig!C1612,IF(StoreConfig!L1612=0,"不限购",StoreConfig!L1612&amp;"次"),"")</f>
        <v/>
      </c>
    </row>
    <row r="1608" spans="4:10">
      <c r="D1608" s="99" t="str">
        <f>IF($B$2=StoreConfig!C1613,StoreConfig!O1613,"")</f>
        <v/>
      </c>
      <c r="E1608" s="99" t="str">
        <f>IF($B$2=StoreConfig!C1613,StoreConfig!E1613,"")</f>
        <v/>
      </c>
      <c r="F1608" s="99" t="str">
        <f>IF($B$2=StoreConfig!C1613,RIGHT(StoreConfig!J1613,LEN(StoreConfig!J1613)-FIND("|",StoreConfig!J1613)),"")</f>
        <v/>
      </c>
      <c r="G1608" s="99" t="str">
        <f>IFERROR(VLOOKUP(--IF($B$2=StoreConfig!C1613,LEFT(StoreConfig!J1613,FIND("|",StoreConfig!J1613)-1),""),$Q$4:$R$20,2,FALSE),"")</f>
        <v/>
      </c>
      <c r="H1608" s="91" t="str">
        <f>IF($B$2=StoreConfig!C1613,LEFT(StoreConfig!G1613,FIND("#",StoreConfig!G1613)-1),"")</f>
        <v/>
      </c>
      <c r="I1608" s="91" t="str">
        <f>IF($B$2=StoreConfig!C1613,RIGHT(StoreConfig!G1613,LEN(StoreConfig!G1613)-FIND("#",StoreConfig!G1613)),"")</f>
        <v/>
      </c>
      <c r="J1608" s="91" t="str">
        <f>IF($B$2=StoreConfig!C1613,IF(StoreConfig!L1613=0,"不限购",StoreConfig!L1613&amp;"次"),"")</f>
        <v/>
      </c>
    </row>
    <row r="1609" spans="4:10">
      <c r="D1609" s="99" t="str">
        <f>IF($B$2=StoreConfig!C1614,StoreConfig!O1614,"")</f>
        <v/>
      </c>
      <c r="E1609" s="99" t="str">
        <f>IF($B$2=StoreConfig!C1614,StoreConfig!E1614,"")</f>
        <v/>
      </c>
      <c r="F1609" s="99" t="str">
        <f>IF($B$2=StoreConfig!C1614,RIGHT(StoreConfig!J1614,LEN(StoreConfig!J1614)-FIND("|",StoreConfig!J1614)),"")</f>
        <v/>
      </c>
      <c r="G1609" s="99" t="str">
        <f>IFERROR(VLOOKUP(--IF($B$2=StoreConfig!C1614,LEFT(StoreConfig!J1614,FIND("|",StoreConfig!J1614)-1),""),$Q$4:$R$20,2,FALSE),"")</f>
        <v/>
      </c>
      <c r="H1609" s="91" t="str">
        <f>IF($B$2=StoreConfig!C1614,LEFT(StoreConfig!G1614,FIND("#",StoreConfig!G1614)-1),"")</f>
        <v/>
      </c>
      <c r="I1609" s="91" t="str">
        <f>IF($B$2=StoreConfig!C1614,RIGHT(StoreConfig!G1614,LEN(StoreConfig!G1614)-FIND("#",StoreConfig!G1614)),"")</f>
        <v/>
      </c>
      <c r="J1609" s="91" t="str">
        <f>IF($B$2=StoreConfig!C1614,IF(StoreConfig!L1614=0,"不限购",StoreConfig!L1614&amp;"次"),"")</f>
        <v/>
      </c>
    </row>
    <row r="1610" spans="4:10">
      <c r="D1610" s="99" t="str">
        <f>IF($B$2=StoreConfig!C1615,StoreConfig!O1615,"")</f>
        <v/>
      </c>
      <c r="E1610" s="99" t="str">
        <f>IF($B$2=StoreConfig!C1615,StoreConfig!E1615,"")</f>
        <v/>
      </c>
      <c r="F1610" s="99" t="str">
        <f>IF($B$2=StoreConfig!C1615,RIGHT(StoreConfig!J1615,LEN(StoreConfig!J1615)-FIND("|",StoreConfig!J1615)),"")</f>
        <v/>
      </c>
      <c r="G1610" s="99" t="str">
        <f>IFERROR(VLOOKUP(--IF($B$2=StoreConfig!C1615,LEFT(StoreConfig!J1615,FIND("|",StoreConfig!J1615)-1),""),$Q$4:$R$20,2,FALSE),"")</f>
        <v/>
      </c>
      <c r="H1610" s="91" t="str">
        <f>IF($B$2=StoreConfig!C1615,LEFT(StoreConfig!G1615,FIND("#",StoreConfig!G1615)-1),"")</f>
        <v/>
      </c>
      <c r="I1610" s="91" t="str">
        <f>IF($B$2=StoreConfig!C1615,RIGHT(StoreConfig!G1615,LEN(StoreConfig!G1615)-FIND("#",StoreConfig!G1615)),"")</f>
        <v/>
      </c>
      <c r="J1610" s="91" t="str">
        <f>IF($B$2=StoreConfig!C1615,IF(StoreConfig!L1615=0,"不限购",StoreConfig!L1615&amp;"次"),"")</f>
        <v/>
      </c>
    </row>
    <row r="1611" spans="4:10">
      <c r="D1611" s="99" t="str">
        <f>IF($B$2=StoreConfig!C1616,StoreConfig!O1616,"")</f>
        <v/>
      </c>
      <c r="E1611" s="99" t="str">
        <f>IF($B$2=StoreConfig!C1616,StoreConfig!E1616,"")</f>
        <v/>
      </c>
      <c r="F1611" s="99" t="str">
        <f>IF($B$2=StoreConfig!C1616,RIGHT(StoreConfig!J1616,LEN(StoreConfig!J1616)-FIND("|",StoreConfig!J1616)),"")</f>
        <v/>
      </c>
      <c r="G1611" s="99" t="str">
        <f>IFERROR(VLOOKUP(--IF($B$2=StoreConfig!C1616,LEFT(StoreConfig!J1616,FIND("|",StoreConfig!J1616)-1),""),$Q$4:$R$20,2,FALSE),"")</f>
        <v/>
      </c>
      <c r="H1611" s="91" t="str">
        <f>IF($B$2=StoreConfig!C1616,LEFT(StoreConfig!G1616,FIND("#",StoreConfig!G1616)-1),"")</f>
        <v/>
      </c>
      <c r="I1611" s="91" t="str">
        <f>IF($B$2=StoreConfig!C1616,RIGHT(StoreConfig!G1616,LEN(StoreConfig!G1616)-FIND("#",StoreConfig!G1616)),"")</f>
        <v/>
      </c>
      <c r="J1611" s="91" t="str">
        <f>IF($B$2=StoreConfig!C1616,IF(StoreConfig!L1616=0,"不限购",StoreConfig!L1616&amp;"次"),"")</f>
        <v/>
      </c>
    </row>
    <row r="1612" spans="4:10">
      <c r="D1612" s="99" t="str">
        <f>IF($B$2=StoreConfig!C1617,StoreConfig!O1617,"")</f>
        <v/>
      </c>
      <c r="E1612" s="99" t="str">
        <f>IF($B$2=StoreConfig!C1617,StoreConfig!E1617,"")</f>
        <v/>
      </c>
      <c r="F1612" s="99" t="str">
        <f>IF($B$2=StoreConfig!C1617,RIGHT(StoreConfig!J1617,LEN(StoreConfig!J1617)-FIND("|",StoreConfig!J1617)),"")</f>
        <v/>
      </c>
      <c r="G1612" s="99" t="str">
        <f>IFERROR(VLOOKUP(--IF($B$2=StoreConfig!C1617,LEFT(StoreConfig!J1617,FIND("|",StoreConfig!J1617)-1),""),$Q$4:$R$20,2,FALSE),"")</f>
        <v/>
      </c>
      <c r="H1612" s="91" t="str">
        <f>IF($B$2=StoreConfig!C1617,LEFT(StoreConfig!G1617,FIND("#",StoreConfig!G1617)-1),"")</f>
        <v/>
      </c>
      <c r="I1612" s="91" t="str">
        <f>IF($B$2=StoreConfig!C1617,RIGHT(StoreConfig!G1617,LEN(StoreConfig!G1617)-FIND("#",StoreConfig!G1617)),"")</f>
        <v/>
      </c>
      <c r="J1612" s="91" t="str">
        <f>IF($B$2=StoreConfig!C1617,IF(StoreConfig!L1617=0,"不限购",StoreConfig!L1617&amp;"次"),"")</f>
        <v/>
      </c>
    </row>
    <row r="1613" spans="4:10">
      <c r="D1613" s="99" t="str">
        <f>IF($B$2=StoreConfig!C1618,StoreConfig!O1618,"")</f>
        <v/>
      </c>
      <c r="E1613" s="99" t="str">
        <f>IF($B$2=StoreConfig!C1618,StoreConfig!E1618,"")</f>
        <v/>
      </c>
      <c r="F1613" s="99" t="str">
        <f>IF($B$2=StoreConfig!C1618,RIGHT(StoreConfig!J1618,LEN(StoreConfig!J1618)-FIND("|",StoreConfig!J1618)),"")</f>
        <v/>
      </c>
      <c r="G1613" s="99" t="str">
        <f>IFERROR(VLOOKUP(--IF($B$2=StoreConfig!C1618,LEFT(StoreConfig!J1618,FIND("|",StoreConfig!J1618)-1),""),$Q$4:$R$20,2,FALSE),"")</f>
        <v/>
      </c>
      <c r="H1613" s="91" t="str">
        <f>IF($B$2=StoreConfig!C1618,LEFT(StoreConfig!G1618,FIND("#",StoreConfig!G1618)-1),"")</f>
        <v/>
      </c>
      <c r="I1613" s="91" t="str">
        <f>IF($B$2=StoreConfig!C1618,RIGHT(StoreConfig!G1618,LEN(StoreConfig!G1618)-FIND("#",StoreConfig!G1618)),"")</f>
        <v/>
      </c>
      <c r="J1613" s="91" t="str">
        <f>IF($B$2=StoreConfig!C1618,IF(StoreConfig!L1618=0,"不限购",StoreConfig!L1618&amp;"次"),"")</f>
        <v/>
      </c>
    </row>
    <row r="1614" spans="4:10">
      <c r="D1614" s="99" t="str">
        <f>IF($B$2=StoreConfig!C1619,StoreConfig!O1619,"")</f>
        <v/>
      </c>
      <c r="E1614" s="99" t="str">
        <f>IF($B$2=StoreConfig!C1619,StoreConfig!E1619,"")</f>
        <v/>
      </c>
      <c r="F1614" s="99" t="str">
        <f>IF($B$2=StoreConfig!C1619,RIGHT(StoreConfig!J1619,LEN(StoreConfig!J1619)-FIND("|",StoreConfig!J1619)),"")</f>
        <v/>
      </c>
      <c r="G1614" s="99" t="str">
        <f>IFERROR(VLOOKUP(--IF($B$2=StoreConfig!C1619,LEFT(StoreConfig!J1619,FIND("|",StoreConfig!J1619)-1),""),$Q$4:$R$20,2,FALSE),"")</f>
        <v/>
      </c>
      <c r="H1614" s="91" t="str">
        <f>IF($B$2=StoreConfig!C1619,LEFT(StoreConfig!G1619,FIND("#",StoreConfig!G1619)-1),"")</f>
        <v/>
      </c>
      <c r="I1614" s="91" t="str">
        <f>IF($B$2=StoreConfig!C1619,RIGHT(StoreConfig!G1619,LEN(StoreConfig!G1619)-FIND("#",StoreConfig!G1619)),"")</f>
        <v/>
      </c>
      <c r="J1614" s="91" t="str">
        <f>IF($B$2=StoreConfig!C1619,IF(StoreConfig!L1619=0,"不限购",StoreConfig!L1619&amp;"次"),"")</f>
        <v/>
      </c>
    </row>
    <row r="1615" spans="4:10">
      <c r="D1615" s="99" t="str">
        <f>IF($B$2=StoreConfig!C1620,StoreConfig!O1620,"")</f>
        <v/>
      </c>
      <c r="E1615" s="99" t="str">
        <f>IF($B$2=StoreConfig!C1620,StoreConfig!E1620,"")</f>
        <v/>
      </c>
      <c r="F1615" s="99" t="str">
        <f>IF($B$2=StoreConfig!C1620,RIGHT(StoreConfig!J1620,LEN(StoreConfig!J1620)-FIND("|",StoreConfig!J1620)),"")</f>
        <v/>
      </c>
      <c r="G1615" s="99" t="str">
        <f>IFERROR(VLOOKUP(--IF($B$2=StoreConfig!C1620,LEFT(StoreConfig!J1620,FIND("|",StoreConfig!J1620)-1),""),$Q$4:$R$20,2,FALSE),"")</f>
        <v/>
      </c>
      <c r="H1615" s="91" t="str">
        <f>IF($B$2=StoreConfig!C1620,LEFT(StoreConfig!G1620,FIND("#",StoreConfig!G1620)-1),"")</f>
        <v/>
      </c>
      <c r="I1615" s="91" t="str">
        <f>IF($B$2=StoreConfig!C1620,RIGHT(StoreConfig!G1620,LEN(StoreConfig!G1620)-FIND("#",StoreConfig!G1620)),"")</f>
        <v/>
      </c>
      <c r="J1615" s="91" t="str">
        <f>IF($B$2=StoreConfig!C1620,IF(StoreConfig!L1620=0,"不限购",StoreConfig!L1620&amp;"次"),"")</f>
        <v/>
      </c>
    </row>
    <row r="1616" spans="4:10">
      <c r="D1616" s="99" t="str">
        <f>IF($B$2=StoreConfig!C1621,StoreConfig!O1621,"")</f>
        <v/>
      </c>
      <c r="E1616" s="99" t="str">
        <f>IF($B$2=StoreConfig!C1621,StoreConfig!E1621,"")</f>
        <v/>
      </c>
      <c r="F1616" s="99" t="str">
        <f>IF($B$2=StoreConfig!C1621,RIGHT(StoreConfig!J1621,LEN(StoreConfig!J1621)-FIND("|",StoreConfig!J1621)),"")</f>
        <v/>
      </c>
      <c r="G1616" s="99" t="str">
        <f>IFERROR(VLOOKUP(--IF($B$2=StoreConfig!C1621,LEFT(StoreConfig!J1621,FIND("|",StoreConfig!J1621)-1),""),$Q$4:$R$20,2,FALSE),"")</f>
        <v/>
      </c>
      <c r="H1616" s="91" t="str">
        <f>IF($B$2=StoreConfig!C1621,LEFT(StoreConfig!G1621,FIND("#",StoreConfig!G1621)-1),"")</f>
        <v/>
      </c>
      <c r="I1616" s="91" t="str">
        <f>IF($B$2=StoreConfig!C1621,RIGHT(StoreConfig!G1621,LEN(StoreConfig!G1621)-FIND("#",StoreConfig!G1621)),"")</f>
        <v/>
      </c>
      <c r="J1616" s="91" t="str">
        <f>IF($B$2=StoreConfig!C1621,IF(StoreConfig!L1621=0,"不限购",StoreConfig!L1621&amp;"次"),"")</f>
        <v/>
      </c>
    </row>
    <row r="1617" spans="4:10">
      <c r="D1617" s="99" t="str">
        <f>IF($B$2=StoreConfig!C1622,StoreConfig!O1622,"")</f>
        <v/>
      </c>
      <c r="E1617" s="99" t="str">
        <f>IF($B$2=StoreConfig!C1622,StoreConfig!E1622,"")</f>
        <v/>
      </c>
      <c r="F1617" s="99" t="str">
        <f>IF($B$2=StoreConfig!C1622,RIGHT(StoreConfig!J1622,LEN(StoreConfig!J1622)-FIND("|",StoreConfig!J1622)),"")</f>
        <v/>
      </c>
      <c r="G1617" s="99" t="str">
        <f>IFERROR(VLOOKUP(--IF($B$2=StoreConfig!C1622,LEFT(StoreConfig!J1622,FIND("|",StoreConfig!J1622)-1),""),$Q$4:$R$20,2,FALSE),"")</f>
        <v/>
      </c>
      <c r="H1617" s="91" t="str">
        <f>IF($B$2=StoreConfig!C1622,LEFT(StoreConfig!G1622,FIND("#",StoreConfig!G1622)-1),"")</f>
        <v/>
      </c>
      <c r="I1617" s="91" t="str">
        <f>IF($B$2=StoreConfig!C1622,RIGHT(StoreConfig!G1622,LEN(StoreConfig!G1622)-FIND("#",StoreConfig!G1622)),"")</f>
        <v/>
      </c>
      <c r="J1617" s="91" t="str">
        <f>IF($B$2=StoreConfig!C1622,IF(StoreConfig!L1622=0,"不限购",StoreConfig!L1622&amp;"次"),"")</f>
        <v/>
      </c>
    </row>
    <row r="1618" spans="4:10">
      <c r="D1618" s="99" t="str">
        <f>IF($B$2=StoreConfig!C1623,StoreConfig!O1623,"")</f>
        <v/>
      </c>
      <c r="E1618" s="99" t="str">
        <f>IF($B$2=StoreConfig!C1623,StoreConfig!E1623,"")</f>
        <v/>
      </c>
      <c r="F1618" s="99" t="str">
        <f>IF($B$2=StoreConfig!C1623,RIGHT(StoreConfig!J1623,LEN(StoreConfig!J1623)-FIND("|",StoreConfig!J1623)),"")</f>
        <v/>
      </c>
      <c r="G1618" s="99" t="str">
        <f>IFERROR(VLOOKUP(--IF($B$2=StoreConfig!C1623,LEFT(StoreConfig!J1623,FIND("|",StoreConfig!J1623)-1),""),$Q$4:$R$20,2,FALSE),"")</f>
        <v/>
      </c>
      <c r="H1618" s="91" t="str">
        <f>IF($B$2=StoreConfig!C1623,LEFT(StoreConfig!G1623,FIND("#",StoreConfig!G1623)-1),"")</f>
        <v/>
      </c>
      <c r="I1618" s="91" t="str">
        <f>IF($B$2=StoreConfig!C1623,RIGHT(StoreConfig!G1623,LEN(StoreConfig!G1623)-FIND("#",StoreConfig!G1623)),"")</f>
        <v/>
      </c>
      <c r="J1618" s="91" t="str">
        <f>IF($B$2=StoreConfig!C1623,IF(StoreConfig!L1623=0,"不限购",StoreConfig!L1623&amp;"次"),"")</f>
        <v/>
      </c>
    </row>
    <row r="1619" spans="4:10">
      <c r="D1619" s="99" t="str">
        <f>IF($B$2=StoreConfig!C1624,StoreConfig!O1624,"")</f>
        <v/>
      </c>
      <c r="E1619" s="99" t="str">
        <f>IF($B$2=StoreConfig!C1624,StoreConfig!E1624,"")</f>
        <v/>
      </c>
      <c r="F1619" s="99" t="str">
        <f>IF($B$2=StoreConfig!C1624,RIGHT(StoreConfig!J1624,LEN(StoreConfig!J1624)-FIND("|",StoreConfig!J1624)),"")</f>
        <v/>
      </c>
      <c r="G1619" s="99" t="str">
        <f>IFERROR(VLOOKUP(--IF($B$2=StoreConfig!C1624,LEFT(StoreConfig!J1624,FIND("|",StoreConfig!J1624)-1),""),$Q$4:$R$20,2,FALSE),"")</f>
        <v/>
      </c>
      <c r="H1619" s="91" t="str">
        <f>IF($B$2=StoreConfig!C1624,LEFT(StoreConfig!G1624,FIND("#",StoreConfig!G1624)-1),"")</f>
        <v/>
      </c>
      <c r="I1619" s="91" t="str">
        <f>IF($B$2=StoreConfig!C1624,RIGHT(StoreConfig!G1624,LEN(StoreConfig!G1624)-FIND("#",StoreConfig!G1624)),"")</f>
        <v/>
      </c>
      <c r="J1619" s="91" t="str">
        <f>IF($B$2=StoreConfig!C1624,IF(StoreConfig!L1624=0,"不限购",StoreConfig!L1624&amp;"次"),"")</f>
        <v/>
      </c>
    </row>
    <row r="1620" spans="4:10">
      <c r="D1620" s="99" t="str">
        <f>IF($B$2=StoreConfig!C1625,StoreConfig!O1625,"")</f>
        <v/>
      </c>
      <c r="E1620" s="99" t="str">
        <f>IF($B$2=StoreConfig!C1625,StoreConfig!E1625,"")</f>
        <v/>
      </c>
      <c r="F1620" s="99" t="str">
        <f>IF($B$2=StoreConfig!C1625,RIGHT(StoreConfig!J1625,LEN(StoreConfig!J1625)-FIND("|",StoreConfig!J1625)),"")</f>
        <v/>
      </c>
      <c r="G1620" s="99" t="str">
        <f>IFERROR(VLOOKUP(--IF($B$2=StoreConfig!C1625,LEFT(StoreConfig!J1625,FIND("|",StoreConfig!J1625)-1),""),$Q$4:$R$20,2,FALSE),"")</f>
        <v/>
      </c>
      <c r="H1620" s="91" t="str">
        <f>IF($B$2=StoreConfig!C1625,LEFT(StoreConfig!G1625,FIND("#",StoreConfig!G1625)-1),"")</f>
        <v/>
      </c>
      <c r="I1620" s="91" t="str">
        <f>IF($B$2=StoreConfig!C1625,RIGHT(StoreConfig!G1625,LEN(StoreConfig!G1625)-FIND("#",StoreConfig!G1625)),"")</f>
        <v/>
      </c>
      <c r="J1620" s="91" t="str">
        <f>IF($B$2=StoreConfig!C1625,IF(StoreConfig!L1625=0,"不限购",StoreConfig!L1625&amp;"次"),"")</f>
        <v/>
      </c>
    </row>
    <row r="1621" spans="4:10">
      <c r="D1621" s="99" t="str">
        <f>IF($B$2=StoreConfig!C1626,StoreConfig!O1626,"")</f>
        <v/>
      </c>
      <c r="E1621" s="99" t="str">
        <f>IF($B$2=StoreConfig!C1626,StoreConfig!E1626,"")</f>
        <v/>
      </c>
      <c r="F1621" s="99" t="str">
        <f>IF($B$2=StoreConfig!C1626,RIGHT(StoreConfig!J1626,LEN(StoreConfig!J1626)-FIND("|",StoreConfig!J1626)),"")</f>
        <v/>
      </c>
      <c r="G1621" s="99" t="str">
        <f>IFERROR(VLOOKUP(--IF($B$2=StoreConfig!C1626,LEFT(StoreConfig!J1626,FIND("|",StoreConfig!J1626)-1),""),$Q$4:$R$20,2,FALSE),"")</f>
        <v/>
      </c>
      <c r="H1621" s="91" t="str">
        <f>IF($B$2=StoreConfig!C1626,LEFT(StoreConfig!G1626,FIND("#",StoreConfig!G1626)-1),"")</f>
        <v/>
      </c>
      <c r="I1621" s="91" t="str">
        <f>IF($B$2=StoreConfig!C1626,RIGHT(StoreConfig!G1626,LEN(StoreConfig!G1626)-FIND("#",StoreConfig!G1626)),"")</f>
        <v/>
      </c>
      <c r="J1621" s="91" t="str">
        <f>IF($B$2=StoreConfig!C1626,IF(StoreConfig!L1626=0,"不限购",StoreConfig!L1626&amp;"次"),"")</f>
        <v/>
      </c>
    </row>
    <row r="1622" spans="4:10">
      <c r="D1622" s="99" t="str">
        <f>IF($B$2=StoreConfig!C1627,StoreConfig!O1627,"")</f>
        <v/>
      </c>
      <c r="E1622" s="99" t="str">
        <f>IF($B$2=StoreConfig!C1627,StoreConfig!E1627,"")</f>
        <v/>
      </c>
      <c r="F1622" s="99" t="str">
        <f>IF($B$2=StoreConfig!C1627,RIGHT(StoreConfig!J1627,LEN(StoreConfig!J1627)-FIND("|",StoreConfig!J1627)),"")</f>
        <v/>
      </c>
      <c r="G1622" s="99" t="str">
        <f>IFERROR(VLOOKUP(--IF($B$2=StoreConfig!C1627,LEFT(StoreConfig!J1627,FIND("|",StoreConfig!J1627)-1),""),$Q$4:$R$20,2,FALSE),"")</f>
        <v/>
      </c>
      <c r="H1622" s="91" t="str">
        <f>IF($B$2=StoreConfig!C1627,LEFT(StoreConfig!G1627,FIND("#",StoreConfig!G1627)-1),"")</f>
        <v/>
      </c>
      <c r="I1622" s="91" t="str">
        <f>IF($B$2=StoreConfig!C1627,RIGHT(StoreConfig!G1627,LEN(StoreConfig!G1627)-FIND("#",StoreConfig!G1627)),"")</f>
        <v/>
      </c>
      <c r="J1622" s="91" t="str">
        <f>IF($B$2=StoreConfig!C1627,IF(StoreConfig!L1627=0,"不限购",StoreConfig!L1627&amp;"次"),"")</f>
        <v/>
      </c>
    </row>
    <row r="1623" spans="4:10">
      <c r="D1623" s="99" t="str">
        <f>IF($B$2=StoreConfig!C1628,StoreConfig!O1628,"")</f>
        <v/>
      </c>
      <c r="E1623" s="99" t="str">
        <f>IF($B$2=StoreConfig!C1628,StoreConfig!E1628,"")</f>
        <v/>
      </c>
      <c r="F1623" s="99" t="str">
        <f>IF($B$2=StoreConfig!C1628,RIGHT(StoreConfig!J1628,LEN(StoreConfig!J1628)-FIND("|",StoreConfig!J1628)),"")</f>
        <v/>
      </c>
      <c r="G1623" s="99" t="str">
        <f>IFERROR(VLOOKUP(--IF($B$2=StoreConfig!C1628,LEFT(StoreConfig!J1628,FIND("|",StoreConfig!J1628)-1),""),$Q$4:$R$20,2,FALSE),"")</f>
        <v/>
      </c>
      <c r="H1623" s="91" t="str">
        <f>IF($B$2=StoreConfig!C1628,LEFT(StoreConfig!G1628,FIND("#",StoreConfig!G1628)-1),"")</f>
        <v/>
      </c>
      <c r="I1623" s="91" t="str">
        <f>IF($B$2=StoreConfig!C1628,RIGHT(StoreConfig!G1628,LEN(StoreConfig!G1628)-FIND("#",StoreConfig!G1628)),"")</f>
        <v/>
      </c>
      <c r="J1623" s="91" t="str">
        <f>IF($B$2=StoreConfig!C1628,IF(StoreConfig!L1628=0,"不限购",StoreConfig!L1628&amp;"次"),"")</f>
        <v/>
      </c>
    </row>
    <row r="1624" spans="4:10">
      <c r="D1624" s="99" t="str">
        <f>IF($B$2=StoreConfig!C1629,StoreConfig!O1629,"")</f>
        <v/>
      </c>
      <c r="E1624" s="99" t="str">
        <f>IF($B$2=StoreConfig!C1629,StoreConfig!E1629,"")</f>
        <v/>
      </c>
      <c r="F1624" s="99" t="str">
        <f>IF($B$2=StoreConfig!C1629,RIGHT(StoreConfig!J1629,LEN(StoreConfig!J1629)-FIND("|",StoreConfig!J1629)),"")</f>
        <v/>
      </c>
      <c r="G1624" s="99" t="str">
        <f>IFERROR(VLOOKUP(--IF($B$2=StoreConfig!C1629,LEFT(StoreConfig!J1629,FIND("|",StoreConfig!J1629)-1),""),$Q$4:$R$20,2,FALSE),"")</f>
        <v/>
      </c>
      <c r="H1624" s="91" t="str">
        <f>IF($B$2=StoreConfig!C1629,LEFT(StoreConfig!G1629,FIND("#",StoreConfig!G1629)-1),"")</f>
        <v/>
      </c>
      <c r="I1624" s="91" t="str">
        <f>IF($B$2=StoreConfig!C1629,RIGHT(StoreConfig!G1629,LEN(StoreConfig!G1629)-FIND("#",StoreConfig!G1629)),"")</f>
        <v/>
      </c>
      <c r="J1624" s="91" t="str">
        <f>IF($B$2=StoreConfig!C1629,IF(StoreConfig!L1629=0,"不限购",StoreConfig!L1629&amp;"次"),"")</f>
        <v/>
      </c>
    </row>
    <row r="1625" spans="4:10">
      <c r="D1625" s="99" t="str">
        <f>IF($B$2=StoreConfig!C1630,StoreConfig!O1630,"")</f>
        <v/>
      </c>
      <c r="E1625" s="99" t="str">
        <f>IF($B$2=StoreConfig!C1630,StoreConfig!E1630,"")</f>
        <v/>
      </c>
      <c r="F1625" s="99" t="str">
        <f>IF($B$2=StoreConfig!C1630,RIGHT(StoreConfig!J1630,LEN(StoreConfig!J1630)-FIND("|",StoreConfig!J1630)),"")</f>
        <v/>
      </c>
      <c r="G1625" s="99" t="str">
        <f>IFERROR(VLOOKUP(--IF($B$2=StoreConfig!C1630,LEFT(StoreConfig!J1630,FIND("|",StoreConfig!J1630)-1),""),$Q$4:$R$20,2,FALSE),"")</f>
        <v/>
      </c>
      <c r="H1625" s="91" t="str">
        <f>IF($B$2=StoreConfig!C1630,LEFT(StoreConfig!G1630,FIND("#",StoreConfig!G1630)-1),"")</f>
        <v/>
      </c>
      <c r="I1625" s="91" t="str">
        <f>IF($B$2=StoreConfig!C1630,RIGHT(StoreConfig!G1630,LEN(StoreConfig!G1630)-FIND("#",StoreConfig!G1630)),"")</f>
        <v/>
      </c>
      <c r="J1625" s="91" t="str">
        <f>IF($B$2=StoreConfig!C1630,IF(StoreConfig!L1630=0,"不限购",StoreConfig!L1630&amp;"次"),"")</f>
        <v/>
      </c>
    </row>
    <row r="1626" spans="4:10">
      <c r="D1626" s="99" t="str">
        <f>IF($B$2=StoreConfig!C1631,StoreConfig!O1631,"")</f>
        <v/>
      </c>
      <c r="E1626" s="99" t="str">
        <f>IF($B$2=StoreConfig!C1631,StoreConfig!E1631,"")</f>
        <v/>
      </c>
      <c r="F1626" s="99" t="str">
        <f>IF($B$2=StoreConfig!C1631,RIGHT(StoreConfig!J1631,LEN(StoreConfig!J1631)-FIND("|",StoreConfig!J1631)),"")</f>
        <v/>
      </c>
      <c r="G1626" s="99" t="str">
        <f>IFERROR(VLOOKUP(--IF($B$2=StoreConfig!C1631,LEFT(StoreConfig!J1631,FIND("|",StoreConfig!J1631)-1),""),$Q$4:$R$20,2,FALSE),"")</f>
        <v/>
      </c>
      <c r="H1626" s="91" t="str">
        <f>IF($B$2=StoreConfig!C1631,LEFT(StoreConfig!G1631,FIND("#",StoreConfig!G1631)-1),"")</f>
        <v/>
      </c>
      <c r="I1626" s="91" t="str">
        <f>IF($B$2=StoreConfig!C1631,RIGHT(StoreConfig!G1631,LEN(StoreConfig!G1631)-FIND("#",StoreConfig!G1631)),"")</f>
        <v/>
      </c>
      <c r="J1626" s="91" t="str">
        <f>IF($B$2=StoreConfig!C1631,IF(StoreConfig!L1631=0,"不限购",StoreConfig!L1631&amp;"次"),"")</f>
        <v/>
      </c>
    </row>
    <row r="1627" spans="4:10">
      <c r="D1627" s="99" t="str">
        <f>IF($B$2=StoreConfig!C1632,StoreConfig!O1632,"")</f>
        <v/>
      </c>
      <c r="E1627" s="99" t="str">
        <f>IF($B$2=StoreConfig!C1632,StoreConfig!E1632,"")</f>
        <v/>
      </c>
      <c r="F1627" s="99" t="str">
        <f>IF($B$2=StoreConfig!C1632,RIGHT(StoreConfig!J1632,LEN(StoreConfig!J1632)-FIND("|",StoreConfig!J1632)),"")</f>
        <v/>
      </c>
      <c r="G1627" s="99" t="str">
        <f>IFERROR(VLOOKUP(--IF($B$2=StoreConfig!C1632,LEFT(StoreConfig!J1632,FIND("|",StoreConfig!J1632)-1),""),$Q$4:$R$20,2,FALSE),"")</f>
        <v/>
      </c>
      <c r="H1627" s="91" t="str">
        <f>IF($B$2=StoreConfig!C1632,LEFT(StoreConfig!G1632,FIND("#",StoreConfig!G1632)-1),"")</f>
        <v/>
      </c>
      <c r="I1627" s="91" t="str">
        <f>IF($B$2=StoreConfig!C1632,RIGHT(StoreConfig!G1632,LEN(StoreConfig!G1632)-FIND("#",StoreConfig!G1632)),"")</f>
        <v/>
      </c>
      <c r="J1627" s="91" t="str">
        <f>IF($B$2=StoreConfig!C1632,IF(StoreConfig!L1632=0,"不限购",StoreConfig!L1632&amp;"次"),"")</f>
        <v/>
      </c>
    </row>
    <row r="1628" spans="4:10">
      <c r="D1628" s="99" t="str">
        <f>IF($B$2=StoreConfig!C1633,StoreConfig!O1633,"")</f>
        <v/>
      </c>
      <c r="E1628" s="99" t="str">
        <f>IF($B$2=StoreConfig!C1633,StoreConfig!E1633,"")</f>
        <v/>
      </c>
      <c r="F1628" s="99" t="str">
        <f>IF($B$2=StoreConfig!C1633,RIGHT(StoreConfig!J1633,LEN(StoreConfig!J1633)-FIND("|",StoreConfig!J1633)),"")</f>
        <v/>
      </c>
      <c r="G1628" s="99" t="str">
        <f>IFERROR(VLOOKUP(--IF($B$2=StoreConfig!C1633,LEFT(StoreConfig!J1633,FIND("|",StoreConfig!J1633)-1),""),$Q$4:$R$20,2,FALSE),"")</f>
        <v/>
      </c>
      <c r="H1628" s="91" t="str">
        <f>IF($B$2=StoreConfig!C1633,LEFT(StoreConfig!G1633,FIND("#",StoreConfig!G1633)-1),"")</f>
        <v/>
      </c>
      <c r="I1628" s="91" t="str">
        <f>IF($B$2=StoreConfig!C1633,RIGHT(StoreConfig!G1633,LEN(StoreConfig!G1633)-FIND("#",StoreConfig!G1633)),"")</f>
        <v/>
      </c>
      <c r="J1628" s="91" t="str">
        <f>IF($B$2=StoreConfig!C1633,IF(StoreConfig!L1633=0,"不限购",StoreConfig!L1633&amp;"次"),"")</f>
        <v/>
      </c>
    </row>
    <row r="1629" spans="4:10">
      <c r="D1629" s="99" t="str">
        <f>IF($B$2=StoreConfig!C1634,StoreConfig!O1634,"")</f>
        <v/>
      </c>
      <c r="E1629" s="99" t="str">
        <f>IF($B$2=StoreConfig!C1634,StoreConfig!E1634,"")</f>
        <v/>
      </c>
      <c r="F1629" s="99" t="str">
        <f>IF($B$2=StoreConfig!C1634,RIGHT(StoreConfig!J1634,LEN(StoreConfig!J1634)-FIND("|",StoreConfig!J1634)),"")</f>
        <v/>
      </c>
      <c r="G1629" s="99" t="str">
        <f>IFERROR(VLOOKUP(--IF($B$2=StoreConfig!C1634,LEFT(StoreConfig!J1634,FIND("|",StoreConfig!J1634)-1),""),$Q$4:$R$20,2,FALSE),"")</f>
        <v/>
      </c>
      <c r="H1629" s="91" t="str">
        <f>IF($B$2=StoreConfig!C1634,LEFT(StoreConfig!G1634,FIND("#",StoreConfig!G1634)-1),"")</f>
        <v/>
      </c>
      <c r="I1629" s="91" t="str">
        <f>IF($B$2=StoreConfig!C1634,RIGHT(StoreConfig!G1634,LEN(StoreConfig!G1634)-FIND("#",StoreConfig!G1634)),"")</f>
        <v/>
      </c>
      <c r="J1629" s="91" t="str">
        <f>IF($B$2=StoreConfig!C1634,IF(StoreConfig!L1634=0,"不限购",StoreConfig!L1634&amp;"次"),"")</f>
        <v/>
      </c>
    </row>
    <row r="1630" spans="4:10">
      <c r="D1630" s="99" t="str">
        <f>IF($B$2=StoreConfig!C1635,StoreConfig!O1635,"")</f>
        <v/>
      </c>
      <c r="E1630" s="99" t="str">
        <f>IF($B$2=StoreConfig!C1635,StoreConfig!E1635,"")</f>
        <v/>
      </c>
      <c r="F1630" s="99" t="str">
        <f>IF($B$2=StoreConfig!C1635,RIGHT(StoreConfig!J1635,LEN(StoreConfig!J1635)-FIND("|",StoreConfig!J1635)),"")</f>
        <v/>
      </c>
      <c r="G1630" s="99" t="str">
        <f>IFERROR(VLOOKUP(--IF($B$2=StoreConfig!C1635,LEFT(StoreConfig!J1635,FIND("|",StoreConfig!J1635)-1),""),$Q$4:$R$20,2,FALSE),"")</f>
        <v/>
      </c>
      <c r="H1630" s="91" t="str">
        <f>IF($B$2=StoreConfig!C1635,LEFT(StoreConfig!G1635,FIND("#",StoreConfig!G1635)-1),"")</f>
        <v/>
      </c>
      <c r="I1630" s="91" t="str">
        <f>IF($B$2=StoreConfig!C1635,RIGHT(StoreConfig!G1635,LEN(StoreConfig!G1635)-FIND("#",StoreConfig!G1635)),"")</f>
        <v/>
      </c>
      <c r="J1630" s="91" t="str">
        <f>IF($B$2=StoreConfig!C1635,IF(StoreConfig!L1635=0,"不限购",StoreConfig!L1635&amp;"次"),"")</f>
        <v/>
      </c>
    </row>
    <row r="1631" spans="4:10">
      <c r="D1631" s="99" t="str">
        <f>IF($B$2=StoreConfig!C1636,StoreConfig!O1636,"")</f>
        <v/>
      </c>
      <c r="E1631" s="99" t="str">
        <f>IF($B$2=StoreConfig!C1636,StoreConfig!E1636,"")</f>
        <v/>
      </c>
      <c r="F1631" s="99" t="str">
        <f>IF($B$2=StoreConfig!C1636,RIGHT(StoreConfig!J1636,LEN(StoreConfig!J1636)-FIND("|",StoreConfig!J1636)),"")</f>
        <v/>
      </c>
      <c r="G1631" s="99" t="str">
        <f>IFERROR(VLOOKUP(--IF($B$2=StoreConfig!C1636,LEFT(StoreConfig!J1636,FIND("|",StoreConfig!J1636)-1),""),$Q$4:$R$20,2,FALSE),"")</f>
        <v/>
      </c>
      <c r="H1631" s="91" t="str">
        <f>IF($B$2=StoreConfig!C1636,LEFT(StoreConfig!G1636,FIND("#",StoreConfig!G1636)-1),"")</f>
        <v/>
      </c>
      <c r="I1631" s="91" t="str">
        <f>IF($B$2=StoreConfig!C1636,RIGHT(StoreConfig!G1636,LEN(StoreConfig!G1636)-FIND("#",StoreConfig!G1636)),"")</f>
        <v/>
      </c>
      <c r="J1631" s="91" t="str">
        <f>IF($B$2=StoreConfig!C1636,IF(StoreConfig!L1636=0,"不限购",StoreConfig!L1636&amp;"次"),"")</f>
        <v/>
      </c>
    </row>
    <row r="1632" spans="4:10">
      <c r="D1632" s="99" t="str">
        <f>IF($B$2=StoreConfig!C1637,StoreConfig!O1637,"")</f>
        <v/>
      </c>
      <c r="E1632" s="99" t="str">
        <f>IF($B$2=StoreConfig!C1637,StoreConfig!E1637,"")</f>
        <v/>
      </c>
      <c r="F1632" s="99" t="str">
        <f>IF($B$2=StoreConfig!C1637,RIGHT(StoreConfig!J1637,LEN(StoreConfig!J1637)-FIND("|",StoreConfig!J1637)),"")</f>
        <v/>
      </c>
      <c r="G1632" s="99" t="str">
        <f>IFERROR(VLOOKUP(--IF($B$2=StoreConfig!C1637,LEFT(StoreConfig!J1637,FIND("|",StoreConfig!J1637)-1),""),$Q$4:$R$20,2,FALSE),"")</f>
        <v/>
      </c>
      <c r="H1632" s="91" t="str">
        <f>IF($B$2=StoreConfig!C1637,LEFT(StoreConfig!G1637,FIND("#",StoreConfig!G1637)-1),"")</f>
        <v/>
      </c>
      <c r="I1632" s="91" t="str">
        <f>IF($B$2=StoreConfig!C1637,RIGHT(StoreConfig!G1637,LEN(StoreConfig!G1637)-FIND("#",StoreConfig!G1637)),"")</f>
        <v/>
      </c>
      <c r="J1632" s="91" t="str">
        <f>IF($B$2=StoreConfig!C1637,IF(StoreConfig!L1637=0,"不限购",StoreConfig!L1637&amp;"次"),"")</f>
        <v/>
      </c>
    </row>
    <row r="1633" spans="4:10">
      <c r="D1633" s="99" t="str">
        <f>IF($B$2=StoreConfig!C1638,StoreConfig!O1638,"")</f>
        <v/>
      </c>
      <c r="E1633" s="99" t="str">
        <f>IF($B$2=StoreConfig!C1638,StoreConfig!E1638,"")</f>
        <v/>
      </c>
      <c r="F1633" s="99" t="str">
        <f>IF($B$2=StoreConfig!C1638,RIGHT(StoreConfig!J1638,LEN(StoreConfig!J1638)-FIND("|",StoreConfig!J1638)),"")</f>
        <v/>
      </c>
      <c r="G1633" s="99" t="str">
        <f>IFERROR(VLOOKUP(--IF($B$2=StoreConfig!C1638,LEFT(StoreConfig!J1638,FIND("|",StoreConfig!J1638)-1),""),$Q$4:$R$20,2,FALSE),"")</f>
        <v/>
      </c>
      <c r="H1633" s="91" t="str">
        <f>IF($B$2=StoreConfig!C1638,LEFT(StoreConfig!G1638,FIND("#",StoreConfig!G1638)-1),"")</f>
        <v/>
      </c>
      <c r="I1633" s="91" t="str">
        <f>IF($B$2=StoreConfig!C1638,RIGHT(StoreConfig!G1638,LEN(StoreConfig!G1638)-FIND("#",StoreConfig!G1638)),"")</f>
        <v/>
      </c>
      <c r="J1633" s="91" t="str">
        <f>IF($B$2=StoreConfig!C1638,IF(StoreConfig!L1638=0,"不限购",StoreConfig!L1638&amp;"次"),"")</f>
        <v/>
      </c>
    </row>
    <row r="1634" spans="4:10">
      <c r="D1634" s="99" t="str">
        <f>IF($B$2=StoreConfig!C1639,StoreConfig!O1639,"")</f>
        <v/>
      </c>
      <c r="E1634" s="99" t="str">
        <f>IF($B$2=StoreConfig!C1639,StoreConfig!E1639,"")</f>
        <v/>
      </c>
      <c r="F1634" s="99" t="str">
        <f>IF($B$2=StoreConfig!C1639,RIGHT(StoreConfig!J1639,LEN(StoreConfig!J1639)-FIND("|",StoreConfig!J1639)),"")</f>
        <v/>
      </c>
      <c r="G1634" s="99" t="str">
        <f>IFERROR(VLOOKUP(--IF($B$2=StoreConfig!C1639,LEFT(StoreConfig!J1639,FIND("|",StoreConfig!J1639)-1),""),$Q$4:$R$20,2,FALSE),"")</f>
        <v/>
      </c>
      <c r="H1634" s="91" t="str">
        <f>IF($B$2=StoreConfig!C1639,LEFT(StoreConfig!G1639,FIND("#",StoreConfig!G1639)-1),"")</f>
        <v/>
      </c>
      <c r="I1634" s="91" t="str">
        <f>IF($B$2=StoreConfig!C1639,RIGHT(StoreConfig!G1639,LEN(StoreConfig!G1639)-FIND("#",StoreConfig!G1639)),"")</f>
        <v/>
      </c>
      <c r="J1634" s="91" t="str">
        <f>IF($B$2=StoreConfig!C1639,IF(StoreConfig!L1639=0,"不限购",StoreConfig!L1639&amp;"次"),"")</f>
        <v/>
      </c>
    </row>
    <row r="1635" spans="4:10">
      <c r="D1635" s="99" t="str">
        <f>IF($B$2=StoreConfig!C1640,StoreConfig!O1640,"")</f>
        <v/>
      </c>
      <c r="E1635" s="99" t="str">
        <f>IF($B$2=StoreConfig!C1640,StoreConfig!E1640,"")</f>
        <v/>
      </c>
      <c r="F1635" s="99" t="str">
        <f>IF($B$2=StoreConfig!C1640,RIGHT(StoreConfig!J1640,LEN(StoreConfig!J1640)-FIND("|",StoreConfig!J1640)),"")</f>
        <v/>
      </c>
      <c r="G1635" s="99" t="str">
        <f>IFERROR(VLOOKUP(--IF($B$2=StoreConfig!C1640,LEFT(StoreConfig!J1640,FIND("|",StoreConfig!J1640)-1),""),$Q$4:$R$20,2,FALSE),"")</f>
        <v/>
      </c>
      <c r="H1635" s="91" t="str">
        <f>IF($B$2=StoreConfig!C1640,LEFT(StoreConfig!G1640,FIND("#",StoreConfig!G1640)-1),"")</f>
        <v/>
      </c>
      <c r="I1635" s="91" t="str">
        <f>IF($B$2=StoreConfig!C1640,RIGHT(StoreConfig!G1640,LEN(StoreConfig!G1640)-FIND("#",StoreConfig!G1640)),"")</f>
        <v/>
      </c>
      <c r="J1635" s="91" t="str">
        <f>IF($B$2=StoreConfig!C1640,IF(StoreConfig!L1640=0,"不限购",StoreConfig!L1640&amp;"次"),"")</f>
        <v/>
      </c>
    </row>
    <row r="1636" spans="4:10">
      <c r="D1636" s="99" t="str">
        <f>IF($B$2=StoreConfig!C1641,StoreConfig!O1641,"")</f>
        <v/>
      </c>
      <c r="E1636" s="99" t="str">
        <f>IF($B$2=StoreConfig!C1641,StoreConfig!E1641,"")</f>
        <v/>
      </c>
      <c r="F1636" s="99" t="str">
        <f>IF($B$2=StoreConfig!C1641,RIGHT(StoreConfig!J1641,LEN(StoreConfig!J1641)-FIND("|",StoreConfig!J1641)),"")</f>
        <v/>
      </c>
      <c r="G1636" s="99" t="str">
        <f>IFERROR(VLOOKUP(--IF($B$2=StoreConfig!C1641,LEFT(StoreConfig!J1641,FIND("|",StoreConfig!J1641)-1),""),$Q$4:$R$20,2,FALSE),"")</f>
        <v/>
      </c>
      <c r="H1636" s="91" t="str">
        <f>IF($B$2=StoreConfig!C1641,LEFT(StoreConfig!G1641,FIND("#",StoreConfig!G1641)-1),"")</f>
        <v/>
      </c>
      <c r="I1636" s="91" t="str">
        <f>IF($B$2=StoreConfig!C1641,RIGHT(StoreConfig!G1641,LEN(StoreConfig!G1641)-FIND("#",StoreConfig!G1641)),"")</f>
        <v/>
      </c>
      <c r="J1636" s="91" t="str">
        <f>IF($B$2=StoreConfig!C1641,IF(StoreConfig!L1641=0,"不限购",StoreConfig!L1641&amp;"次"),"")</f>
        <v/>
      </c>
    </row>
    <row r="1637" spans="4:10">
      <c r="D1637" s="99" t="str">
        <f>IF($B$2=StoreConfig!C1642,StoreConfig!O1642,"")</f>
        <v/>
      </c>
      <c r="E1637" s="99" t="str">
        <f>IF($B$2=StoreConfig!C1642,StoreConfig!E1642,"")</f>
        <v/>
      </c>
      <c r="F1637" s="99" t="str">
        <f>IF($B$2=StoreConfig!C1642,RIGHT(StoreConfig!J1642,LEN(StoreConfig!J1642)-FIND("|",StoreConfig!J1642)),"")</f>
        <v/>
      </c>
      <c r="G1637" s="99" t="str">
        <f>IFERROR(VLOOKUP(--IF($B$2=StoreConfig!C1642,LEFT(StoreConfig!J1642,FIND("|",StoreConfig!J1642)-1),""),$Q$4:$R$20,2,FALSE),"")</f>
        <v/>
      </c>
      <c r="H1637" s="91" t="str">
        <f>IF($B$2=StoreConfig!C1642,LEFT(StoreConfig!G1642,FIND("#",StoreConfig!G1642)-1),"")</f>
        <v/>
      </c>
      <c r="I1637" s="91" t="str">
        <f>IF($B$2=StoreConfig!C1642,RIGHT(StoreConfig!G1642,LEN(StoreConfig!G1642)-FIND("#",StoreConfig!G1642)),"")</f>
        <v/>
      </c>
      <c r="J1637" s="91" t="str">
        <f>IF($B$2=StoreConfig!C1642,IF(StoreConfig!L1642=0,"不限购",StoreConfig!L1642&amp;"次"),"")</f>
        <v/>
      </c>
    </row>
    <row r="1638" spans="4:10">
      <c r="D1638" s="99" t="str">
        <f>IF($B$2=StoreConfig!C1643,StoreConfig!O1643,"")</f>
        <v/>
      </c>
      <c r="E1638" s="99" t="str">
        <f>IF($B$2=StoreConfig!C1643,StoreConfig!E1643,"")</f>
        <v/>
      </c>
      <c r="F1638" s="99" t="str">
        <f>IF($B$2=StoreConfig!C1643,RIGHT(StoreConfig!J1643,LEN(StoreConfig!J1643)-FIND("|",StoreConfig!J1643)),"")</f>
        <v/>
      </c>
      <c r="G1638" s="99" t="str">
        <f>IFERROR(VLOOKUP(--IF($B$2=StoreConfig!C1643,LEFT(StoreConfig!J1643,FIND("|",StoreConfig!J1643)-1),""),$Q$4:$R$20,2,FALSE),"")</f>
        <v/>
      </c>
      <c r="H1638" s="91" t="str">
        <f>IF($B$2=StoreConfig!C1643,LEFT(StoreConfig!G1643,FIND("#",StoreConfig!G1643)-1),"")</f>
        <v/>
      </c>
      <c r="I1638" s="91" t="str">
        <f>IF($B$2=StoreConfig!C1643,RIGHT(StoreConfig!G1643,LEN(StoreConfig!G1643)-FIND("#",StoreConfig!G1643)),"")</f>
        <v/>
      </c>
      <c r="J1638" s="91" t="str">
        <f>IF($B$2=StoreConfig!C1643,IF(StoreConfig!L1643=0,"不限购",StoreConfig!L1643&amp;"次"),"")</f>
        <v/>
      </c>
    </row>
    <row r="1639" spans="4:10">
      <c r="D1639" s="99"/>
      <c r="E1639" s="99" t="str">
        <f>IF($B$2=StoreConfig!C1644,StoreConfig!E1644,"")</f>
        <v/>
      </c>
      <c r="F1639" s="99" t="str">
        <f>IF($B$2=StoreConfig!C1644,RIGHT(StoreConfig!J1644,LEN(StoreConfig!J1644)-FIND("|",StoreConfig!J1644)),"")</f>
        <v/>
      </c>
      <c r="G1639" s="99" t="str">
        <f>IFERROR(VLOOKUP(--IF($B$2=StoreConfig!C1644,LEFT(StoreConfig!J1644,FIND("|",StoreConfig!J1644)-1),""),$Q$4:$R$20,2,FALSE),"")</f>
        <v/>
      </c>
      <c r="H1639" s="91" t="str">
        <f>IF($B$2=StoreConfig!C1644,LEFT(StoreConfig!G1644,FIND("#",StoreConfig!G1644)-1),"")</f>
        <v/>
      </c>
      <c r="I1639" s="91" t="str">
        <f>IF($B$2=StoreConfig!C1644,RIGHT(StoreConfig!G1644,LEN(StoreConfig!G1644)-FIND("#",StoreConfig!G1644)),"")</f>
        <v/>
      </c>
      <c r="J1639" s="91" t="str">
        <f>IF($B$2=StoreConfig!C1644,IF(StoreConfig!L1644=0,"不限购",StoreConfig!L1644&amp;"次"),"")</f>
        <v/>
      </c>
    </row>
  </sheetData>
  <autoFilter ref="D1:D1639" xr:uid="{00000000-0009-0000-0000-000006000000}"/>
  <phoneticPr fontId="25" type="noConversion"/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C1:AB1656"/>
  <sheetViews>
    <sheetView topLeftCell="A367" workbookViewId="0">
      <selection activeCell="C367" sqref="C1:C1048576"/>
    </sheetView>
  </sheetViews>
  <sheetFormatPr defaultRowHeight="14.25"/>
  <cols>
    <col min="3" max="3" width="11" style="42" bestFit="1" customWidth="1"/>
    <col min="4" max="5" width="9" style="42"/>
    <col min="6" max="6" width="13" style="42" bestFit="1" customWidth="1"/>
    <col min="7" max="8" width="9" style="42"/>
    <col min="9" max="9" width="21.875" style="113" customWidth="1"/>
    <col min="10" max="10" width="19.375" style="42" customWidth="1"/>
    <col min="11" max="11" width="26.125" style="42" customWidth="1"/>
    <col min="12" max="13" width="9" style="42"/>
    <col min="17" max="17" width="12.25" style="42" customWidth="1"/>
    <col min="18" max="18" width="9" style="42"/>
    <col min="19" max="20" width="13.625" style="42" bestFit="1" customWidth="1"/>
    <col min="21" max="21" width="7.125" style="42" bestFit="1" customWidth="1"/>
    <col min="22" max="28" width="9" style="42"/>
  </cols>
  <sheetData>
    <row r="1" spans="3:18">
      <c r="I1" s="110" t="s">
        <v>8</v>
      </c>
      <c r="Q1" s="238" t="s">
        <v>6</v>
      </c>
    </row>
    <row r="2" spans="3:18">
      <c r="I2" s="110" t="s">
        <v>20</v>
      </c>
      <c r="Q2" s="238" t="s">
        <v>2734</v>
      </c>
      <c r="R2" s="42" t="s">
        <v>2735</v>
      </c>
    </row>
    <row r="3" spans="3:18">
      <c r="I3" s="110">
        <v>2</v>
      </c>
      <c r="Q3" s="238">
        <v>2</v>
      </c>
    </row>
    <row r="4" spans="3:18">
      <c r="I4" s="125" t="s">
        <v>2579</v>
      </c>
      <c r="J4" s="42" t="s">
        <v>2580</v>
      </c>
      <c r="Q4" s="238" t="s">
        <v>2736</v>
      </c>
      <c r="R4" s="42" t="s">
        <v>795</v>
      </c>
    </row>
    <row r="5" spans="3:18">
      <c r="I5" s="113" t="s">
        <v>33</v>
      </c>
      <c r="Q5" s="238" t="s">
        <v>33</v>
      </c>
    </row>
    <row r="6" spans="3:18">
      <c r="K6" s="115" t="s">
        <v>2593</v>
      </c>
      <c r="L6" s="42" t="s">
        <v>2596</v>
      </c>
      <c r="M6" s="115" t="s">
        <v>2597</v>
      </c>
      <c r="Q6" s="215"/>
    </row>
    <row r="7" spans="3:18">
      <c r="Q7" s="215"/>
    </row>
    <row r="8" spans="3:18">
      <c r="C8" s="247"/>
      <c r="D8" s="131">
        <v>26</v>
      </c>
      <c r="E8" s="140">
        <v>15385</v>
      </c>
      <c r="F8" s="127">
        <v>3250</v>
      </c>
      <c r="H8" s="141">
        <v>4</v>
      </c>
      <c r="I8" s="119">
        <v>26</v>
      </c>
      <c r="J8" s="42">
        <v>5000</v>
      </c>
      <c r="K8" s="42" t="str">
        <f t="shared" ref="K8:K19" si="0">D8&amp;$K$6&amp;E8</f>
        <v>26|0#0#0#15385</v>
      </c>
      <c r="Q8" s="230">
        <v>11011</v>
      </c>
      <c r="R8" s="42">
        <v>50</v>
      </c>
    </row>
    <row r="9" spans="3:18">
      <c r="C9" s="247"/>
      <c r="D9" s="131">
        <v>26</v>
      </c>
      <c r="E9" s="140">
        <v>15385</v>
      </c>
      <c r="F9" s="127">
        <v>3250</v>
      </c>
      <c r="H9" s="141">
        <v>4</v>
      </c>
      <c r="I9" s="119">
        <v>26</v>
      </c>
      <c r="J9" s="42">
        <v>5000</v>
      </c>
      <c r="K9" s="42" t="str">
        <f t="shared" si="0"/>
        <v>26|0#0#0#15385</v>
      </c>
      <c r="Q9" s="230">
        <v>11023</v>
      </c>
      <c r="R9" s="42">
        <v>50</v>
      </c>
    </row>
    <row r="10" spans="3:18">
      <c r="C10" s="247"/>
      <c r="D10" s="131">
        <v>26</v>
      </c>
      <c r="E10" s="140">
        <v>15385</v>
      </c>
      <c r="F10" s="127">
        <v>3250</v>
      </c>
      <c r="H10" s="141">
        <v>4</v>
      </c>
      <c r="I10" s="119">
        <v>26</v>
      </c>
      <c r="J10" s="42">
        <v>5000</v>
      </c>
      <c r="K10" s="42" t="str">
        <f t="shared" si="0"/>
        <v>26|0#0#0#15385</v>
      </c>
      <c r="Q10" s="230">
        <v>11001</v>
      </c>
      <c r="R10" s="42">
        <v>50</v>
      </c>
    </row>
    <row r="11" spans="3:18">
      <c r="C11" s="247"/>
      <c r="D11" s="131">
        <v>26</v>
      </c>
      <c r="E11" s="140">
        <v>15385</v>
      </c>
      <c r="F11" s="127">
        <v>3250</v>
      </c>
      <c r="H11" s="141">
        <v>4</v>
      </c>
      <c r="I11" s="119">
        <v>26</v>
      </c>
      <c r="J11" s="42">
        <v>5000</v>
      </c>
      <c r="K11" s="42" t="str">
        <f t="shared" si="0"/>
        <v>26|0#0#0#15385</v>
      </c>
      <c r="Q11" s="230">
        <v>11026</v>
      </c>
      <c r="R11" s="42">
        <v>50</v>
      </c>
    </row>
    <row r="12" spans="3:18">
      <c r="C12" s="247"/>
      <c r="D12" s="131">
        <v>26</v>
      </c>
      <c r="E12" s="140">
        <v>12308</v>
      </c>
      <c r="F12" s="127">
        <v>2600</v>
      </c>
      <c r="H12" s="141">
        <v>4</v>
      </c>
      <c r="I12" s="119">
        <v>26</v>
      </c>
      <c r="J12" s="42">
        <v>4000</v>
      </c>
      <c r="K12" s="42" t="str">
        <f t="shared" si="0"/>
        <v>26|0#0#0#12308</v>
      </c>
      <c r="Q12" s="230">
        <v>11002</v>
      </c>
      <c r="R12" s="42">
        <v>50</v>
      </c>
    </row>
    <row r="13" spans="3:18">
      <c r="C13" s="247"/>
      <c r="D13" s="131">
        <v>26</v>
      </c>
      <c r="E13" s="140">
        <v>12308</v>
      </c>
      <c r="F13" s="127">
        <v>2600</v>
      </c>
      <c r="H13" s="141">
        <v>4</v>
      </c>
      <c r="I13" s="119">
        <v>26</v>
      </c>
      <c r="J13" s="42">
        <v>4000</v>
      </c>
      <c r="K13" s="42" t="str">
        <f t="shared" si="0"/>
        <v>26|0#0#0#12308</v>
      </c>
      <c r="Q13" s="230">
        <v>11015</v>
      </c>
      <c r="R13" s="42">
        <v>50</v>
      </c>
    </row>
    <row r="14" spans="3:18">
      <c r="C14" s="247"/>
      <c r="D14" s="131">
        <v>26</v>
      </c>
      <c r="E14" s="140">
        <v>12308</v>
      </c>
      <c r="F14" s="127">
        <v>2600</v>
      </c>
      <c r="H14" s="141">
        <v>4</v>
      </c>
      <c r="I14" s="119">
        <v>26</v>
      </c>
      <c r="J14" s="42">
        <v>4000</v>
      </c>
      <c r="K14" s="42" t="str">
        <f t="shared" si="0"/>
        <v>26|0#0#0#12308</v>
      </c>
      <c r="Q14" s="230">
        <v>11017</v>
      </c>
      <c r="R14" s="42">
        <v>50</v>
      </c>
    </row>
    <row r="15" spans="3:18">
      <c r="C15" s="247"/>
      <c r="D15" s="131">
        <v>26</v>
      </c>
      <c r="E15" s="140">
        <v>12308</v>
      </c>
      <c r="F15" s="127">
        <v>2600</v>
      </c>
      <c r="H15" s="141">
        <v>4</v>
      </c>
      <c r="I15" s="119">
        <v>26</v>
      </c>
      <c r="J15" s="42">
        <v>4000</v>
      </c>
      <c r="K15" s="42" t="str">
        <f t="shared" si="0"/>
        <v>26|0#0#0#12308</v>
      </c>
      <c r="Q15" s="230">
        <v>11042</v>
      </c>
      <c r="R15" s="42">
        <v>50</v>
      </c>
    </row>
    <row r="16" spans="3:18">
      <c r="C16" s="247"/>
      <c r="D16" s="131">
        <v>26</v>
      </c>
      <c r="E16" s="140">
        <v>7692</v>
      </c>
      <c r="F16" s="127">
        <v>1625</v>
      </c>
      <c r="H16" s="141">
        <v>4</v>
      </c>
      <c r="I16" s="119">
        <v>26</v>
      </c>
      <c r="J16" s="42">
        <v>2500</v>
      </c>
      <c r="K16" s="42" t="str">
        <f t="shared" si="0"/>
        <v>26|0#0#0#7692</v>
      </c>
      <c r="Q16" s="230">
        <v>11045</v>
      </c>
      <c r="R16" s="42">
        <v>50</v>
      </c>
    </row>
    <row r="17" spans="3:28">
      <c r="C17" s="247"/>
      <c r="D17" s="131">
        <v>26</v>
      </c>
      <c r="E17" s="140">
        <v>7692</v>
      </c>
      <c r="F17" s="127">
        <v>1625</v>
      </c>
      <c r="H17" s="141">
        <v>4</v>
      </c>
      <c r="I17" s="119">
        <v>26</v>
      </c>
      <c r="J17" s="42">
        <v>2500</v>
      </c>
      <c r="K17" s="42" t="str">
        <f t="shared" si="0"/>
        <v>26|0#0#0#7692</v>
      </c>
      <c r="Q17" s="230">
        <v>11030</v>
      </c>
      <c r="R17" s="42">
        <v>50</v>
      </c>
    </row>
    <row r="18" spans="3:28">
      <c r="C18" s="247"/>
      <c r="D18" s="131">
        <v>26</v>
      </c>
      <c r="E18" s="140">
        <v>7692</v>
      </c>
      <c r="F18" s="127">
        <v>1625</v>
      </c>
      <c r="H18" s="141">
        <v>4</v>
      </c>
      <c r="I18" s="119">
        <v>26</v>
      </c>
      <c r="J18" s="42">
        <v>2500</v>
      </c>
      <c r="K18" s="42" t="str">
        <f t="shared" si="0"/>
        <v>26|0#0#0#7692</v>
      </c>
      <c r="Q18" s="230">
        <v>11036</v>
      </c>
      <c r="R18" s="42">
        <v>50</v>
      </c>
    </row>
    <row r="19" spans="3:28">
      <c r="C19" s="247"/>
      <c r="D19" s="131">
        <v>26</v>
      </c>
      <c r="E19" s="140">
        <v>7692</v>
      </c>
      <c r="F19" s="127">
        <v>1625</v>
      </c>
      <c r="H19" s="141">
        <v>4</v>
      </c>
      <c r="I19" s="119">
        <v>26</v>
      </c>
      <c r="J19" s="42">
        <v>2500</v>
      </c>
      <c r="K19" s="42" t="str">
        <f t="shared" si="0"/>
        <v>26|0#0#0#7692</v>
      </c>
      <c r="Q19" s="230">
        <v>11038</v>
      </c>
      <c r="R19" s="42">
        <v>50</v>
      </c>
    </row>
    <row r="20" spans="3:28">
      <c r="C20" s="247" t="s">
        <v>2784</v>
      </c>
      <c r="D20" s="129">
        <v>25</v>
      </c>
      <c r="E20" s="140" t="e">
        <v>#VALUE!</v>
      </c>
      <c r="F20" s="127">
        <v>40000</v>
      </c>
      <c r="G20" s="55"/>
      <c r="H20" s="141" t="s">
        <v>2594</v>
      </c>
      <c r="I20" s="116">
        <v>25</v>
      </c>
      <c r="J20" s="55">
        <v>200</v>
      </c>
      <c r="K20" s="55" t="str">
        <f>StoreConfig!J20</f>
        <v>25|0#0#0#200</v>
      </c>
      <c r="L20" s="55"/>
      <c r="M20" s="55"/>
      <c r="Q20" s="181">
        <v>90001</v>
      </c>
      <c r="R20" s="217">
        <v>1</v>
      </c>
      <c r="S20" s="217"/>
      <c r="T20" s="217"/>
      <c r="U20" s="217"/>
      <c r="V20" s="217"/>
      <c r="W20" s="217"/>
      <c r="X20" s="217"/>
      <c r="Y20" s="217"/>
      <c r="Z20" s="217"/>
      <c r="AA20" s="217"/>
      <c r="AB20" s="217"/>
    </row>
    <row r="21" spans="3:28">
      <c r="C21" s="247" t="s">
        <v>2784</v>
      </c>
      <c r="D21" s="129">
        <v>25</v>
      </c>
      <c r="E21" s="140" t="e">
        <v>#VALUE!</v>
      </c>
      <c r="F21" s="127">
        <v>40000</v>
      </c>
      <c r="G21" s="55"/>
      <c r="H21" s="141" t="s">
        <v>2594</v>
      </c>
      <c r="I21" s="116">
        <v>25</v>
      </c>
      <c r="J21" s="55">
        <v>200</v>
      </c>
      <c r="K21" s="55" t="str">
        <f>StoreConfig!J21</f>
        <v>25|0#0#0#200</v>
      </c>
      <c r="L21" s="55"/>
      <c r="M21" s="55"/>
      <c r="Q21" s="181">
        <v>90002</v>
      </c>
      <c r="R21" s="217">
        <v>1</v>
      </c>
      <c r="S21" s="217"/>
      <c r="T21" s="217"/>
      <c r="U21" s="217"/>
      <c r="V21" s="217"/>
      <c r="W21" s="217"/>
      <c r="X21" s="217"/>
      <c r="Y21" s="217"/>
      <c r="Z21" s="217"/>
      <c r="AA21" s="217"/>
      <c r="AB21" s="217"/>
    </row>
    <row r="22" spans="3:28">
      <c r="C22" s="247" t="s">
        <v>2784</v>
      </c>
      <c r="D22" s="129">
        <v>25</v>
      </c>
      <c r="E22" s="140" t="e">
        <v>#VALUE!</v>
      </c>
      <c r="F22" s="127">
        <v>40000</v>
      </c>
      <c r="G22" s="55"/>
      <c r="H22" s="141" t="s">
        <v>2594</v>
      </c>
      <c r="I22" s="116">
        <v>25</v>
      </c>
      <c r="J22" s="55">
        <v>200</v>
      </c>
      <c r="K22" s="55" t="str">
        <f>StoreConfig!J22</f>
        <v>25|0#0#0#200</v>
      </c>
      <c r="L22" s="55"/>
      <c r="M22" s="55"/>
      <c r="Q22" s="181">
        <v>90003</v>
      </c>
      <c r="R22" s="217">
        <v>1</v>
      </c>
      <c r="S22" s="217"/>
      <c r="T22" s="217"/>
      <c r="U22" s="217"/>
      <c r="V22" s="217"/>
      <c r="W22" s="217"/>
      <c r="X22" s="217"/>
      <c r="Y22" s="217"/>
      <c r="Z22" s="217"/>
      <c r="AA22" s="217"/>
      <c r="AB22" s="217"/>
    </row>
    <row r="23" spans="3:28">
      <c r="C23" s="247" t="s">
        <v>2784</v>
      </c>
      <c r="D23" s="129">
        <v>25</v>
      </c>
      <c r="E23" s="140" t="e">
        <v>#VALUE!</v>
      </c>
      <c r="F23" s="127">
        <v>40000</v>
      </c>
      <c r="G23" s="55"/>
      <c r="H23" s="141" t="s">
        <v>2594</v>
      </c>
      <c r="I23" s="116">
        <v>25</v>
      </c>
      <c r="J23" s="55">
        <v>200</v>
      </c>
      <c r="K23" s="55" t="str">
        <f>StoreConfig!J23</f>
        <v>25|0#0#0#200</v>
      </c>
      <c r="L23" s="55"/>
      <c r="M23" s="55"/>
      <c r="Q23" s="181">
        <v>90004</v>
      </c>
      <c r="R23" s="217">
        <v>1</v>
      </c>
      <c r="S23" s="217"/>
      <c r="T23" s="217"/>
      <c r="U23" s="217"/>
      <c r="V23" s="217"/>
      <c r="W23" s="217"/>
      <c r="X23" s="217"/>
      <c r="Y23" s="217"/>
      <c r="Z23" s="217"/>
      <c r="AA23" s="217"/>
      <c r="AB23" s="217"/>
    </row>
    <row r="24" spans="3:28">
      <c r="C24" s="247" t="s">
        <v>2784</v>
      </c>
      <c r="D24" s="129">
        <v>25</v>
      </c>
      <c r="E24" s="140" t="e">
        <v>#VALUE!</v>
      </c>
      <c r="F24" s="127">
        <v>40000</v>
      </c>
      <c r="G24" s="55"/>
      <c r="H24" s="141" t="s">
        <v>2594</v>
      </c>
      <c r="I24" s="116">
        <v>25</v>
      </c>
      <c r="J24" s="55">
        <v>200</v>
      </c>
      <c r="K24" s="55" t="str">
        <f>StoreConfig!J24</f>
        <v>25|0#0#0#200</v>
      </c>
      <c r="L24" s="55"/>
      <c r="M24" s="55"/>
      <c r="Q24" s="181">
        <v>90005</v>
      </c>
      <c r="R24" s="217">
        <v>1</v>
      </c>
      <c r="S24" s="217"/>
      <c r="T24" s="217"/>
      <c r="U24" s="217"/>
      <c r="V24" s="217"/>
      <c r="W24" s="217"/>
      <c r="X24" s="217"/>
      <c r="Y24" s="217"/>
      <c r="Z24" s="217"/>
      <c r="AA24" s="217"/>
      <c r="AB24" s="217"/>
    </row>
    <row r="25" spans="3:28">
      <c r="C25" s="247" t="s">
        <v>2784</v>
      </c>
      <c r="D25" s="129">
        <v>25</v>
      </c>
      <c r="E25" s="140" t="e">
        <v>#VALUE!</v>
      </c>
      <c r="F25" s="127">
        <v>40000</v>
      </c>
      <c r="G25" s="55"/>
      <c r="H25" s="141" t="s">
        <v>2594</v>
      </c>
      <c r="I25" s="116">
        <v>25</v>
      </c>
      <c r="J25" s="55">
        <v>200</v>
      </c>
      <c r="K25" s="55" t="str">
        <f>StoreConfig!J25</f>
        <v>25|0#0#0#200</v>
      </c>
      <c r="L25" s="55"/>
      <c r="M25" s="55"/>
      <c r="Q25" s="181">
        <v>90001</v>
      </c>
      <c r="R25" s="217">
        <v>1</v>
      </c>
      <c r="S25" s="217"/>
      <c r="T25" s="217"/>
      <c r="U25" s="217"/>
      <c r="V25" s="217"/>
      <c r="W25" s="217"/>
      <c r="X25" s="217"/>
      <c r="Y25" s="217"/>
      <c r="Z25" s="217"/>
      <c r="AA25" s="217"/>
      <c r="AB25" s="217"/>
    </row>
    <row r="26" spans="3:28">
      <c r="C26" s="247" t="s">
        <v>2784</v>
      </c>
      <c r="D26" s="129">
        <v>25</v>
      </c>
      <c r="E26" s="140" t="e">
        <v>#VALUE!</v>
      </c>
      <c r="F26" s="127">
        <v>40000</v>
      </c>
      <c r="G26" s="55"/>
      <c r="H26" s="141" t="s">
        <v>2594</v>
      </c>
      <c r="I26" s="116">
        <v>25</v>
      </c>
      <c r="J26" s="55">
        <v>200</v>
      </c>
      <c r="K26" s="55" t="str">
        <f>StoreConfig!J26</f>
        <v>25|0#0#0#200</v>
      </c>
      <c r="L26" s="55"/>
      <c r="M26" s="55"/>
      <c r="Q26" s="181">
        <v>90002</v>
      </c>
      <c r="R26" s="217">
        <v>1</v>
      </c>
      <c r="S26" s="217"/>
      <c r="T26" s="217"/>
      <c r="U26" s="217"/>
      <c r="V26" s="217"/>
      <c r="W26" s="217"/>
      <c r="X26" s="217"/>
      <c r="Y26" s="217"/>
      <c r="Z26" s="217"/>
      <c r="AA26" s="217"/>
      <c r="AB26" s="217"/>
    </row>
    <row r="27" spans="3:28">
      <c r="C27" s="247" t="s">
        <v>2784</v>
      </c>
      <c r="D27" s="129">
        <v>25</v>
      </c>
      <c r="E27" s="140" t="e">
        <v>#VALUE!</v>
      </c>
      <c r="F27" s="127">
        <v>40000</v>
      </c>
      <c r="G27" s="55"/>
      <c r="H27" s="141" t="s">
        <v>2594</v>
      </c>
      <c r="I27" s="116">
        <v>25</v>
      </c>
      <c r="J27" s="55">
        <v>200</v>
      </c>
      <c r="K27" s="55" t="str">
        <f>StoreConfig!J27</f>
        <v>25|0#0#0#200</v>
      </c>
      <c r="L27" s="55"/>
      <c r="M27" s="55"/>
      <c r="Q27" s="181">
        <v>90003</v>
      </c>
      <c r="R27" s="217">
        <v>1</v>
      </c>
      <c r="S27" s="217"/>
      <c r="T27" s="217"/>
      <c r="U27" s="217"/>
      <c r="V27" s="217"/>
      <c r="W27" s="217"/>
      <c r="X27" s="217"/>
      <c r="Y27" s="217"/>
      <c r="Z27" s="217"/>
      <c r="AA27" s="217"/>
      <c r="AB27" s="217"/>
    </row>
    <row r="28" spans="3:28">
      <c r="C28" s="247" t="s">
        <v>2784</v>
      </c>
      <c r="D28" s="129">
        <v>25</v>
      </c>
      <c r="E28" s="140" t="e">
        <v>#VALUE!</v>
      </c>
      <c r="F28" s="127">
        <v>40000</v>
      </c>
      <c r="G28" s="55"/>
      <c r="H28" s="141" t="s">
        <v>2594</v>
      </c>
      <c r="I28" s="116">
        <v>25</v>
      </c>
      <c r="J28" s="55">
        <v>200</v>
      </c>
      <c r="K28" s="55" t="str">
        <f>StoreConfig!J28</f>
        <v>25|0#0#0#200</v>
      </c>
      <c r="L28" s="55"/>
      <c r="M28" s="55"/>
      <c r="Q28" s="181">
        <v>90004</v>
      </c>
      <c r="R28" s="217">
        <v>1</v>
      </c>
      <c r="S28" s="217"/>
      <c r="T28" s="217"/>
      <c r="U28" s="217"/>
      <c r="V28" s="217"/>
      <c r="W28" s="217"/>
      <c r="X28" s="217"/>
      <c r="Y28" s="217"/>
      <c r="Z28" s="217"/>
      <c r="AA28" s="217"/>
      <c r="AB28" s="217"/>
    </row>
    <row r="29" spans="3:28">
      <c r="C29" s="247" t="s">
        <v>2784</v>
      </c>
      <c r="D29" s="129">
        <v>25</v>
      </c>
      <c r="E29" s="140" t="e">
        <v>#VALUE!</v>
      </c>
      <c r="F29" s="127">
        <v>40000</v>
      </c>
      <c r="G29" s="55"/>
      <c r="H29" s="141" t="s">
        <v>2594</v>
      </c>
      <c r="I29" s="116">
        <v>25</v>
      </c>
      <c r="J29" s="55">
        <v>200</v>
      </c>
      <c r="K29" s="55" t="str">
        <f>StoreConfig!J29</f>
        <v>25|0#0#0#200</v>
      </c>
      <c r="L29" s="55"/>
      <c r="M29" s="55"/>
      <c r="Q29" s="181">
        <v>90005</v>
      </c>
      <c r="R29" s="217">
        <v>1</v>
      </c>
      <c r="S29" s="217"/>
      <c r="T29" s="217"/>
      <c r="U29" s="217"/>
      <c r="V29" s="217"/>
      <c r="W29" s="217"/>
      <c r="X29" s="217"/>
      <c r="Y29" s="217"/>
      <c r="Z29" s="217"/>
      <c r="AA29" s="217"/>
      <c r="AB29" s="217"/>
    </row>
    <row r="30" spans="3:28">
      <c r="C30" s="247" t="s">
        <v>2784</v>
      </c>
      <c r="D30" s="129">
        <v>25</v>
      </c>
      <c r="E30" s="140" t="e">
        <v>#N/A</v>
      </c>
      <c r="F30" s="127">
        <v>300000</v>
      </c>
      <c r="G30" s="55"/>
      <c r="H30" s="141" t="s">
        <v>2594</v>
      </c>
      <c r="I30" s="116">
        <v>25</v>
      </c>
      <c r="J30" s="55">
        <v>1500</v>
      </c>
      <c r="K30" s="55" t="str">
        <f>StoreConfig!J30</f>
        <v>25|0#0#0#1500</v>
      </c>
      <c r="L30" s="55"/>
      <c r="M30" s="55"/>
      <c r="Q30" s="181">
        <v>90201</v>
      </c>
      <c r="R30" s="217">
        <v>1</v>
      </c>
      <c r="S30" s="217"/>
      <c r="T30" s="217"/>
      <c r="U30" s="217"/>
      <c r="V30" s="217"/>
      <c r="W30" s="217"/>
      <c r="X30" s="217"/>
      <c r="Y30" s="217"/>
      <c r="Z30" s="217"/>
      <c r="AA30" s="217"/>
      <c r="AB30" s="217"/>
    </row>
    <row r="31" spans="3:28">
      <c r="C31" s="247" t="s">
        <v>2784</v>
      </c>
      <c r="D31" s="129">
        <v>25</v>
      </c>
      <c r="E31" s="140" t="e">
        <v>#N/A</v>
      </c>
      <c r="F31" s="127">
        <v>300000</v>
      </c>
      <c r="G31" s="55"/>
      <c r="H31" s="141" t="s">
        <v>2594</v>
      </c>
      <c r="I31" s="116">
        <v>25</v>
      </c>
      <c r="J31" s="55">
        <v>1500</v>
      </c>
      <c r="K31" s="55" t="str">
        <f>StoreConfig!J31</f>
        <v>25|0#0#0#1500</v>
      </c>
      <c r="L31" s="55"/>
      <c r="M31" s="55"/>
      <c r="Q31" s="181">
        <v>90202</v>
      </c>
      <c r="R31" s="217">
        <v>1</v>
      </c>
      <c r="S31" s="217"/>
      <c r="T31" s="217"/>
      <c r="U31" s="217"/>
      <c r="V31" s="217"/>
      <c r="W31" s="217"/>
      <c r="X31" s="217"/>
      <c r="Y31" s="217"/>
      <c r="Z31" s="217"/>
      <c r="AA31" s="217"/>
      <c r="AB31" s="217"/>
    </row>
    <row r="32" spans="3:28">
      <c r="C32" s="247" t="s">
        <v>2784</v>
      </c>
      <c r="D32" s="129">
        <v>25</v>
      </c>
      <c r="E32" s="140" t="e">
        <v>#N/A</v>
      </c>
      <c r="F32" s="127">
        <v>300000</v>
      </c>
      <c r="G32" s="55"/>
      <c r="H32" s="141" t="s">
        <v>2594</v>
      </c>
      <c r="I32" s="116">
        <v>25</v>
      </c>
      <c r="J32" s="55">
        <v>1500</v>
      </c>
      <c r="K32" s="55" t="str">
        <f>StoreConfig!J32</f>
        <v>25|0#0#0#1500</v>
      </c>
      <c r="L32" s="55"/>
      <c r="M32" s="55"/>
      <c r="Q32" s="181">
        <v>90203</v>
      </c>
      <c r="R32" s="217">
        <v>1</v>
      </c>
      <c r="S32" s="217"/>
      <c r="T32" s="217"/>
      <c r="U32" s="217"/>
      <c r="V32" s="217"/>
      <c r="W32" s="217"/>
      <c r="X32" s="217"/>
      <c r="Y32" s="217"/>
      <c r="Z32" s="217"/>
      <c r="AA32" s="217"/>
      <c r="AB32" s="217"/>
    </row>
    <row r="33" spans="3:28">
      <c r="C33" s="247" t="s">
        <v>2784</v>
      </c>
      <c r="D33" s="129">
        <v>25</v>
      </c>
      <c r="E33" s="140" t="e">
        <v>#N/A</v>
      </c>
      <c r="F33" s="127">
        <v>300000</v>
      </c>
      <c r="G33" s="55"/>
      <c r="H33" s="141" t="s">
        <v>2594</v>
      </c>
      <c r="I33" s="116">
        <v>25</v>
      </c>
      <c r="J33" s="55">
        <v>1500</v>
      </c>
      <c r="K33" s="55" t="str">
        <f>StoreConfig!J33</f>
        <v>25|0#0#0#1500</v>
      </c>
      <c r="L33" s="55"/>
      <c r="M33" s="55"/>
      <c r="Q33" s="181">
        <v>90204</v>
      </c>
      <c r="R33" s="217">
        <v>1</v>
      </c>
      <c r="S33" s="217"/>
      <c r="T33" s="217"/>
      <c r="U33" s="217"/>
      <c r="V33" s="217"/>
      <c r="W33" s="217"/>
      <c r="X33" s="217"/>
      <c r="Y33" s="217"/>
      <c r="Z33" s="217"/>
      <c r="AA33" s="217"/>
      <c r="AB33" s="217"/>
    </row>
    <row r="34" spans="3:28">
      <c r="C34" s="247" t="s">
        <v>2784</v>
      </c>
      <c r="D34" s="129">
        <v>25</v>
      </c>
      <c r="E34" s="140" t="e">
        <v>#N/A</v>
      </c>
      <c r="F34" s="127">
        <v>300000</v>
      </c>
      <c r="G34" s="55"/>
      <c r="H34" s="141" t="s">
        <v>2594</v>
      </c>
      <c r="I34" s="116">
        <v>25</v>
      </c>
      <c r="J34" s="55">
        <v>1500</v>
      </c>
      <c r="K34" s="55" t="str">
        <f>StoreConfig!J34</f>
        <v>25|0#0#0#1500</v>
      </c>
      <c r="L34" s="55"/>
      <c r="M34" s="55"/>
      <c r="Q34" s="181">
        <v>90205</v>
      </c>
      <c r="R34" s="217">
        <v>1</v>
      </c>
      <c r="S34" s="217"/>
      <c r="T34" s="217"/>
      <c r="U34" s="217"/>
      <c r="V34" s="217"/>
      <c r="W34" s="217"/>
      <c r="X34" s="217"/>
      <c r="Y34" s="217"/>
      <c r="Z34" s="217"/>
      <c r="AA34" s="217"/>
      <c r="AB34" s="217"/>
    </row>
    <row r="35" spans="3:28">
      <c r="C35" s="247" t="s">
        <v>2784</v>
      </c>
      <c r="D35" s="129">
        <v>25</v>
      </c>
      <c r="E35" s="140" t="e">
        <v>#N/A</v>
      </c>
      <c r="F35" s="127">
        <v>300000</v>
      </c>
      <c r="G35" s="55"/>
      <c r="H35" s="141" t="s">
        <v>2594</v>
      </c>
      <c r="I35" s="116">
        <v>25</v>
      </c>
      <c r="J35" s="55">
        <v>1500</v>
      </c>
      <c r="K35" s="55" t="str">
        <f>StoreConfig!J35</f>
        <v>25|0#0#0#1500</v>
      </c>
      <c r="L35" s="55"/>
      <c r="M35" s="55"/>
      <c r="Q35" s="181">
        <v>90201</v>
      </c>
      <c r="R35" s="217">
        <v>1</v>
      </c>
      <c r="S35" s="217"/>
      <c r="T35" s="217"/>
      <c r="U35" s="217"/>
      <c r="V35" s="217"/>
      <c r="W35" s="217"/>
      <c r="X35" s="217"/>
      <c r="Y35" s="217"/>
      <c r="Z35" s="217"/>
      <c r="AA35" s="217"/>
      <c r="AB35" s="217"/>
    </row>
    <row r="36" spans="3:28">
      <c r="C36" s="247" t="s">
        <v>2784</v>
      </c>
      <c r="D36" s="129">
        <v>25</v>
      </c>
      <c r="E36" s="140" t="e">
        <v>#N/A</v>
      </c>
      <c r="F36" s="127">
        <v>300000</v>
      </c>
      <c r="G36" s="55"/>
      <c r="H36" s="141" t="s">
        <v>2594</v>
      </c>
      <c r="I36" s="116">
        <v>25</v>
      </c>
      <c r="J36" s="55">
        <v>1500</v>
      </c>
      <c r="K36" s="55" t="str">
        <f>StoreConfig!J36</f>
        <v>25|0#0#0#1500</v>
      </c>
      <c r="L36" s="55"/>
      <c r="M36" s="55"/>
      <c r="Q36" s="181">
        <v>90202</v>
      </c>
      <c r="R36" s="217">
        <v>1</v>
      </c>
      <c r="S36" s="217"/>
      <c r="T36" s="217"/>
      <c r="U36" s="217"/>
      <c r="V36" s="217"/>
      <c r="W36" s="217"/>
      <c r="X36" s="217"/>
      <c r="Y36" s="217"/>
      <c r="Z36" s="217"/>
      <c r="AA36" s="217"/>
      <c r="AB36" s="217"/>
    </row>
    <row r="37" spans="3:28">
      <c r="C37" s="247" t="s">
        <v>2784</v>
      </c>
      <c r="D37" s="129">
        <v>25</v>
      </c>
      <c r="E37" s="140" t="e">
        <v>#N/A</v>
      </c>
      <c r="F37" s="127">
        <v>300000</v>
      </c>
      <c r="G37" s="55"/>
      <c r="H37" s="141" t="s">
        <v>2594</v>
      </c>
      <c r="I37" s="116">
        <v>25</v>
      </c>
      <c r="J37" s="55">
        <v>1500</v>
      </c>
      <c r="K37" s="55" t="str">
        <f>StoreConfig!J37</f>
        <v>25|0#0#0#1500</v>
      </c>
      <c r="L37" s="55"/>
      <c r="M37" s="55"/>
      <c r="Q37" s="181">
        <v>90203</v>
      </c>
      <c r="R37" s="217">
        <v>1</v>
      </c>
      <c r="S37" s="217"/>
      <c r="T37" s="217"/>
      <c r="U37" s="217"/>
      <c r="V37" s="217"/>
      <c r="W37" s="217"/>
      <c r="X37" s="217"/>
      <c r="Y37" s="217"/>
      <c r="Z37" s="217"/>
      <c r="AA37" s="217"/>
      <c r="AB37" s="217"/>
    </row>
    <row r="38" spans="3:28">
      <c r="C38" s="247" t="s">
        <v>2784</v>
      </c>
      <c r="D38" s="129">
        <v>25</v>
      </c>
      <c r="E38" s="140" t="e">
        <v>#N/A</v>
      </c>
      <c r="F38" s="127">
        <v>300000</v>
      </c>
      <c r="G38" s="55"/>
      <c r="H38" s="141" t="s">
        <v>2594</v>
      </c>
      <c r="I38" s="116">
        <v>25</v>
      </c>
      <c r="J38" s="55">
        <v>1500</v>
      </c>
      <c r="K38" s="55" t="str">
        <f>StoreConfig!J38</f>
        <v>25|0#0#0#1500</v>
      </c>
      <c r="L38" s="55"/>
      <c r="M38" s="55"/>
      <c r="Q38" s="181">
        <v>90204</v>
      </c>
      <c r="R38" s="217">
        <v>1</v>
      </c>
      <c r="S38" s="217"/>
      <c r="T38" s="217"/>
      <c r="U38" s="217"/>
      <c r="V38" s="217"/>
      <c r="W38" s="217"/>
      <c r="X38" s="217"/>
      <c r="Y38" s="217"/>
      <c r="Z38" s="217"/>
      <c r="AA38" s="217"/>
      <c r="AB38" s="217"/>
    </row>
    <row r="39" spans="3:28">
      <c r="C39" s="247" t="s">
        <v>2784</v>
      </c>
      <c r="D39" s="129">
        <v>25</v>
      </c>
      <c r="E39" s="140" t="e">
        <v>#N/A</v>
      </c>
      <c r="F39" s="127">
        <v>300000</v>
      </c>
      <c r="G39" s="55"/>
      <c r="H39" s="141" t="s">
        <v>2594</v>
      </c>
      <c r="I39" s="116">
        <v>25</v>
      </c>
      <c r="J39" s="55">
        <v>1500</v>
      </c>
      <c r="K39" s="55" t="str">
        <f>StoreConfig!J39</f>
        <v>25|0#0#0#1500</v>
      </c>
      <c r="L39" s="55"/>
      <c r="M39" s="55"/>
      <c r="Q39" s="181">
        <v>90205</v>
      </c>
      <c r="R39" s="217">
        <v>1</v>
      </c>
      <c r="S39" s="217"/>
      <c r="T39" s="217"/>
      <c r="U39" s="217"/>
      <c r="V39" s="217"/>
      <c r="W39" s="217"/>
      <c r="X39" s="217"/>
      <c r="Y39" s="217"/>
      <c r="Z39" s="217"/>
      <c r="AA39" s="217"/>
      <c r="AB39" s="217"/>
    </row>
    <row r="40" spans="3:28">
      <c r="C40" s="247" t="s">
        <v>2784</v>
      </c>
      <c r="D40" s="128">
        <v>25</v>
      </c>
      <c r="E40" s="140" t="e">
        <v>#N/A</v>
      </c>
      <c r="F40" s="127">
        <v>120000</v>
      </c>
      <c r="G40" s="55"/>
      <c r="H40" s="141" t="s">
        <v>2594</v>
      </c>
      <c r="I40" s="78">
        <v>25</v>
      </c>
      <c r="J40" s="55">
        <v>600</v>
      </c>
      <c r="K40" s="55" t="str">
        <f>StoreConfig!J40</f>
        <v>25|0#0#0#600</v>
      </c>
      <c r="L40" s="55"/>
      <c r="M40" s="55"/>
      <c r="Q40" s="231">
        <v>60095</v>
      </c>
      <c r="R40" s="217">
        <v>1</v>
      </c>
      <c r="S40" s="217"/>
      <c r="T40" s="217"/>
      <c r="U40" s="217"/>
      <c r="V40" s="217"/>
      <c r="W40" s="217"/>
      <c r="X40" s="217"/>
      <c r="Y40" s="217"/>
      <c r="Z40" s="217"/>
      <c r="AA40" s="217"/>
      <c r="AB40" s="217"/>
    </row>
    <row r="41" spans="3:28">
      <c r="C41" s="247" t="s">
        <v>2784</v>
      </c>
      <c r="D41" s="128">
        <v>25</v>
      </c>
      <c r="E41" s="140" t="e">
        <v>#N/A</v>
      </c>
      <c r="F41" s="127">
        <v>120000</v>
      </c>
      <c r="G41" s="55"/>
      <c r="H41" s="141" t="s">
        <v>2594</v>
      </c>
      <c r="I41" s="78">
        <v>25</v>
      </c>
      <c r="J41" s="55">
        <v>600</v>
      </c>
      <c r="K41" s="55" t="str">
        <f>StoreConfig!J41</f>
        <v>25|0#0#0#600</v>
      </c>
      <c r="L41" s="55"/>
      <c r="M41" s="55"/>
      <c r="Q41" s="231">
        <v>60098</v>
      </c>
      <c r="R41" s="217">
        <v>1</v>
      </c>
      <c r="S41" s="217"/>
      <c r="T41" s="217"/>
      <c r="U41" s="217"/>
      <c r="V41" s="217"/>
      <c r="W41" s="217"/>
      <c r="X41" s="217"/>
      <c r="Y41" s="217"/>
      <c r="Z41" s="217"/>
      <c r="AA41" s="217"/>
      <c r="AB41" s="217"/>
    </row>
    <row r="42" spans="3:28">
      <c r="C42" s="247" t="s">
        <v>2784</v>
      </c>
      <c r="D42" s="128">
        <v>25</v>
      </c>
      <c r="E42" s="140">
        <v>4</v>
      </c>
      <c r="F42" s="127">
        <v>480000</v>
      </c>
      <c r="G42" s="55"/>
      <c r="H42" s="141" t="s">
        <v>2594</v>
      </c>
      <c r="I42" s="78">
        <v>25</v>
      </c>
      <c r="J42" s="55">
        <v>2400</v>
      </c>
      <c r="K42" s="55" t="str">
        <f>StoreConfig!J42</f>
        <v>25|0#0#0#2400</v>
      </c>
      <c r="L42" s="55"/>
      <c r="M42" s="55"/>
      <c r="Q42" s="231">
        <v>60101</v>
      </c>
      <c r="R42" s="217">
        <v>1</v>
      </c>
      <c r="S42" s="217"/>
      <c r="T42" s="217"/>
      <c r="U42" s="217"/>
      <c r="V42" s="217"/>
      <c r="W42" s="217"/>
      <c r="X42" s="217"/>
      <c r="Y42" s="217"/>
      <c r="Z42" s="217"/>
      <c r="AA42" s="217"/>
      <c r="AB42" s="217"/>
    </row>
    <row r="43" spans="3:28">
      <c r="C43" s="247" t="s">
        <v>2784</v>
      </c>
      <c r="D43" s="129">
        <v>25</v>
      </c>
      <c r="E43" s="140" t="e">
        <v>#N/A</v>
      </c>
      <c r="F43" s="127">
        <v>480000</v>
      </c>
      <c r="G43" s="55"/>
      <c r="H43" s="141" t="s">
        <v>2594</v>
      </c>
      <c r="I43" s="116">
        <v>25</v>
      </c>
      <c r="J43" s="55">
        <v>2400</v>
      </c>
      <c r="K43" s="55" t="str">
        <f>StoreConfig!J43</f>
        <v>25|0#0#0#2400</v>
      </c>
      <c r="L43" s="55"/>
      <c r="M43" s="55"/>
      <c r="Q43" s="181">
        <v>60106</v>
      </c>
      <c r="R43" s="217">
        <v>1</v>
      </c>
      <c r="S43" s="217"/>
      <c r="T43" s="217"/>
      <c r="U43" s="217"/>
      <c r="V43" s="217"/>
      <c r="W43" s="217"/>
      <c r="X43" s="217"/>
      <c r="Y43" s="217"/>
      <c r="Z43" s="217"/>
      <c r="AA43" s="217"/>
      <c r="AB43" s="217"/>
    </row>
    <row r="44" spans="3:28">
      <c r="C44" s="247" t="s">
        <v>2784</v>
      </c>
      <c r="D44" s="129">
        <v>25</v>
      </c>
      <c r="E44" s="140" t="e">
        <v>#N/A</v>
      </c>
      <c r="F44" s="127">
        <v>480000</v>
      </c>
      <c r="G44" s="55"/>
      <c r="H44" s="141" t="s">
        <v>2594</v>
      </c>
      <c r="I44" s="116">
        <v>25</v>
      </c>
      <c r="J44" s="55">
        <v>2400</v>
      </c>
      <c r="K44" s="55" t="str">
        <f>StoreConfig!J44</f>
        <v>25|0#0#0#2400</v>
      </c>
      <c r="L44" s="55"/>
      <c r="M44" s="55"/>
      <c r="Q44" s="181">
        <v>60111</v>
      </c>
      <c r="R44" s="217">
        <v>1</v>
      </c>
      <c r="S44" s="217"/>
      <c r="T44" s="217"/>
      <c r="U44" s="217"/>
      <c r="V44" s="217"/>
      <c r="W44" s="217"/>
      <c r="X44" s="217"/>
      <c r="Y44" s="217"/>
      <c r="Z44" s="217"/>
      <c r="AA44" s="217"/>
      <c r="AB44" s="217"/>
    </row>
    <row r="45" spans="3:28">
      <c r="C45" s="247" t="s">
        <v>2784</v>
      </c>
      <c r="D45" s="129">
        <v>25</v>
      </c>
      <c r="E45" s="140" t="e">
        <v>#N/A</v>
      </c>
      <c r="F45" s="127">
        <v>480000</v>
      </c>
      <c r="G45" s="55"/>
      <c r="H45" s="141" t="s">
        <v>2594</v>
      </c>
      <c r="I45" s="116">
        <v>25</v>
      </c>
      <c r="J45" s="55">
        <v>2400</v>
      </c>
      <c r="K45" s="55" t="str">
        <f>StoreConfig!J45</f>
        <v>25|0#0#0#2400</v>
      </c>
      <c r="L45" s="55"/>
      <c r="M45" s="55"/>
      <c r="Q45" s="181">
        <v>60116</v>
      </c>
      <c r="R45" s="217">
        <v>1</v>
      </c>
      <c r="S45" s="217"/>
      <c r="T45" s="217"/>
      <c r="U45" s="217"/>
      <c r="V45" s="217"/>
      <c r="W45" s="217"/>
      <c r="X45" s="217"/>
      <c r="Y45" s="217"/>
      <c r="Z45" s="217"/>
      <c r="AA45" s="217"/>
      <c r="AB45" s="217"/>
    </row>
    <row r="46" spans="3:28">
      <c r="C46" s="247" t="s">
        <v>2784</v>
      </c>
      <c r="D46" s="129">
        <v>25</v>
      </c>
      <c r="E46" s="140" t="e">
        <v>#N/A</v>
      </c>
      <c r="F46" s="127">
        <v>480000</v>
      </c>
      <c r="G46" s="55"/>
      <c r="H46" s="141" t="s">
        <v>2594</v>
      </c>
      <c r="I46" s="116">
        <v>25</v>
      </c>
      <c r="J46" s="55">
        <v>2400</v>
      </c>
      <c r="K46" s="55" t="str">
        <f>StoreConfig!J46</f>
        <v>25|0#0#0#2400</v>
      </c>
      <c r="L46" s="55"/>
      <c r="M46" s="55"/>
      <c r="Q46" s="181">
        <v>60121</v>
      </c>
      <c r="R46" s="217">
        <v>1</v>
      </c>
      <c r="S46" s="217"/>
      <c r="T46" s="217"/>
      <c r="U46" s="217"/>
      <c r="V46" s="217"/>
      <c r="W46" s="217"/>
      <c r="X46" s="217"/>
      <c r="Y46" s="217"/>
      <c r="Z46" s="217"/>
      <c r="AA46" s="217"/>
      <c r="AB46" s="217"/>
    </row>
    <row r="47" spans="3:28">
      <c r="C47" s="247" t="s">
        <v>2784</v>
      </c>
      <c r="D47" s="129">
        <v>25</v>
      </c>
      <c r="E47" s="140">
        <v>4</v>
      </c>
      <c r="F47" s="127">
        <v>480000</v>
      </c>
      <c r="G47" s="55"/>
      <c r="H47" s="141" t="s">
        <v>2594</v>
      </c>
      <c r="I47" s="116">
        <v>25</v>
      </c>
      <c r="J47" s="55">
        <v>2400</v>
      </c>
      <c r="K47" s="55" t="str">
        <f>StoreConfig!J47</f>
        <v>25|0#0#0#2400</v>
      </c>
      <c r="L47" s="55"/>
      <c r="M47" s="55"/>
      <c r="Q47" s="181">
        <v>60126</v>
      </c>
      <c r="R47" s="217">
        <v>1</v>
      </c>
      <c r="S47" s="217"/>
      <c r="T47" s="217"/>
      <c r="U47" s="217"/>
      <c r="V47" s="217"/>
      <c r="W47" s="217"/>
      <c r="X47" s="217"/>
      <c r="Y47" s="217"/>
      <c r="Z47" s="217"/>
      <c r="AA47" s="217"/>
      <c r="AB47" s="217"/>
    </row>
    <row r="48" spans="3:28">
      <c r="C48" s="247" t="s">
        <v>2784</v>
      </c>
      <c r="D48" s="129">
        <v>25</v>
      </c>
      <c r="E48" s="140" t="e">
        <v>#N/A</v>
      </c>
      <c r="F48" s="127">
        <v>480000</v>
      </c>
      <c r="G48" s="55"/>
      <c r="H48" s="141" t="s">
        <v>2594</v>
      </c>
      <c r="I48" s="116">
        <v>25</v>
      </c>
      <c r="J48" s="55">
        <v>2400</v>
      </c>
      <c r="K48" s="55" t="str">
        <f>StoreConfig!J48</f>
        <v>25|0#0#0#2400</v>
      </c>
      <c r="L48" s="55"/>
      <c r="M48" s="55"/>
      <c r="Q48" s="181">
        <v>60131</v>
      </c>
      <c r="R48" s="217">
        <v>1</v>
      </c>
      <c r="S48" s="217"/>
      <c r="T48" s="217"/>
      <c r="U48" s="217"/>
      <c r="V48" s="217"/>
      <c r="W48" s="217"/>
      <c r="X48" s="217"/>
      <c r="Y48" s="217"/>
      <c r="Z48" s="217"/>
      <c r="AA48" s="217"/>
      <c r="AB48" s="217"/>
    </row>
    <row r="49" spans="3:28">
      <c r="C49" s="247" t="s">
        <v>2784</v>
      </c>
      <c r="D49" s="129">
        <v>25</v>
      </c>
      <c r="E49" s="140">
        <v>4</v>
      </c>
      <c r="F49" s="127">
        <v>480000</v>
      </c>
      <c r="G49" s="55"/>
      <c r="H49" s="141" t="s">
        <v>2594</v>
      </c>
      <c r="I49" s="116">
        <v>25</v>
      </c>
      <c r="J49" s="55">
        <v>2400</v>
      </c>
      <c r="K49" s="55" t="str">
        <f>StoreConfig!J49</f>
        <v>25|0#0#0#2400</v>
      </c>
      <c r="L49" s="55"/>
      <c r="M49" s="55"/>
      <c r="Q49" s="181">
        <v>60136</v>
      </c>
      <c r="R49" s="217">
        <v>1</v>
      </c>
      <c r="S49" s="217"/>
      <c r="T49" s="217"/>
      <c r="U49" s="217"/>
      <c r="V49" s="217"/>
      <c r="W49" s="217"/>
      <c r="X49" s="217"/>
      <c r="Y49" s="217"/>
      <c r="Z49" s="217"/>
      <c r="AA49" s="217"/>
      <c r="AB49" s="217"/>
    </row>
    <row r="50" spans="3:28">
      <c r="C50" s="247" t="s">
        <v>2784</v>
      </c>
      <c r="D50" s="129">
        <v>25</v>
      </c>
      <c r="E50" s="140">
        <v>4</v>
      </c>
      <c r="F50" s="127">
        <v>480000</v>
      </c>
      <c r="G50" s="55"/>
      <c r="H50" s="141" t="s">
        <v>2594</v>
      </c>
      <c r="I50" s="116">
        <v>25</v>
      </c>
      <c r="J50" s="55">
        <v>2400</v>
      </c>
      <c r="K50" s="55" t="str">
        <f>StoreConfig!J50</f>
        <v>25|0#0#0#2400</v>
      </c>
      <c r="L50" s="55"/>
      <c r="M50" s="55"/>
      <c r="Q50" s="181">
        <v>60141</v>
      </c>
      <c r="R50" s="217">
        <v>1</v>
      </c>
      <c r="S50" s="217"/>
      <c r="T50" s="217"/>
      <c r="U50" s="217"/>
      <c r="V50" s="217"/>
      <c r="W50" s="217"/>
      <c r="X50" s="217"/>
      <c r="Y50" s="217"/>
      <c r="Z50" s="217"/>
      <c r="AA50" s="217"/>
      <c r="AB50" s="217"/>
    </row>
    <row r="51" spans="3:28">
      <c r="C51" s="247" t="s">
        <v>2784</v>
      </c>
      <c r="D51" s="129">
        <v>25</v>
      </c>
      <c r="E51" s="140" t="e">
        <v>#N/A</v>
      </c>
      <c r="F51" s="127">
        <v>480000</v>
      </c>
      <c r="G51" s="55"/>
      <c r="H51" s="141" t="s">
        <v>2594</v>
      </c>
      <c r="I51" s="116">
        <v>25</v>
      </c>
      <c r="J51" s="55">
        <v>2400</v>
      </c>
      <c r="K51" s="55" t="str">
        <f>StoreConfig!J51</f>
        <v>25|0#0#0#2400</v>
      </c>
      <c r="L51" s="55"/>
      <c r="M51" s="55"/>
      <c r="Q51" s="181">
        <v>60146</v>
      </c>
      <c r="R51" s="217">
        <v>1</v>
      </c>
      <c r="S51" s="217"/>
      <c r="T51" s="217"/>
      <c r="U51" s="217"/>
      <c r="V51" s="217"/>
      <c r="W51" s="217"/>
      <c r="X51" s="217"/>
      <c r="Y51" s="217"/>
      <c r="Z51" s="217"/>
      <c r="AA51" s="217"/>
      <c r="AB51" s="217"/>
    </row>
    <row r="52" spans="3:28">
      <c r="C52" s="247" t="s">
        <v>2784</v>
      </c>
      <c r="D52" s="129">
        <v>25</v>
      </c>
      <c r="E52" s="140" t="e">
        <v>#N/A</v>
      </c>
      <c r="F52" s="127">
        <v>480000</v>
      </c>
      <c r="G52" s="55"/>
      <c r="H52" s="141" t="s">
        <v>2594</v>
      </c>
      <c r="I52" s="116">
        <v>25</v>
      </c>
      <c r="J52" s="55">
        <v>2400</v>
      </c>
      <c r="K52" s="55" t="str">
        <f>StoreConfig!J52</f>
        <v>25|0#0#0#2400</v>
      </c>
      <c r="L52" s="55"/>
      <c r="M52" s="55"/>
      <c r="Q52" s="181">
        <v>60151</v>
      </c>
      <c r="R52" s="217">
        <v>1</v>
      </c>
      <c r="S52" s="217"/>
      <c r="T52" s="217"/>
      <c r="U52" s="217"/>
      <c r="V52" s="217"/>
      <c r="W52" s="217"/>
      <c r="X52" s="217"/>
      <c r="Y52" s="217"/>
      <c r="Z52" s="217"/>
      <c r="AA52" s="217"/>
      <c r="AB52" s="217"/>
    </row>
    <row r="53" spans="3:28">
      <c r="C53" s="247" t="s">
        <v>2784</v>
      </c>
      <c r="D53" s="129">
        <v>25</v>
      </c>
      <c r="E53" s="140" t="e">
        <v>#N/A</v>
      </c>
      <c r="F53" s="127">
        <v>480000</v>
      </c>
      <c r="G53" s="55"/>
      <c r="H53" s="141" t="s">
        <v>2594</v>
      </c>
      <c r="I53" s="116">
        <v>25</v>
      </c>
      <c r="J53" s="55">
        <v>2400</v>
      </c>
      <c r="K53" s="55" t="str">
        <f>StoreConfig!J53</f>
        <v>25|0#0#0#2400</v>
      </c>
      <c r="L53" s="55"/>
      <c r="M53" s="55"/>
      <c r="Q53" s="231">
        <v>3007</v>
      </c>
      <c r="R53" s="217">
        <v>1</v>
      </c>
      <c r="S53" s="217"/>
      <c r="T53" s="217"/>
      <c r="U53" s="217"/>
      <c r="V53" s="217"/>
      <c r="W53" s="217"/>
      <c r="X53" s="217"/>
      <c r="Y53" s="217"/>
      <c r="Z53" s="217"/>
      <c r="AA53" s="217"/>
      <c r="AB53" s="217"/>
    </row>
    <row r="54" spans="3:28">
      <c r="C54" s="247" t="s">
        <v>2784</v>
      </c>
      <c r="D54" s="129">
        <v>25</v>
      </c>
      <c r="E54" s="140" t="e">
        <v>#N/A</v>
      </c>
      <c r="F54" s="127">
        <v>480000</v>
      </c>
      <c r="G54" s="55"/>
      <c r="H54" s="141" t="s">
        <v>2594</v>
      </c>
      <c r="I54" s="116">
        <v>25</v>
      </c>
      <c r="J54" s="55">
        <v>2400</v>
      </c>
      <c r="K54" s="55" t="str">
        <f>StoreConfig!J54</f>
        <v>25|0#0#0#2400</v>
      </c>
      <c r="L54" s="55"/>
      <c r="M54" s="55"/>
      <c r="Q54" s="231">
        <v>3008</v>
      </c>
      <c r="R54" s="217">
        <v>1</v>
      </c>
      <c r="S54" s="217"/>
      <c r="T54" s="217"/>
      <c r="U54" s="217"/>
      <c r="V54" s="217"/>
      <c r="W54" s="217"/>
      <c r="X54" s="217"/>
      <c r="Y54" s="217"/>
      <c r="Z54" s="217"/>
      <c r="AA54" s="217"/>
      <c r="AB54" s="217"/>
    </row>
    <row r="55" spans="3:28">
      <c r="C55" s="247" t="s">
        <v>2784</v>
      </c>
      <c r="D55" s="129">
        <v>25</v>
      </c>
      <c r="E55" s="140" t="e">
        <v>#N/A</v>
      </c>
      <c r="F55" s="127">
        <v>480000</v>
      </c>
      <c r="G55" s="55"/>
      <c r="H55" s="141" t="s">
        <v>2594</v>
      </c>
      <c r="I55" s="116">
        <v>25</v>
      </c>
      <c r="J55" s="55">
        <v>2400</v>
      </c>
      <c r="K55" s="55" t="str">
        <f>StoreConfig!J55</f>
        <v>25|0#0#0#2400</v>
      </c>
      <c r="L55" s="55"/>
      <c r="M55" s="55"/>
      <c r="Q55" s="231">
        <v>3009</v>
      </c>
      <c r="R55" s="217">
        <v>1</v>
      </c>
      <c r="S55" s="217"/>
      <c r="T55" s="217"/>
      <c r="U55" s="217"/>
      <c r="V55" s="217"/>
      <c r="W55" s="217"/>
      <c r="X55" s="217"/>
      <c r="Y55" s="217"/>
      <c r="Z55" s="217"/>
      <c r="AA55" s="217"/>
      <c r="AB55" s="217"/>
    </row>
    <row r="56" spans="3:28">
      <c r="C56" s="247" t="s">
        <v>2784</v>
      </c>
      <c r="D56" s="129">
        <v>25</v>
      </c>
      <c r="E56" s="140" t="e">
        <v>#N/A</v>
      </c>
      <c r="F56" s="127">
        <v>480000</v>
      </c>
      <c r="G56" s="55"/>
      <c r="H56" s="141" t="s">
        <v>2594</v>
      </c>
      <c r="I56" s="116">
        <v>25</v>
      </c>
      <c r="J56" s="55">
        <v>2400</v>
      </c>
      <c r="K56" s="55" t="str">
        <f>StoreConfig!J56</f>
        <v>25|0#0#0#2400</v>
      </c>
      <c r="L56" s="55"/>
      <c r="M56" s="55"/>
      <c r="Q56" s="231">
        <v>3010</v>
      </c>
      <c r="R56" s="217">
        <v>1</v>
      </c>
      <c r="S56" s="217"/>
      <c r="T56" s="217"/>
      <c r="U56" s="217"/>
      <c r="V56" s="217"/>
      <c r="W56" s="217"/>
      <c r="X56" s="217"/>
      <c r="Y56" s="217"/>
      <c r="Z56" s="217"/>
      <c r="AA56" s="217"/>
      <c r="AB56" s="217"/>
    </row>
    <row r="57" spans="3:28">
      <c r="C57" s="247" t="s">
        <v>2784</v>
      </c>
      <c r="D57" s="129">
        <v>25</v>
      </c>
      <c r="E57" s="140" t="e">
        <v>#N/A</v>
      </c>
      <c r="F57" s="127">
        <v>480000</v>
      </c>
      <c r="G57" s="55"/>
      <c r="H57" s="141" t="s">
        <v>2594</v>
      </c>
      <c r="I57" s="116">
        <v>25</v>
      </c>
      <c r="J57" s="55">
        <v>2400</v>
      </c>
      <c r="K57" s="55" t="str">
        <f>StoreConfig!J57</f>
        <v>25|0#0#0#2400</v>
      </c>
      <c r="L57" s="55"/>
      <c r="M57" s="55"/>
      <c r="Q57" s="231">
        <v>3011</v>
      </c>
      <c r="R57" s="217">
        <v>1</v>
      </c>
      <c r="S57" s="217"/>
      <c r="T57" s="217"/>
      <c r="U57" s="217"/>
      <c r="V57" s="217"/>
      <c r="W57" s="217"/>
      <c r="X57" s="217"/>
      <c r="Y57" s="217"/>
      <c r="Z57" s="217"/>
      <c r="AA57" s="217"/>
      <c r="AB57" s="217"/>
    </row>
    <row r="58" spans="3:28">
      <c r="C58" s="247" t="s">
        <v>2784</v>
      </c>
      <c r="D58" s="129">
        <v>25</v>
      </c>
      <c r="E58" s="140" t="e">
        <v>#N/A</v>
      </c>
      <c r="F58" s="127">
        <v>480000</v>
      </c>
      <c r="G58" s="55"/>
      <c r="H58" s="141" t="s">
        <v>2594</v>
      </c>
      <c r="I58" s="116">
        <v>25</v>
      </c>
      <c r="J58" s="55">
        <v>2400</v>
      </c>
      <c r="K58" s="55" t="str">
        <f>StoreConfig!J58</f>
        <v>25|0#0#0#2400</v>
      </c>
      <c r="L58" s="55"/>
      <c r="M58" s="55"/>
      <c r="Q58" s="231">
        <v>3012</v>
      </c>
      <c r="R58" s="217">
        <v>1</v>
      </c>
      <c r="S58" s="217"/>
      <c r="T58" s="217"/>
      <c r="U58" s="217"/>
      <c r="V58" s="217"/>
      <c r="W58" s="217"/>
      <c r="X58" s="217"/>
      <c r="Y58" s="217"/>
      <c r="Z58" s="217"/>
      <c r="AA58" s="217"/>
      <c r="AB58" s="217"/>
    </row>
    <row r="59" spans="3:28">
      <c r="C59" s="247" t="s">
        <v>2784</v>
      </c>
      <c r="D59" s="129">
        <v>25</v>
      </c>
      <c r="E59" s="140" t="e">
        <v>#N/A</v>
      </c>
      <c r="F59" s="127">
        <v>480000</v>
      </c>
      <c r="G59" s="55"/>
      <c r="H59" s="141" t="s">
        <v>2594</v>
      </c>
      <c r="I59" s="116">
        <v>25</v>
      </c>
      <c r="J59" s="55">
        <v>2400</v>
      </c>
      <c r="K59" s="55" t="str">
        <f>StoreConfig!J59</f>
        <v>25|0#0#0#2400</v>
      </c>
      <c r="L59" s="55"/>
      <c r="M59" s="55"/>
      <c r="Q59" s="231">
        <v>3013</v>
      </c>
      <c r="R59" s="217">
        <v>1</v>
      </c>
      <c r="S59" s="217"/>
      <c r="T59" s="217"/>
      <c r="U59" s="217"/>
      <c r="V59" s="217"/>
      <c r="W59" s="217"/>
      <c r="X59" s="217"/>
      <c r="Y59" s="217"/>
      <c r="Z59" s="217"/>
      <c r="AA59" s="217"/>
      <c r="AB59" s="217"/>
    </row>
    <row r="60" spans="3:28">
      <c r="C60" s="247" t="s">
        <v>2784</v>
      </c>
      <c r="D60" s="129">
        <v>25</v>
      </c>
      <c r="E60" s="140" t="e">
        <v>#N/A</v>
      </c>
      <c r="F60" s="127">
        <v>480000</v>
      </c>
      <c r="G60" s="55"/>
      <c r="H60" s="141" t="s">
        <v>2594</v>
      </c>
      <c r="I60" s="116">
        <v>25</v>
      </c>
      <c r="J60" s="55">
        <v>2400</v>
      </c>
      <c r="K60" s="55" t="str">
        <f>StoreConfig!J60</f>
        <v>25|0#0#0#2400</v>
      </c>
      <c r="L60" s="55"/>
      <c r="M60" s="55"/>
      <c r="Q60" s="231">
        <v>3014</v>
      </c>
      <c r="R60" s="217">
        <v>1</v>
      </c>
      <c r="S60" s="217"/>
      <c r="T60" s="217"/>
      <c r="U60" s="217"/>
      <c r="V60" s="217"/>
      <c r="W60" s="217"/>
      <c r="X60" s="217"/>
      <c r="Y60" s="217"/>
      <c r="Z60" s="217"/>
      <c r="AA60" s="217"/>
      <c r="AB60" s="217"/>
    </row>
    <row r="61" spans="3:28">
      <c r="C61" s="247" t="s">
        <v>2784</v>
      </c>
      <c r="D61" s="129">
        <v>25</v>
      </c>
      <c r="E61" s="140" t="e">
        <v>#N/A</v>
      </c>
      <c r="F61" s="127">
        <v>480000</v>
      </c>
      <c r="G61" s="55"/>
      <c r="H61" s="141" t="s">
        <v>2594</v>
      </c>
      <c r="I61" s="116">
        <v>25</v>
      </c>
      <c r="J61" s="55">
        <v>2400</v>
      </c>
      <c r="K61" s="55" t="str">
        <f>StoreConfig!J61</f>
        <v>25|0#0#0#2400</v>
      </c>
      <c r="L61" s="55"/>
      <c r="M61" s="55"/>
      <c r="Q61" s="231">
        <v>3015</v>
      </c>
      <c r="R61" s="217">
        <v>1</v>
      </c>
      <c r="S61" s="217"/>
      <c r="T61" s="217"/>
      <c r="U61" s="217"/>
      <c r="V61" s="217"/>
      <c r="W61" s="217"/>
      <c r="X61" s="217"/>
      <c r="Y61" s="217"/>
      <c r="Z61" s="217"/>
      <c r="AA61" s="217"/>
      <c r="AB61" s="217"/>
    </row>
    <row r="62" spans="3:28">
      <c r="C62" s="247" t="s">
        <v>2784</v>
      </c>
      <c r="D62" s="129">
        <v>25</v>
      </c>
      <c r="E62" s="140" t="e">
        <v>#N/A</v>
      </c>
      <c r="F62" s="127">
        <v>480000</v>
      </c>
      <c r="G62" s="55"/>
      <c r="H62" s="141" t="s">
        <v>2594</v>
      </c>
      <c r="I62" s="116">
        <v>25</v>
      </c>
      <c r="J62" s="55">
        <v>2400</v>
      </c>
      <c r="K62" s="55" t="str">
        <f>StoreConfig!J62</f>
        <v>25|0#0#0#2400</v>
      </c>
      <c r="L62" s="55"/>
      <c r="M62" s="55"/>
      <c r="Q62" s="231">
        <v>3016</v>
      </c>
      <c r="R62" s="217">
        <v>1</v>
      </c>
      <c r="S62" s="217"/>
      <c r="T62" s="217"/>
      <c r="U62" s="217"/>
      <c r="V62" s="217"/>
      <c r="W62" s="217"/>
      <c r="X62" s="217"/>
      <c r="Y62" s="217"/>
      <c r="Z62" s="217"/>
      <c r="AA62" s="217"/>
      <c r="AB62" s="217"/>
    </row>
    <row r="63" spans="3:28">
      <c r="C63" s="247" t="s">
        <v>2784</v>
      </c>
      <c r="D63" s="129">
        <v>25</v>
      </c>
      <c r="E63" s="140" t="e">
        <v>#N/A</v>
      </c>
      <c r="F63" s="127">
        <v>480000</v>
      </c>
      <c r="G63" s="55"/>
      <c r="H63" s="141" t="s">
        <v>2594</v>
      </c>
      <c r="I63" s="116">
        <v>25</v>
      </c>
      <c r="J63" s="55">
        <v>2400</v>
      </c>
      <c r="K63" s="55" t="str">
        <f>StoreConfig!J63</f>
        <v>25|0#0#0#2400</v>
      </c>
      <c r="L63" s="55"/>
      <c r="M63" s="55"/>
      <c r="Q63" s="231">
        <v>3017</v>
      </c>
      <c r="R63" s="217">
        <v>1</v>
      </c>
      <c r="S63" s="217"/>
      <c r="T63" s="217"/>
      <c r="U63" s="217"/>
      <c r="V63" s="217"/>
      <c r="W63" s="217"/>
      <c r="X63" s="217"/>
      <c r="Y63" s="217"/>
      <c r="Z63" s="217"/>
      <c r="AA63" s="217"/>
      <c r="AB63" s="217"/>
    </row>
    <row r="64" spans="3:28">
      <c r="C64" s="247" t="s">
        <v>2784</v>
      </c>
      <c r="D64" s="129">
        <v>25</v>
      </c>
      <c r="E64" s="140" t="e">
        <v>#N/A</v>
      </c>
      <c r="F64" s="127">
        <v>480000</v>
      </c>
      <c r="G64" s="55"/>
      <c r="H64" s="141" t="s">
        <v>2594</v>
      </c>
      <c r="I64" s="116">
        <v>25</v>
      </c>
      <c r="J64" s="55">
        <v>2400</v>
      </c>
      <c r="K64" s="55" t="str">
        <f>StoreConfig!J64</f>
        <v>25|0#0#0#2400</v>
      </c>
      <c r="L64" s="55"/>
      <c r="M64" s="55"/>
      <c r="Q64" s="231">
        <v>3018</v>
      </c>
      <c r="R64" s="217">
        <v>1</v>
      </c>
      <c r="S64" s="217"/>
      <c r="T64" s="217"/>
      <c r="U64" s="217"/>
      <c r="V64" s="217"/>
      <c r="W64" s="217"/>
      <c r="X64" s="217"/>
      <c r="Y64" s="217"/>
      <c r="Z64" s="217"/>
      <c r="AA64" s="217"/>
      <c r="AB64" s="217"/>
    </row>
    <row r="65" spans="3:18">
      <c r="C65" s="247" t="s">
        <v>2784</v>
      </c>
      <c r="D65" s="132">
        <v>24</v>
      </c>
      <c r="E65" s="140" t="e">
        <v>#N/A</v>
      </c>
      <c r="F65" s="127">
        <v>75</v>
      </c>
      <c r="H65" s="141" t="s">
        <v>2594</v>
      </c>
      <c r="I65" s="123">
        <v>24</v>
      </c>
      <c r="J65" s="42">
        <v>60</v>
      </c>
      <c r="K65" s="55" t="str">
        <f>StoreConfig!J65</f>
        <v>24|0#0#0#60</v>
      </c>
      <c r="Q65" s="232">
        <v>6001</v>
      </c>
      <c r="R65" s="42">
        <v>1</v>
      </c>
    </row>
    <row r="66" spans="3:18">
      <c r="C66" s="247" t="s">
        <v>2784</v>
      </c>
      <c r="D66" s="132">
        <v>24</v>
      </c>
      <c r="E66" s="140" t="e">
        <v>#N/A</v>
      </c>
      <c r="F66" s="127">
        <v>75</v>
      </c>
      <c r="H66" s="141" t="s">
        <v>2594</v>
      </c>
      <c r="I66" s="123">
        <v>24</v>
      </c>
      <c r="J66" s="42">
        <v>60</v>
      </c>
      <c r="K66" s="55" t="str">
        <f>StoreConfig!J66</f>
        <v>24|0#0#0#60</v>
      </c>
      <c r="Q66" s="232">
        <v>6002</v>
      </c>
      <c r="R66" s="42">
        <v>1</v>
      </c>
    </row>
    <row r="67" spans="3:18">
      <c r="C67" s="247" t="s">
        <v>2784</v>
      </c>
      <c r="D67" s="132">
        <v>24</v>
      </c>
      <c r="E67" s="140" t="e">
        <v>#N/A</v>
      </c>
      <c r="F67" s="127">
        <v>75</v>
      </c>
      <c r="H67" s="141" t="s">
        <v>2594</v>
      </c>
      <c r="I67" s="123">
        <v>24</v>
      </c>
      <c r="J67" s="42">
        <v>60</v>
      </c>
      <c r="K67" s="55" t="str">
        <f>StoreConfig!J67</f>
        <v>24|0#0#0#60</v>
      </c>
      <c r="Q67" s="232">
        <v>6003</v>
      </c>
      <c r="R67" s="42">
        <v>1</v>
      </c>
    </row>
    <row r="68" spans="3:18">
      <c r="C68" s="247" t="s">
        <v>2784</v>
      </c>
      <c r="D68" s="132">
        <v>24</v>
      </c>
      <c r="E68" s="140" t="e">
        <v>#N/A</v>
      </c>
      <c r="F68" s="127">
        <v>75</v>
      </c>
      <c r="H68" s="141" t="s">
        <v>2594</v>
      </c>
      <c r="I68" s="123">
        <v>24</v>
      </c>
      <c r="J68" s="42">
        <v>60</v>
      </c>
      <c r="K68" s="55" t="str">
        <f>StoreConfig!J68</f>
        <v>24|0#0#0#60</v>
      </c>
      <c r="Q68" s="232">
        <v>6004</v>
      </c>
      <c r="R68" s="42">
        <v>1</v>
      </c>
    </row>
    <row r="69" spans="3:18">
      <c r="C69" s="247" t="s">
        <v>2784</v>
      </c>
      <c r="D69" s="132">
        <v>24</v>
      </c>
      <c r="E69" s="140" t="e">
        <v>#N/A</v>
      </c>
      <c r="F69" s="127">
        <v>75</v>
      </c>
      <c r="H69" s="141" t="s">
        <v>2594</v>
      </c>
      <c r="I69" s="123">
        <v>24</v>
      </c>
      <c r="J69" s="42">
        <v>60</v>
      </c>
      <c r="K69" s="55" t="str">
        <f>StoreConfig!J69</f>
        <v>24|0#0#0#60</v>
      </c>
      <c r="Q69" s="232">
        <v>6005</v>
      </c>
      <c r="R69" s="42">
        <v>1</v>
      </c>
    </row>
    <row r="70" spans="3:18">
      <c r="C70" s="247" t="s">
        <v>2784</v>
      </c>
      <c r="D70" s="132">
        <v>24</v>
      </c>
      <c r="E70" s="140" t="e">
        <v>#N/A</v>
      </c>
      <c r="F70" s="127">
        <v>75</v>
      </c>
      <c r="H70" s="141" t="s">
        <v>2594</v>
      </c>
      <c r="I70" s="123">
        <v>24</v>
      </c>
      <c r="J70" s="42">
        <v>60</v>
      </c>
      <c r="K70" s="55" t="str">
        <f>StoreConfig!J70</f>
        <v>24|0#0#0#60</v>
      </c>
      <c r="Q70" s="232">
        <v>6006</v>
      </c>
      <c r="R70" s="42">
        <v>1</v>
      </c>
    </row>
    <row r="71" spans="3:18">
      <c r="C71" s="247" t="s">
        <v>2784</v>
      </c>
      <c r="D71" s="132">
        <v>24</v>
      </c>
      <c r="E71" s="140" t="e">
        <v>#N/A</v>
      </c>
      <c r="F71" s="127">
        <v>75</v>
      </c>
      <c r="H71" s="141" t="s">
        <v>2594</v>
      </c>
      <c r="I71" s="123">
        <v>24</v>
      </c>
      <c r="J71" s="42">
        <v>60</v>
      </c>
      <c r="K71" s="55" t="str">
        <f>StoreConfig!J71</f>
        <v>24|0#0#0#60</v>
      </c>
      <c r="Q71" s="232">
        <v>6007</v>
      </c>
      <c r="R71" s="42">
        <v>1</v>
      </c>
    </row>
    <row r="72" spans="3:18">
      <c r="C72" s="247" t="s">
        <v>2784</v>
      </c>
      <c r="D72" s="132">
        <v>24</v>
      </c>
      <c r="E72" s="140" t="e">
        <v>#N/A</v>
      </c>
      <c r="F72" s="127">
        <v>75</v>
      </c>
      <c r="H72" s="141" t="s">
        <v>2594</v>
      </c>
      <c r="I72" s="123">
        <v>24</v>
      </c>
      <c r="J72" s="42">
        <v>60</v>
      </c>
      <c r="K72" s="55" t="str">
        <f>StoreConfig!J72</f>
        <v>24|0#0#0#60</v>
      </c>
      <c r="Q72" s="232">
        <v>6008</v>
      </c>
      <c r="R72" s="42">
        <v>1</v>
      </c>
    </row>
    <row r="73" spans="3:18">
      <c r="C73" s="247" t="s">
        <v>2784</v>
      </c>
      <c r="D73" s="132">
        <v>24</v>
      </c>
      <c r="E73" s="140" t="e">
        <v>#N/A</v>
      </c>
      <c r="F73" s="127">
        <v>75</v>
      </c>
      <c r="H73" s="141" t="s">
        <v>2594</v>
      </c>
      <c r="I73" s="123">
        <v>24</v>
      </c>
      <c r="J73" s="42">
        <v>60</v>
      </c>
      <c r="K73" s="55" t="str">
        <f>StoreConfig!J73</f>
        <v>24|0#0#0#60</v>
      </c>
      <c r="Q73" s="232">
        <v>6009</v>
      </c>
      <c r="R73" s="42">
        <v>1</v>
      </c>
    </row>
    <row r="74" spans="3:18">
      <c r="C74" s="247" t="s">
        <v>2784</v>
      </c>
      <c r="D74" s="132">
        <v>24</v>
      </c>
      <c r="E74" s="140" t="e">
        <v>#N/A</v>
      </c>
      <c r="F74" s="127">
        <v>75</v>
      </c>
      <c r="H74" s="141" t="s">
        <v>2594</v>
      </c>
      <c r="I74" s="123">
        <v>24</v>
      </c>
      <c r="J74" s="42">
        <v>60</v>
      </c>
      <c r="K74" s="55" t="str">
        <f>StoreConfig!J74</f>
        <v>24|0#0#0#60</v>
      </c>
      <c r="Q74" s="232">
        <v>6010</v>
      </c>
      <c r="R74" s="42">
        <v>1</v>
      </c>
    </row>
    <row r="75" spans="3:18">
      <c r="C75" s="247" t="s">
        <v>2784</v>
      </c>
      <c r="D75" s="132">
        <v>24</v>
      </c>
      <c r="E75" s="140" t="e">
        <v>#N/A</v>
      </c>
      <c r="F75" s="127">
        <v>75</v>
      </c>
      <c r="H75" s="141" t="s">
        <v>2594</v>
      </c>
      <c r="I75" s="123">
        <v>24</v>
      </c>
      <c r="J75" s="42">
        <v>60</v>
      </c>
      <c r="K75" s="55" t="str">
        <f>StoreConfig!J75</f>
        <v>24|0#0#0#60</v>
      </c>
      <c r="Q75" s="232">
        <v>6011</v>
      </c>
      <c r="R75" s="42">
        <v>1</v>
      </c>
    </row>
    <row r="76" spans="3:18">
      <c r="C76" s="247" t="s">
        <v>2784</v>
      </c>
      <c r="D76" s="132">
        <v>24</v>
      </c>
      <c r="E76" s="140" t="e">
        <v>#N/A</v>
      </c>
      <c r="F76" s="127">
        <v>75</v>
      </c>
      <c r="H76" s="141" t="s">
        <v>2594</v>
      </c>
      <c r="I76" s="123">
        <v>24</v>
      </c>
      <c r="J76" s="42">
        <v>60</v>
      </c>
      <c r="K76" s="55" t="str">
        <f>StoreConfig!J76</f>
        <v>24|0#0#0#60</v>
      </c>
      <c r="Q76" s="232">
        <v>6012</v>
      </c>
      <c r="R76" s="42">
        <v>1</v>
      </c>
    </row>
    <row r="77" spans="3:18">
      <c r="C77" s="247" t="s">
        <v>2784</v>
      </c>
      <c r="D77" s="132">
        <v>24</v>
      </c>
      <c r="E77" s="140" t="e">
        <v>#N/A</v>
      </c>
      <c r="F77" s="127">
        <v>225</v>
      </c>
      <c r="H77" s="141" t="s">
        <v>2594</v>
      </c>
      <c r="I77" s="123">
        <v>24</v>
      </c>
      <c r="J77" s="42">
        <v>180</v>
      </c>
      <c r="K77" s="55" t="str">
        <f>StoreConfig!J77</f>
        <v>24|0#0#0#180</v>
      </c>
      <c r="Q77" s="232">
        <v>6025</v>
      </c>
      <c r="R77" s="42">
        <v>1</v>
      </c>
    </row>
    <row r="78" spans="3:18">
      <c r="C78" s="247" t="s">
        <v>2784</v>
      </c>
      <c r="D78" s="132">
        <v>24</v>
      </c>
      <c r="E78" s="140" t="e">
        <v>#N/A</v>
      </c>
      <c r="F78" s="127">
        <v>225</v>
      </c>
      <c r="H78" s="141" t="s">
        <v>2594</v>
      </c>
      <c r="I78" s="123">
        <v>24</v>
      </c>
      <c r="J78" s="42">
        <v>180</v>
      </c>
      <c r="K78" s="55" t="str">
        <f>StoreConfig!J78</f>
        <v>24|0#0#0#180</v>
      </c>
      <c r="Q78" s="232">
        <v>6026</v>
      </c>
      <c r="R78" s="42">
        <v>1</v>
      </c>
    </row>
    <row r="79" spans="3:18">
      <c r="C79" s="247" t="s">
        <v>2784</v>
      </c>
      <c r="D79" s="132">
        <v>24</v>
      </c>
      <c r="E79" s="140" t="e">
        <v>#N/A</v>
      </c>
      <c r="F79" s="127">
        <v>225</v>
      </c>
      <c r="H79" s="141" t="s">
        <v>2594</v>
      </c>
      <c r="I79" s="123">
        <v>24</v>
      </c>
      <c r="J79" s="42">
        <v>180</v>
      </c>
      <c r="K79" s="55" t="str">
        <f>StoreConfig!J79</f>
        <v>24|0#0#0#180</v>
      </c>
      <c r="Q79" s="232">
        <v>6027</v>
      </c>
      <c r="R79" s="42">
        <v>1</v>
      </c>
    </row>
    <row r="80" spans="3:18">
      <c r="C80" s="247" t="s">
        <v>2784</v>
      </c>
      <c r="D80" s="132">
        <v>24</v>
      </c>
      <c r="E80" s="140" t="e">
        <v>#N/A</v>
      </c>
      <c r="F80" s="127">
        <v>225</v>
      </c>
      <c r="H80" s="141" t="s">
        <v>2594</v>
      </c>
      <c r="I80" s="123">
        <v>24</v>
      </c>
      <c r="J80" s="42">
        <v>180</v>
      </c>
      <c r="K80" s="55" t="str">
        <f>StoreConfig!J80</f>
        <v>24|0#0#0#180</v>
      </c>
      <c r="Q80" s="232">
        <v>6028</v>
      </c>
      <c r="R80" s="42">
        <v>1</v>
      </c>
    </row>
    <row r="81" spans="3:18">
      <c r="C81" s="247" t="s">
        <v>2784</v>
      </c>
      <c r="D81" s="132">
        <v>24</v>
      </c>
      <c r="E81" s="140" t="e">
        <v>#N/A</v>
      </c>
      <c r="F81" s="127">
        <v>225</v>
      </c>
      <c r="H81" s="141" t="s">
        <v>2594</v>
      </c>
      <c r="I81" s="123">
        <v>24</v>
      </c>
      <c r="J81" s="42">
        <v>180</v>
      </c>
      <c r="K81" s="55" t="str">
        <f>StoreConfig!J81</f>
        <v>24|0#0#0#180</v>
      </c>
      <c r="Q81" s="232">
        <v>6029</v>
      </c>
      <c r="R81" s="42">
        <v>1</v>
      </c>
    </row>
    <row r="82" spans="3:18">
      <c r="C82" s="247" t="s">
        <v>2784</v>
      </c>
      <c r="D82" s="132">
        <v>24</v>
      </c>
      <c r="E82" s="140" t="e">
        <v>#N/A</v>
      </c>
      <c r="F82" s="127">
        <v>225</v>
      </c>
      <c r="H82" s="141" t="s">
        <v>2594</v>
      </c>
      <c r="I82" s="123">
        <v>24</v>
      </c>
      <c r="J82" s="42">
        <v>180</v>
      </c>
      <c r="K82" s="55" t="str">
        <f>StoreConfig!J82</f>
        <v>24|0#0#0#180</v>
      </c>
      <c r="Q82" s="232">
        <v>6030</v>
      </c>
      <c r="R82" s="42">
        <v>1</v>
      </c>
    </row>
    <row r="83" spans="3:18">
      <c r="C83" s="247" t="s">
        <v>2784</v>
      </c>
      <c r="D83" s="132">
        <v>24</v>
      </c>
      <c r="E83" s="140" t="e">
        <v>#N/A</v>
      </c>
      <c r="F83" s="127">
        <v>225</v>
      </c>
      <c r="H83" s="141" t="s">
        <v>2594</v>
      </c>
      <c r="I83" s="123">
        <v>24</v>
      </c>
      <c r="J83" s="42">
        <v>180</v>
      </c>
      <c r="K83" s="55" t="str">
        <f>StoreConfig!J83</f>
        <v>24|0#0#0#180</v>
      </c>
      <c r="Q83" s="232">
        <v>6031</v>
      </c>
      <c r="R83" s="42">
        <v>1</v>
      </c>
    </row>
    <row r="84" spans="3:18">
      <c r="C84" s="247" t="s">
        <v>2784</v>
      </c>
      <c r="D84" s="132">
        <v>24</v>
      </c>
      <c r="E84" s="140" t="e">
        <v>#N/A</v>
      </c>
      <c r="F84" s="127">
        <v>225</v>
      </c>
      <c r="H84" s="141" t="s">
        <v>2594</v>
      </c>
      <c r="I84" s="123">
        <v>24</v>
      </c>
      <c r="J84" s="42">
        <v>180</v>
      </c>
      <c r="K84" s="55" t="str">
        <f>StoreConfig!J84</f>
        <v>24|0#0#0#180</v>
      </c>
      <c r="Q84" s="232">
        <v>6032</v>
      </c>
      <c r="R84" s="42">
        <v>1</v>
      </c>
    </row>
    <row r="85" spans="3:18">
      <c r="C85" s="247" t="s">
        <v>2784</v>
      </c>
      <c r="D85" s="132">
        <v>24</v>
      </c>
      <c r="E85" s="140" t="e">
        <v>#VALUE!</v>
      </c>
      <c r="F85" s="127">
        <v>18.75</v>
      </c>
      <c r="H85" s="141" t="s">
        <v>2594</v>
      </c>
      <c r="I85" s="123">
        <v>24</v>
      </c>
      <c r="J85" s="42">
        <v>15</v>
      </c>
      <c r="K85" s="55" t="str">
        <f>StoreConfig!J85</f>
        <v>24|0#0#0#15</v>
      </c>
      <c r="Q85" s="232">
        <v>5</v>
      </c>
      <c r="R85" s="42">
        <v>150</v>
      </c>
    </row>
    <row r="86" spans="3:18">
      <c r="C86" s="247" t="s">
        <v>2784</v>
      </c>
      <c r="D86" s="130">
        <v>22</v>
      </c>
      <c r="E86" s="140" t="e">
        <v>#N/A</v>
      </c>
      <c r="F86" s="127" t="s">
        <v>2578</v>
      </c>
      <c r="H86" s="141" t="s">
        <v>2594</v>
      </c>
      <c r="I86" s="113">
        <v>22</v>
      </c>
      <c r="J86" s="42">
        <v>55</v>
      </c>
      <c r="K86" s="55" t="str">
        <f>StoreConfig!J86</f>
        <v>22|0#0#0#55</v>
      </c>
      <c r="Q86" s="238">
        <v>6001</v>
      </c>
      <c r="R86" s="42">
        <v>1</v>
      </c>
    </row>
    <row r="87" spans="3:18">
      <c r="C87" s="247" t="s">
        <v>2784</v>
      </c>
      <c r="D87" s="130">
        <v>22</v>
      </c>
      <c r="E87" s="140" t="e">
        <v>#N/A</v>
      </c>
      <c r="F87" s="127" t="s">
        <v>2578</v>
      </c>
      <c r="H87" s="141" t="s">
        <v>2594</v>
      </c>
      <c r="I87" s="113">
        <v>22</v>
      </c>
      <c r="J87" s="42">
        <v>55</v>
      </c>
      <c r="K87" s="55" t="str">
        <f>StoreConfig!J87</f>
        <v>22|0#0#0#55</v>
      </c>
      <c r="Q87" s="238">
        <v>6002</v>
      </c>
      <c r="R87" s="42">
        <v>1</v>
      </c>
    </row>
    <row r="88" spans="3:18">
      <c r="C88" s="247" t="s">
        <v>2784</v>
      </c>
      <c r="D88" s="130">
        <v>22</v>
      </c>
      <c r="E88" s="140" t="e">
        <v>#N/A</v>
      </c>
      <c r="F88" s="127" t="s">
        <v>2578</v>
      </c>
      <c r="H88" s="141" t="s">
        <v>2594</v>
      </c>
      <c r="I88" s="113">
        <v>22</v>
      </c>
      <c r="J88" s="42">
        <v>55</v>
      </c>
      <c r="K88" s="55" t="str">
        <f>StoreConfig!J88</f>
        <v>22|0#0#0#55</v>
      </c>
      <c r="Q88" s="238">
        <v>6003</v>
      </c>
      <c r="R88" s="42">
        <v>1</v>
      </c>
    </row>
    <row r="89" spans="3:18">
      <c r="C89" s="247" t="s">
        <v>2784</v>
      </c>
      <c r="D89" s="130">
        <v>22</v>
      </c>
      <c r="E89" s="140" t="e">
        <v>#N/A</v>
      </c>
      <c r="F89" s="127" t="s">
        <v>2578</v>
      </c>
      <c r="H89" s="141" t="s">
        <v>2594</v>
      </c>
      <c r="I89" s="113">
        <v>22</v>
      </c>
      <c r="J89" s="42">
        <v>55</v>
      </c>
      <c r="K89" s="55" t="str">
        <f>StoreConfig!J89</f>
        <v>22|0#0#0#55</v>
      </c>
      <c r="Q89" s="238">
        <v>6004</v>
      </c>
      <c r="R89" s="42">
        <v>1</v>
      </c>
    </row>
    <row r="90" spans="3:18">
      <c r="C90" s="247" t="s">
        <v>2784</v>
      </c>
      <c r="D90" s="130">
        <v>22</v>
      </c>
      <c r="E90" s="140" t="e">
        <v>#N/A</v>
      </c>
      <c r="F90" s="127" t="s">
        <v>2578</v>
      </c>
      <c r="H90" s="141" t="s">
        <v>2594</v>
      </c>
      <c r="I90" s="113">
        <v>22</v>
      </c>
      <c r="J90" s="42">
        <v>55</v>
      </c>
      <c r="K90" s="55" t="str">
        <f>StoreConfig!J90</f>
        <v>22|0#0#0#55</v>
      </c>
      <c r="Q90" s="238">
        <v>6005</v>
      </c>
      <c r="R90" s="42">
        <v>1</v>
      </c>
    </row>
    <row r="91" spans="3:18">
      <c r="C91" s="247" t="s">
        <v>2784</v>
      </c>
      <c r="D91" s="130">
        <v>22</v>
      </c>
      <c r="E91" s="140" t="e">
        <v>#N/A</v>
      </c>
      <c r="F91" s="127" t="s">
        <v>2578</v>
      </c>
      <c r="H91" s="141" t="s">
        <v>2594</v>
      </c>
      <c r="I91" s="113">
        <v>22</v>
      </c>
      <c r="J91" s="42">
        <v>55</v>
      </c>
      <c r="K91" s="55" t="str">
        <f>StoreConfig!J91</f>
        <v>22|0#0#0#55</v>
      </c>
      <c r="Q91" s="238">
        <v>6006</v>
      </c>
      <c r="R91" s="42">
        <v>1</v>
      </c>
    </row>
    <row r="92" spans="3:18">
      <c r="C92" s="247" t="s">
        <v>2784</v>
      </c>
      <c r="D92" s="130">
        <v>22</v>
      </c>
      <c r="E92" s="140" t="e">
        <v>#N/A</v>
      </c>
      <c r="F92" s="127" t="s">
        <v>2578</v>
      </c>
      <c r="H92" s="141" t="s">
        <v>2594</v>
      </c>
      <c r="I92" s="113">
        <v>22</v>
      </c>
      <c r="J92" s="42">
        <v>55</v>
      </c>
      <c r="K92" s="55" t="str">
        <f>StoreConfig!J92</f>
        <v>22|0#0#0#55</v>
      </c>
      <c r="Q92" s="238">
        <v>6007</v>
      </c>
      <c r="R92" s="42">
        <v>1</v>
      </c>
    </row>
    <row r="93" spans="3:18">
      <c r="C93" s="247" t="s">
        <v>2784</v>
      </c>
      <c r="D93" s="130">
        <v>22</v>
      </c>
      <c r="E93" s="140" t="e">
        <v>#N/A</v>
      </c>
      <c r="F93" s="127" t="s">
        <v>2578</v>
      </c>
      <c r="H93" s="141" t="s">
        <v>2594</v>
      </c>
      <c r="I93" s="113">
        <v>22</v>
      </c>
      <c r="J93" s="42">
        <v>55</v>
      </c>
      <c r="K93" s="55" t="str">
        <f>StoreConfig!J93</f>
        <v>22|0#0#0#55</v>
      </c>
      <c r="Q93" s="238">
        <v>6008</v>
      </c>
      <c r="R93" s="42">
        <v>1</v>
      </c>
    </row>
    <row r="94" spans="3:18">
      <c r="C94" s="247" t="s">
        <v>2784</v>
      </c>
      <c r="D94" s="130">
        <v>22</v>
      </c>
      <c r="E94" s="140" t="e">
        <v>#N/A</v>
      </c>
      <c r="F94" s="127" t="s">
        <v>2578</v>
      </c>
      <c r="H94" s="141" t="s">
        <v>2594</v>
      </c>
      <c r="I94" s="113">
        <v>22</v>
      </c>
      <c r="J94" s="42">
        <v>55</v>
      </c>
      <c r="K94" s="55" t="str">
        <f>StoreConfig!J94</f>
        <v>22|0#0#0#55</v>
      </c>
      <c r="Q94" s="238">
        <v>6009</v>
      </c>
      <c r="R94" s="42">
        <v>1</v>
      </c>
    </row>
    <row r="95" spans="3:18">
      <c r="C95" s="247" t="s">
        <v>2784</v>
      </c>
      <c r="D95" s="130">
        <v>22</v>
      </c>
      <c r="E95" s="140" t="e">
        <v>#N/A</v>
      </c>
      <c r="F95" s="127" t="s">
        <v>2578</v>
      </c>
      <c r="H95" s="141" t="s">
        <v>2594</v>
      </c>
      <c r="I95" s="113">
        <v>22</v>
      </c>
      <c r="J95" s="42">
        <v>55</v>
      </c>
      <c r="K95" s="55" t="str">
        <f>StoreConfig!J95</f>
        <v>22|0#0#0#55</v>
      </c>
      <c r="Q95" s="238">
        <v>6010</v>
      </c>
      <c r="R95" s="42">
        <v>1</v>
      </c>
    </row>
    <row r="96" spans="3:18">
      <c r="C96" s="247" t="s">
        <v>2784</v>
      </c>
      <c r="D96" s="130">
        <v>22</v>
      </c>
      <c r="E96" s="140" t="e">
        <v>#N/A</v>
      </c>
      <c r="F96" s="127" t="s">
        <v>2578</v>
      </c>
      <c r="H96" s="141" t="s">
        <v>2594</v>
      </c>
      <c r="I96" s="113">
        <v>22</v>
      </c>
      <c r="J96" s="42">
        <v>55</v>
      </c>
      <c r="K96" s="55" t="str">
        <f>StoreConfig!J96</f>
        <v>22|0#0#0#55</v>
      </c>
      <c r="Q96" s="238">
        <v>6011</v>
      </c>
      <c r="R96" s="42">
        <v>1</v>
      </c>
    </row>
    <row r="97" spans="3:18">
      <c r="C97" s="247" t="s">
        <v>2784</v>
      </c>
      <c r="D97" s="130">
        <v>22</v>
      </c>
      <c r="E97" s="140" t="e">
        <v>#N/A</v>
      </c>
      <c r="F97" s="127" t="s">
        <v>2578</v>
      </c>
      <c r="H97" s="141" t="s">
        <v>2594</v>
      </c>
      <c r="I97" s="113">
        <v>22</v>
      </c>
      <c r="J97" s="42">
        <v>55</v>
      </c>
      <c r="K97" s="55" t="str">
        <f>StoreConfig!J97</f>
        <v>22|0#0#0#55</v>
      </c>
      <c r="Q97" s="238">
        <v>6012</v>
      </c>
      <c r="R97" s="42">
        <v>1</v>
      </c>
    </row>
    <row r="98" spans="3:18">
      <c r="C98" s="247" t="s">
        <v>2784</v>
      </c>
      <c r="D98" s="130">
        <v>22</v>
      </c>
      <c r="E98" s="140" t="e">
        <v>#N/A</v>
      </c>
      <c r="F98" s="127" t="s">
        <v>2578</v>
      </c>
      <c r="H98" s="141" t="s">
        <v>2594</v>
      </c>
      <c r="I98" s="113">
        <v>22</v>
      </c>
      <c r="J98" s="42">
        <v>180</v>
      </c>
      <c r="K98" s="55" t="str">
        <f>StoreConfig!J98</f>
        <v>22|0#0#0#180</v>
      </c>
      <c r="Q98" s="238">
        <v>6013</v>
      </c>
      <c r="R98" s="42">
        <v>1</v>
      </c>
    </row>
    <row r="99" spans="3:18">
      <c r="C99" s="247" t="s">
        <v>2784</v>
      </c>
      <c r="D99" s="130">
        <v>22</v>
      </c>
      <c r="E99" s="140" t="e">
        <v>#N/A</v>
      </c>
      <c r="F99" s="127" t="s">
        <v>2578</v>
      </c>
      <c r="H99" s="141" t="s">
        <v>2594</v>
      </c>
      <c r="I99" s="113">
        <v>22</v>
      </c>
      <c r="J99" s="42">
        <v>180</v>
      </c>
      <c r="K99" s="55" t="str">
        <f>StoreConfig!J99</f>
        <v>22|0#0#0#180</v>
      </c>
      <c r="Q99" s="238">
        <v>6014</v>
      </c>
      <c r="R99" s="42">
        <v>1</v>
      </c>
    </row>
    <row r="100" spans="3:18">
      <c r="C100" s="247" t="s">
        <v>2784</v>
      </c>
      <c r="D100" s="130">
        <v>22</v>
      </c>
      <c r="E100" s="140" t="e">
        <v>#N/A</v>
      </c>
      <c r="F100" s="127" t="s">
        <v>2578</v>
      </c>
      <c r="H100" s="141" t="s">
        <v>2594</v>
      </c>
      <c r="I100" s="113">
        <v>22</v>
      </c>
      <c r="J100" s="42">
        <v>180</v>
      </c>
      <c r="K100" s="55" t="str">
        <f>StoreConfig!J100</f>
        <v>22|0#0#0#180</v>
      </c>
      <c r="Q100" s="238">
        <v>6015</v>
      </c>
      <c r="R100" s="42">
        <v>1</v>
      </c>
    </row>
    <row r="101" spans="3:18">
      <c r="C101" s="247" t="s">
        <v>2784</v>
      </c>
      <c r="D101" s="130">
        <v>22</v>
      </c>
      <c r="E101" s="140" t="e">
        <v>#N/A</v>
      </c>
      <c r="F101" s="127" t="s">
        <v>2578</v>
      </c>
      <c r="H101" s="141" t="s">
        <v>2594</v>
      </c>
      <c r="I101" s="113">
        <v>22</v>
      </c>
      <c r="J101" s="42">
        <v>180</v>
      </c>
      <c r="K101" s="55" t="str">
        <f>StoreConfig!J101</f>
        <v>22|0#0#0#180</v>
      </c>
      <c r="Q101" s="238">
        <v>6016</v>
      </c>
      <c r="R101" s="42">
        <v>1</v>
      </c>
    </row>
    <row r="102" spans="3:18">
      <c r="C102" s="247" t="s">
        <v>2784</v>
      </c>
      <c r="D102" s="130">
        <v>22</v>
      </c>
      <c r="E102" s="140" t="e">
        <v>#N/A</v>
      </c>
      <c r="F102" s="127" t="s">
        <v>2578</v>
      </c>
      <c r="H102" s="141" t="s">
        <v>2594</v>
      </c>
      <c r="I102" s="113">
        <v>22</v>
      </c>
      <c r="J102" s="42">
        <v>180</v>
      </c>
      <c r="K102" s="55" t="str">
        <f>StoreConfig!J102</f>
        <v>22|0#0#0#180</v>
      </c>
      <c r="Q102" s="238">
        <v>6017</v>
      </c>
      <c r="R102" s="42">
        <v>1</v>
      </c>
    </row>
    <row r="103" spans="3:18">
      <c r="C103" s="247" t="s">
        <v>2784</v>
      </c>
      <c r="D103" s="130">
        <v>22</v>
      </c>
      <c r="E103" s="140" t="e">
        <v>#N/A</v>
      </c>
      <c r="F103" s="127" t="s">
        <v>2578</v>
      </c>
      <c r="H103" s="141" t="s">
        <v>2594</v>
      </c>
      <c r="I103" s="113">
        <v>22</v>
      </c>
      <c r="J103" s="42">
        <v>180</v>
      </c>
      <c r="K103" s="55" t="str">
        <f>StoreConfig!J103</f>
        <v>22|0#0#0#180</v>
      </c>
      <c r="Q103" s="238">
        <v>6018</v>
      </c>
      <c r="R103" s="42">
        <v>1</v>
      </c>
    </row>
    <row r="104" spans="3:18">
      <c r="C104" s="247" t="s">
        <v>2784</v>
      </c>
      <c r="D104" s="130">
        <v>22</v>
      </c>
      <c r="E104" s="140" t="e">
        <v>#N/A</v>
      </c>
      <c r="F104" s="127" t="s">
        <v>2578</v>
      </c>
      <c r="H104" s="141" t="s">
        <v>2594</v>
      </c>
      <c r="I104" s="113">
        <v>22</v>
      </c>
      <c r="J104" s="42">
        <v>180</v>
      </c>
      <c r="K104" s="55" t="str">
        <f>StoreConfig!J104</f>
        <v>22|0#0#0#180</v>
      </c>
      <c r="Q104" s="238">
        <v>6019</v>
      </c>
      <c r="R104" s="42">
        <v>1</v>
      </c>
    </row>
    <row r="105" spans="3:18">
      <c r="C105" s="247" t="s">
        <v>2784</v>
      </c>
      <c r="D105" s="130">
        <v>22</v>
      </c>
      <c r="E105" s="140" t="e">
        <v>#N/A</v>
      </c>
      <c r="F105" s="127" t="s">
        <v>2578</v>
      </c>
      <c r="H105" s="141" t="s">
        <v>2594</v>
      </c>
      <c r="I105" s="113">
        <v>22</v>
      </c>
      <c r="J105" s="42">
        <v>180</v>
      </c>
      <c r="K105" s="55" t="str">
        <f>StoreConfig!J105</f>
        <v>22|0#0#0#180</v>
      </c>
      <c r="Q105" s="238">
        <v>6020</v>
      </c>
      <c r="R105" s="42">
        <v>1</v>
      </c>
    </row>
    <row r="106" spans="3:18">
      <c r="C106" s="247" t="s">
        <v>2784</v>
      </c>
      <c r="D106" s="130">
        <v>22</v>
      </c>
      <c r="E106" s="140" t="e">
        <v>#N/A</v>
      </c>
      <c r="F106" s="127" t="s">
        <v>2578</v>
      </c>
      <c r="H106" s="141" t="s">
        <v>2594</v>
      </c>
      <c r="I106" s="113">
        <v>22</v>
      </c>
      <c r="J106" s="42">
        <v>180</v>
      </c>
      <c r="K106" s="55" t="str">
        <f>StoreConfig!J106</f>
        <v>22|0#0#0#180</v>
      </c>
      <c r="Q106" s="238">
        <v>6021</v>
      </c>
      <c r="R106" s="42">
        <v>1</v>
      </c>
    </row>
    <row r="107" spans="3:18">
      <c r="C107" s="247" t="s">
        <v>2784</v>
      </c>
      <c r="D107" s="130">
        <v>22</v>
      </c>
      <c r="E107" s="140" t="e">
        <v>#N/A</v>
      </c>
      <c r="F107" s="127" t="s">
        <v>2578</v>
      </c>
      <c r="H107" s="141" t="s">
        <v>2594</v>
      </c>
      <c r="I107" s="113">
        <v>22</v>
      </c>
      <c r="J107" s="42">
        <v>180</v>
      </c>
      <c r="K107" s="55" t="str">
        <f>StoreConfig!J107</f>
        <v>22|0#0#0#180</v>
      </c>
      <c r="Q107" s="238">
        <v>6022</v>
      </c>
      <c r="R107" s="42">
        <v>1</v>
      </c>
    </row>
    <row r="108" spans="3:18">
      <c r="C108" s="247" t="s">
        <v>2784</v>
      </c>
      <c r="D108" s="130">
        <v>22</v>
      </c>
      <c r="E108" s="140" t="e">
        <v>#N/A</v>
      </c>
      <c r="F108" s="127" t="s">
        <v>2578</v>
      </c>
      <c r="H108" s="141" t="s">
        <v>2594</v>
      </c>
      <c r="I108" s="113">
        <v>22</v>
      </c>
      <c r="J108" s="42">
        <v>180</v>
      </c>
      <c r="K108" s="55" t="str">
        <f>StoreConfig!J108</f>
        <v>22|0#0#0#180</v>
      </c>
      <c r="Q108" s="238">
        <v>6023</v>
      </c>
      <c r="R108" s="42">
        <v>1</v>
      </c>
    </row>
    <row r="109" spans="3:18">
      <c r="C109" s="247" t="s">
        <v>2784</v>
      </c>
      <c r="D109" s="130">
        <v>22</v>
      </c>
      <c r="E109" s="140" t="e">
        <v>#N/A</v>
      </c>
      <c r="F109" s="127" t="s">
        <v>2578</v>
      </c>
      <c r="H109" s="141" t="s">
        <v>2594</v>
      </c>
      <c r="I109" s="113">
        <v>22</v>
      </c>
      <c r="J109" s="42">
        <v>180</v>
      </c>
      <c r="K109" s="55" t="str">
        <f>StoreConfig!J109</f>
        <v>22|0#0#0#180</v>
      </c>
      <c r="Q109" s="238">
        <v>6024</v>
      </c>
      <c r="R109" s="42">
        <v>1</v>
      </c>
    </row>
    <row r="110" spans="3:18">
      <c r="C110" s="247" t="s">
        <v>2784</v>
      </c>
      <c r="D110" s="130">
        <v>22</v>
      </c>
      <c r="E110" s="140" t="e">
        <v>#N/A</v>
      </c>
      <c r="F110" s="127" t="s">
        <v>2578</v>
      </c>
      <c r="H110" s="141" t="s">
        <v>2594</v>
      </c>
      <c r="I110" s="113">
        <v>22</v>
      </c>
      <c r="J110" s="42">
        <v>180</v>
      </c>
      <c r="K110" s="55" t="str">
        <f>StoreConfig!J110</f>
        <v>22|0#0#0#180</v>
      </c>
      <c r="Q110" s="238">
        <v>6025</v>
      </c>
      <c r="R110" s="42">
        <v>1</v>
      </c>
    </row>
    <row r="111" spans="3:18">
      <c r="C111" s="247" t="s">
        <v>2784</v>
      </c>
      <c r="D111" s="130">
        <v>22</v>
      </c>
      <c r="E111" s="140" t="e">
        <v>#N/A</v>
      </c>
      <c r="F111" s="127" t="s">
        <v>2578</v>
      </c>
      <c r="H111" s="141" t="s">
        <v>2594</v>
      </c>
      <c r="I111" s="113">
        <v>22</v>
      </c>
      <c r="J111" s="42">
        <v>180</v>
      </c>
      <c r="K111" s="55" t="str">
        <f>StoreConfig!J111</f>
        <v>22|0#0#0#180</v>
      </c>
      <c r="Q111" s="238">
        <v>6026</v>
      </c>
      <c r="R111" s="42">
        <v>1</v>
      </c>
    </row>
    <row r="112" spans="3:18">
      <c r="C112" s="247" t="s">
        <v>2784</v>
      </c>
      <c r="D112" s="130">
        <v>22</v>
      </c>
      <c r="E112" s="140" t="e">
        <v>#N/A</v>
      </c>
      <c r="F112" s="127" t="s">
        <v>2578</v>
      </c>
      <c r="H112" s="141" t="s">
        <v>2594</v>
      </c>
      <c r="I112" s="113">
        <v>22</v>
      </c>
      <c r="J112" s="42">
        <v>180</v>
      </c>
      <c r="K112" s="55" t="str">
        <f>StoreConfig!J112</f>
        <v>22|0#0#0#180</v>
      </c>
      <c r="Q112" s="238">
        <v>6027</v>
      </c>
      <c r="R112" s="42">
        <v>1</v>
      </c>
    </row>
    <row r="113" spans="3:18">
      <c r="C113" s="247" t="s">
        <v>2784</v>
      </c>
      <c r="D113" s="130">
        <v>22</v>
      </c>
      <c r="E113" s="140" t="e">
        <v>#N/A</v>
      </c>
      <c r="F113" s="127" t="s">
        <v>2578</v>
      </c>
      <c r="H113" s="141" t="s">
        <v>2594</v>
      </c>
      <c r="I113" s="113">
        <v>22</v>
      </c>
      <c r="J113" s="42">
        <v>180</v>
      </c>
      <c r="K113" s="55" t="str">
        <f>StoreConfig!J113</f>
        <v>22|0#0#0#180</v>
      </c>
      <c r="Q113" s="238">
        <v>6028</v>
      </c>
      <c r="R113" s="42">
        <v>1</v>
      </c>
    </row>
    <row r="114" spans="3:18">
      <c r="C114" s="247" t="s">
        <v>2784</v>
      </c>
      <c r="D114" s="130">
        <v>22</v>
      </c>
      <c r="E114" s="140" t="e">
        <v>#N/A</v>
      </c>
      <c r="F114" s="127" t="s">
        <v>2578</v>
      </c>
      <c r="H114" s="141" t="s">
        <v>2594</v>
      </c>
      <c r="I114" s="113">
        <v>22</v>
      </c>
      <c r="J114" s="42">
        <v>180</v>
      </c>
      <c r="K114" s="55" t="str">
        <f>StoreConfig!J114</f>
        <v>22|0#0#0#180</v>
      </c>
      <c r="Q114" s="238">
        <v>6029</v>
      </c>
      <c r="R114" s="42">
        <v>1</v>
      </c>
    </row>
    <row r="115" spans="3:18">
      <c r="C115" s="247" t="s">
        <v>2784</v>
      </c>
      <c r="D115" s="130">
        <v>22</v>
      </c>
      <c r="E115" s="140" t="e">
        <v>#N/A</v>
      </c>
      <c r="F115" s="127" t="s">
        <v>2578</v>
      </c>
      <c r="H115" s="141" t="s">
        <v>2594</v>
      </c>
      <c r="I115" s="113">
        <v>22</v>
      </c>
      <c r="J115" s="42">
        <v>180</v>
      </c>
      <c r="K115" s="55" t="str">
        <f>StoreConfig!J115</f>
        <v>22|0#0#0#180</v>
      </c>
      <c r="Q115" s="238">
        <v>6030</v>
      </c>
      <c r="R115" s="42">
        <v>1</v>
      </c>
    </row>
    <row r="116" spans="3:18">
      <c r="C116" s="247" t="s">
        <v>2784</v>
      </c>
      <c r="D116" s="130">
        <v>22</v>
      </c>
      <c r="E116" s="140" t="e">
        <v>#N/A</v>
      </c>
      <c r="F116" s="127" t="s">
        <v>2578</v>
      </c>
      <c r="H116" s="141" t="s">
        <v>2594</v>
      </c>
      <c r="I116" s="113">
        <v>22</v>
      </c>
      <c r="J116" s="42">
        <v>180</v>
      </c>
      <c r="K116" s="55" t="str">
        <f>StoreConfig!J116</f>
        <v>22|0#0#0#180</v>
      </c>
      <c r="Q116" s="238">
        <v>6031</v>
      </c>
      <c r="R116" s="42">
        <v>1</v>
      </c>
    </row>
    <row r="117" spans="3:18">
      <c r="C117" s="247" t="s">
        <v>2784</v>
      </c>
      <c r="D117" s="130">
        <v>22</v>
      </c>
      <c r="E117" s="140" t="e">
        <v>#N/A</v>
      </c>
      <c r="F117" s="127" t="s">
        <v>2578</v>
      </c>
      <c r="H117" s="141" t="s">
        <v>2594</v>
      </c>
      <c r="I117" s="113">
        <v>22</v>
      </c>
      <c r="J117" s="42">
        <v>180</v>
      </c>
      <c r="K117" s="55" t="str">
        <f>StoreConfig!J117</f>
        <v>22|0#0#0#180</v>
      </c>
      <c r="Q117" s="238">
        <v>6032</v>
      </c>
      <c r="R117" s="42">
        <v>1</v>
      </c>
    </row>
    <row r="118" spans="3:18">
      <c r="C118" s="247" t="s">
        <v>2784</v>
      </c>
      <c r="D118" s="130">
        <v>22</v>
      </c>
      <c r="E118" s="140" t="e">
        <v>#VALUE!</v>
      </c>
      <c r="F118" s="127" t="s">
        <v>2578</v>
      </c>
      <c r="H118" s="141" t="s">
        <v>2594</v>
      </c>
      <c r="I118" s="113">
        <v>22</v>
      </c>
      <c r="J118" s="42">
        <v>10</v>
      </c>
      <c r="K118" s="55" t="str">
        <f>StoreConfig!J118</f>
        <v>22|0#0#0#10</v>
      </c>
      <c r="Q118" s="238">
        <v>5</v>
      </c>
      <c r="R118" s="42">
        <v>100</v>
      </c>
    </row>
    <row r="119" spans="3:18">
      <c r="C119" s="247" t="s">
        <v>2785</v>
      </c>
      <c r="D119" s="129">
        <v>16</v>
      </c>
      <c r="E119" s="140">
        <v>250</v>
      </c>
      <c r="F119" s="127">
        <v>250</v>
      </c>
      <c r="H119" s="141" t="s">
        <v>2594</v>
      </c>
      <c r="I119" s="118">
        <v>16</v>
      </c>
      <c r="J119" s="42">
        <v>250</v>
      </c>
      <c r="K119" s="55" t="str">
        <f>StoreConfig!J119</f>
        <v>16|0#0#0#250</v>
      </c>
      <c r="Q119" s="217">
        <v>19</v>
      </c>
      <c r="R119" s="42">
        <v>1</v>
      </c>
    </row>
    <row r="120" spans="3:18">
      <c r="C120" s="247" t="s">
        <v>2785</v>
      </c>
      <c r="D120" s="129">
        <v>16</v>
      </c>
      <c r="E120" s="140">
        <v>2500</v>
      </c>
      <c r="F120" s="127">
        <v>2250</v>
      </c>
      <c r="H120" s="141">
        <v>9</v>
      </c>
      <c r="I120" s="118">
        <v>16</v>
      </c>
      <c r="J120" s="42">
        <v>2250</v>
      </c>
      <c r="K120" s="55" t="str">
        <f>StoreConfig!J120</f>
        <v>16|0#0#0#2500</v>
      </c>
      <c r="Q120" s="217">
        <v>19</v>
      </c>
      <c r="R120" s="42">
        <v>10</v>
      </c>
    </row>
    <row r="121" spans="3:18">
      <c r="C121" s="247" t="s">
        <v>2785</v>
      </c>
      <c r="D121" s="129">
        <v>16</v>
      </c>
      <c r="E121" s="140" t="e">
        <v>#VALUE!</v>
      </c>
      <c r="F121" s="127">
        <v>100</v>
      </c>
      <c r="H121" s="141" t="s">
        <v>2594</v>
      </c>
      <c r="I121" s="118">
        <v>16</v>
      </c>
      <c r="J121" s="42">
        <v>100</v>
      </c>
      <c r="K121" s="55" t="str">
        <f>StoreConfig!J121</f>
        <v>16|0#0#0#100</v>
      </c>
      <c r="P121" s="215">
        <f t="shared" ref="P121:P122" si="1">R121*50</f>
        <v>100</v>
      </c>
      <c r="Q121" s="217">
        <v>60</v>
      </c>
      <c r="R121" s="42">
        <v>2</v>
      </c>
    </row>
    <row r="122" spans="3:18">
      <c r="C122" s="247" t="s">
        <v>2785</v>
      </c>
      <c r="D122" s="129">
        <v>16</v>
      </c>
      <c r="E122" s="140" t="e">
        <v>#VALUE!</v>
      </c>
      <c r="F122" s="127">
        <v>880</v>
      </c>
      <c r="H122" s="141" t="s">
        <v>2594</v>
      </c>
      <c r="I122" s="118">
        <v>16</v>
      </c>
      <c r="J122" s="42">
        <v>880</v>
      </c>
      <c r="K122" s="55" t="str">
        <f>StoreConfig!J122</f>
        <v>16|0#0#0#250</v>
      </c>
      <c r="P122" s="215">
        <f t="shared" si="1"/>
        <v>250</v>
      </c>
      <c r="Q122" s="217">
        <v>60</v>
      </c>
      <c r="R122" s="42">
        <v>5</v>
      </c>
    </row>
    <row r="123" spans="3:18">
      <c r="C123" s="247" t="s">
        <v>2785</v>
      </c>
      <c r="D123" s="129">
        <v>16</v>
      </c>
      <c r="E123" s="140">
        <v>5</v>
      </c>
      <c r="F123" s="127">
        <v>0</v>
      </c>
      <c r="H123" s="141">
        <v>0</v>
      </c>
      <c r="I123" s="118">
        <v>16</v>
      </c>
      <c r="J123" s="42">
        <v>0</v>
      </c>
      <c r="K123" s="55" t="str">
        <f>StoreConfig!J123</f>
        <v>16|0#0#0#0</v>
      </c>
      <c r="Q123" s="217">
        <v>14</v>
      </c>
      <c r="R123" s="42">
        <v>25000</v>
      </c>
    </row>
    <row r="124" spans="3:18">
      <c r="C124" s="247" t="s">
        <v>2785</v>
      </c>
      <c r="D124" s="129">
        <v>16</v>
      </c>
      <c r="E124" s="140" t="e">
        <v>#N/A</v>
      </c>
      <c r="F124" s="127" t="s">
        <v>2578</v>
      </c>
      <c r="H124" s="141" t="s">
        <v>2594</v>
      </c>
      <c r="I124" s="118">
        <v>16</v>
      </c>
      <c r="J124" s="42" t="s">
        <v>2581</v>
      </c>
      <c r="K124" s="55" t="str">
        <f>StoreConfig!J124</f>
        <v>16|50#50#100#100#150#200#300#400#500</v>
      </c>
      <c r="Q124" s="217">
        <v>2</v>
      </c>
      <c r="R124" s="42">
        <v>100</v>
      </c>
    </row>
    <row r="125" spans="3:18">
      <c r="C125" s="247" t="s">
        <v>2785</v>
      </c>
      <c r="D125" s="129">
        <v>16</v>
      </c>
      <c r="E125" s="140">
        <v>20</v>
      </c>
      <c r="F125" s="127">
        <v>20</v>
      </c>
      <c r="H125" s="141" t="s">
        <v>2594</v>
      </c>
      <c r="I125" s="118">
        <v>16</v>
      </c>
      <c r="J125" s="42">
        <v>20</v>
      </c>
      <c r="K125" s="55" t="str">
        <f>StoreConfig!J125</f>
        <v>16|0#0#0#20</v>
      </c>
      <c r="Q125" s="217">
        <v>23</v>
      </c>
      <c r="R125" s="42">
        <v>1</v>
      </c>
    </row>
    <row r="126" spans="3:18">
      <c r="C126" s="247" t="s">
        <v>2785</v>
      </c>
      <c r="D126" s="129">
        <v>47</v>
      </c>
      <c r="E126" s="140" t="e">
        <v>#N/A</v>
      </c>
      <c r="F126" s="127" t="s">
        <v>2578</v>
      </c>
      <c r="H126" s="141" t="s">
        <v>2594</v>
      </c>
      <c r="I126" s="124">
        <v>47</v>
      </c>
      <c r="J126" s="42">
        <v>1</v>
      </c>
      <c r="K126" s="55" t="str">
        <f>StoreConfig!J126</f>
        <v>47|0#0#0#1</v>
      </c>
      <c r="Q126" s="221">
        <v>0</v>
      </c>
      <c r="R126" s="42">
        <v>0</v>
      </c>
    </row>
    <row r="127" spans="3:18">
      <c r="C127" s="247" t="s">
        <v>2785</v>
      </c>
      <c r="D127" s="129">
        <v>16</v>
      </c>
      <c r="E127" s="140" t="e">
        <v>#N/A</v>
      </c>
      <c r="F127" s="127" t="s">
        <v>2578</v>
      </c>
      <c r="H127" s="141" t="s">
        <v>2594</v>
      </c>
      <c r="I127" s="118">
        <v>16</v>
      </c>
      <c r="J127" s="42" t="s">
        <v>2582</v>
      </c>
      <c r="K127" s="55" t="str">
        <f>StoreConfig!J127</f>
        <v>16|0#0#20#20</v>
      </c>
      <c r="Q127" s="217">
        <v>27</v>
      </c>
      <c r="R127" s="42">
        <v>1</v>
      </c>
    </row>
    <row r="128" spans="3:18">
      <c r="C128" s="247" t="s">
        <v>2785</v>
      </c>
      <c r="D128" s="129">
        <v>16</v>
      </c>
      <c r="E128" s="140" t="e">
        <v>#N/A</v>
      </c>
      <c r="F128" s="127" t="s">
        <v>2578</v>
      </c>
      <c r="H128" s="141" t="s">
        <v>2594</v>
      </c>
      <c r="I128" s="118">
        <v>16</v>
      </c>
      <c r="J128" s="42" t="s">
        <v>2583</v>
      </c>
      <c r="K128" s="55" t="str">
        <f>StoreConfig!J128</f>
        <v>16|0#0#150#100</v>
      </c>
      <c r="Q128" s="217">
        <v>28</v>
      </c>
      <c r="R128" s="42">
        <v>1</v>
      </c>
    </row>
    <row r="129" spans="3:28">
      <c r="C129" s="247" t="s">
        <v>2785</v>
      </c>
      <c r="D129" s="129">
        <v>16</v>
      </c>
      <c r="E129" s="140" t="e">
        <v>#N/A</v>
      </c>
      <c r="F129" s="127" t="s">
        <v>2578</v>
      </c>
      <c r="H129" s="141" t="s">
        <v>2594</v>
      </c>
      <c r="I129" s="118">
        <v>16</v>
      </c>
      <c r="J129" s="42" t="s">
        <v>2584</v>
      </c>
      <c r="K129" s="55" t="str">
        <f>StoreConfig!J129</f>
        <v>16|0#200#400#400#600#600#1000</v>
      </c>
      <c r="Q129" s="159">
        <v>0</v>
      </c>
      <c r="R129" s="42">
        <v>0</v>
      </c>
    </row>
    <row r="130" spans="3:28">
      <c r="C130" s="247" t="s">
        <v>2785</v>
      </c>
      <c r="D130" s="129">
        <v>16</v>
      </c>
      <c r="E130" s="140" t="e">
        <v>#N/A</v>
      </c>
      <c r="F130" s="127" t="s">
        <v>2578</v>
      </c>
      <c r="H130" s="141" t="s">
        <v>2594</v>
      </c>
      <c r="I130" s="118">
        <v>16</v>
      </c>
      <c r="J130" s="42" t="s">
        <v>2585</v>
      </c>
      <c r="K130" s="55" t="str">
        <f>StoreConfig!J130</f>
        <v>16|20#20#40#40#60#80#100#120#160#200</v>
      </c>
      <c r="Q130" s="159">
        <v>44</v>
      </c>
      <c r="R130" s="42">
        <v>1</v>
      </c>
    </row>
    <row r="131" spans="3:28">
      <c r="C131" s="247" t="s">
        <v>2785</v>
      </c>
      <c r="D131" s="129">
        <v>15</v>
      </c>
      <c r="E131" s="140" t="e">
        <v>#N/A</v>
      </c>
      <c r="F131" s="127" t="s">
        <v>2578</v>
      </c>
      <c r="H131" s="141" t="s">
        <v>2594</v>
      </c>
      <c r="I131" s="118">
        <v>16</v>
      </c>
      <c r="J131" s="42">
        <v>1</v>
      </c>
      <c r="K131" s="55" t="str">
        <f>StoreConfig!J131</f>
        <v>16|0#0#0#1</v>
      </c>
      <c r="Q131" s="159">
        <v>16</v>
      </c>
      <c r="R131" s="42">
        <v>10</v>
      </c>
    </row>
    <row r="132" spans="3:28">
      <c r="C132" s="247" t="s">
        <v>2785</v>
      </c>
      <c r="D132" s="129">
        <v>15</v>
      </c>
      <c r="E132" s="140" t="e">
        <v>#N/A</v>
      </c>
      <c r="F132" s="127" t="s">
        <v>2578</v>
      </c>
      <c r="H132" s="141" t="s">
        <v>2594</v>
      </c>
      <c r="I132" s="121">
        <v>16</v>
      </c>
      <c r="J132" s="42">
        <v>30</v>
      </c>
      <c r="K132" s="55" t="str">
        <f>StoreConfig!J132</f>
        <v>16|0#0#0#30</v>
      </c>
      <c r="Q132" s="217">
        <v>46</v>
      </c>
      <c r="R132" s="42">
        <v>1</v>
      </c>
    </row>
    <row r="133" spans="3:28">
      <c r="C133" s="247" t="s">
        <v>2785</v>
      </c>
      <c r="D133" s="129">
        <v>16</v>
      </c>
      <c r="E133" s="140" t="e">
        <v>#N/A</v>
      </c>
      <c r="F133" s="127" t="s">
        <v>2578</v>
      </c>
      <c r="H133" s="141" t="s">
        <v>2594</v>
      </c>
      <c r="I133" s="124">
        <v>16</v>
      </c>
      <c r="J133" s="42" t="s">
        <v>2586</v>
      </c>
      <c r="K133" s="55" t="str">
        <f>StoreConfig!J133</f>
        <v>16|50#100#200#200#200#200#200#200#200#200#200</v>
      </c>
      <c r="Q133" s="221">
        <v>0</v>
      </c>
      <c r="R133" s="42">
        <v>0</v>
      </c>
    </row>
    <row r="134" spans="3:28">
      <c r="C134" s="247" t="s">
        <v>2785</v>
      </c>
      <c r="D134" s="129">
        <v>16</v>
      </c>
      <c r="E134" s="140" t="e">
        <v>#N/A</v>
      </c>
      <c r="F134" s="127" t="s">
        <v>2578</v>
      </c>
      <c r="H134" s="141" t="s">
        <v>2594</v>
      </c>
      <c r="I134" s="118">
        <v>16</v>
      </c>
      <c r="J134" s="42" t="s">
        <v>2587</v>
      </c>
      <c r="K134" s="55" t="str">
        <f>StoreConfig!J134</f>
        <v>16|0#0#100#150</v>
      </c>
      <c r="Q134" s="221">
        <v>1</v>
      </c>
      <c r="R134" s="42">
        <v>100</v>
      </c>
    </row>
    <row r="135" spans="3:28">
      <c r="C135" s="247" t="s">
        <v>2785</v>
      </c>
      <c r="D135" s="129">
        <v>16</v>
      </c>
      <c r="E135" s="140" t="e">
        <v>#N/A</v>
      </c>
      <c r="F135" s="127">
        <v>20</v>
      </c>
      <c r="H135" s="141" t="s">
        <v>2594</v>
      </c>
      <c r="I135" s="124">
        <v>16</v>
      </c>
      <c r="J135" s="42">
        <v>20</v>
      </c>
      <c r="K135" s="55" t="str">
        <f>StoreConfig!J135</f>
        <v>16|0#0#0#20</v>
      </c>
      <c r="Q135" s="221">
        <v>53</v>
      </c>
      <c r="R135" s="42">
        <v>1</v>
      </c>
    </row>
    <row r="136" spans="3:28">
      <c r="C136" s="247" t="s">
        <v>2785</v>
      </c>
      <c r="D136" s="129">
        <v>16</v>
      </c>
      <c r="E136" s="140" t="e">
        <v>#N/A</v>
      </c>
      <c r="F136" s="127">
        <v>500</v>
      </c>
      <c r="H136" s="141" t="s">
        <v>2594</v>
      </c>
      <c r="I136" s="124">
        <v>16</v>
      </c>
      <c r="J136" s="42">
        <v>500</v>
      </c>
      <c r="K136" s="55" t="str">
        <f>StoreConfig!J136</f>
        <v>16|0#0#0#500</v>
      </c>
      <c r="Q136" s="221">
        <v>64</v>
      </c>
      <c r="R136" s="42">
        <v>1</v>
      </c>
    </row>
    <row r="137" spans="3:28">
      <c r="C137" s="247" t="s">
        <v>2785</v>
      </c>
      <c r="D137" s="129">
        <v>16</v>
      </c>
      <c r="E137" s="140" t="e">
        <v>#N/A</v>
      </c>
      <c r="F137" s="127">
        <v>100</v>
      </c>
      <c r="H137" s="141" t="s">
        <v>2594</v>
      </c>
      <c r="I137" s="124">
        <v>16</v>
      </c>
      <c r="J137" s="42">
        <v>100</v>
      </c>
      <c r="K137" s="55" t="str">
        <f>StoreConfig!J137</f>
        <v>16|0#0#0#100</v>
      </c>
      <c r="Q137" s="221">
        <v>0</v>
      </c>
      <c r="R137" s="42">
        <v>0</v>
      </c>
    </row>
    <row r="138" spans="3:28">
      <c r="C138" s="247" t="s">
        <v>2785</v>
      </c>
      <c r="D138" s="129">
        <v>16</v>
      </c>
      <c r="E138" s="140" t="e">
        <v>#N/A</v>
      </c>
      <c r="F138" s="127" t="s">
        <v>2578</v>
      </c>
      <c r="H138" s="141" t="s">
        <v>2594</v>
      </c>
      <c r="I138" s="124">
        <v>16</v>
      </c>
      <c r="J138" s="42" t="s">
        <v>2588</v>
      </c>
      <c r="K138" s="55" t="str">
        <f>StoreConfig!J138</f>
        <v>16|0#0#10#10</v>
      </c>
      <c r="Q138" s="221">
        <v>0</v>
      </c>
      <c r="R138" s="42">
        <v>0</v>
      </c>
    </row>
    <row r="139" spans="3:28">
      <c r="C139" s="247" t="s">
        <v>2785</v>
      </c>
      <c r="D139" s="129">
        <v>16</v>
      </c>
      <c r="E139" s="140" t="e">
        <v>#N/A</v>
      </c>
      <c r="F139" s="127">
        <v>50</v>
      </c>
      <c r="G139" s="74"/>
      <c r="H139" s="141" t="s">
        <v>2594</v>
      </c>
      <c r="I139" s="124">
        <v>16</v>
      </c>
      <c r="J139" s="74">
        <v>50</v>
      </c>
      <c r="K139" s="55" t="str">
        <f>StoreConfig!J139</f>
        <v>16|0#0#0#50</v>
      </c>
      <c r="L139" s="74"/>
      <c r="M139" s="74"/>
      <c r="Q139" s="221">
        <v>90</v>
      </c>
      <c r="R139" s="74">
        <v>0</v>
      </c>
      <c r="S139" s="74"/>
      <c r="T139" s="74"/>
      <c r="U139" s="74"/>
      <c r="V139" s="74"/>
      <c r="W139" s="74"/>
      <c r="X139" s="74"/>
      <c r="Y139" s="74"/>
      <c r="Z139" s="74"/>
      <c r="AA139" s="74"/>
      <c r="AB139" s="74"/>
    </row>
    <row r="140" spans="3:28">
      <c r="C140" s="247" t="s">
        <v>2785</v>
      </c>
      <c r="D140" s="129">
        <v>16</v>
      </c>
      <c r="E140" s="140" t="e">
        <v>#N/A</v>
      </c>
      <c r="F140" s="127">
        <v>50</v>
      </c>
      <c r="G140" s="74"/>
      <c r="H140" s="141" t="s">
        <v>2594</v>
      </c>
      <c r="I140" s="124">
        <v>16</v>
      </c>
      <c r="J140" s="74">
        <v>50</v>
      </c>
      <c r="K140" s="55" t="str">
        <f>StoreConfig!J140</f>
        <v>16|0#0#0#50</v>
      </c>
      <c r="L140" s="74"/>
      <c r="M140" s="74"/>
      <c r="Q140" s="221">
        <v>90</v>
      </c>
      <c r="R140" s="74">
        <v>0</v>
      </c>
      <c r="S140" s="74"/>
      <c r="T140" s="74"/>
      <c r="U140" s="74"/>
      <c r="V140" s="74"/>
      <c r="W140" s="74"/>
      <c r="X140" s="74"/>
      <c r="Y140" s="74"/>
      <c r="Z140" s="74"/>
      <c r="AA140" s="74"/>
      <c r="AB140" s="74"/>
    </row>
    <row r="141" spans="3:28">
      <c r="C141" s="247" t="s">
        <v>2785</v>
      </c>
      <c r="D141" s="129">
        <v>16</v>
      </c>
      <c r="E141" s="140" t="e">
        <v>#N/A</v>
      </c>
      <c r="F141" s="127">
        <v>50</v>
      </c>
      <c r="G141" s="74"/>
      <c r="H141" s="141" t="s">
        <v>2594</v>
      </c>
      <c r="I141" s="124">
        <v>16</v>
      </c>
      <c r="J141" s="74">
        <v>50</v>
      </c>
      <c r="K141" s="55" t="str">
        <f>StoreConfig!J141</f>
        <v>16|0#0#0#50</v>
      </c>
      <c r="L141" s="74"/>
      <c r="M141" s="74"/>
      <c r="Q141" s="221">
        <v>90</v>
      </c>
      <c r="R141" s="74">
        <v>0</v>
      </c>
      <c r="S141" s="74"/>
      <c r="T141" s="74"/>
      <c r="U141" s="74"/>
      <c r="V141" s="74"/>
      <c r="W141" s="74"/>
      <c r="X141" s="74"/>
      <c r="Y141" s="74"/>
      <c r="Z141" s="74"/>
      <c r="AA141" s="74"/>
      <c r="AB141" s="74"/>
    </row>
    <row r="142" spans="3:28">
      <c r="C142" s="247" t="s">
        <v>2785</v>
      </c>
      <c r="D142" s="129">
        <v>16</v>
      </c>
      <c r="E142" s="140" t="e">
        <v>#N/A</v>
      </c>
      <c r="F142" s="127">
        <v>50</v>
      </c>
      <c r="G142" s="74"/>
      <c r="H142" s="141" t="s">
        <v>2594</v>
      </c>
      <c r="I142" s="124">
        <v>16</v>
      </c>
      <c r="J142" s="74">
        <v>50</v>
      </c>
      <c r="K142" s="55" t="str">
        <f>StoreConfig!J142</f>
        <v>16|0#0#0#50</v>
      </c>
      <c r="L142" s="74"/>
      <c r="M142" s="74"/>
      <c r="Q142" s="221">
        <v>90</v>
      </c>
      <c r="R142" s="74">
        <v>0</v>
      </c>
      <c r="S142" s="74"/>
      <c r="T142" s="74"/>
      <c r="U142" s="74"/>
      <c r="V142" s="74"/>
      <c r="W142" s="74"/>
      <c r="X142" s="74"/>
      <c r="Y142" s="74"/>
      <c r="Z142" s="74"/>
      <c r="AA142" s="74"/>
      <c r="AB142" s="74"/>
    </row>
    <row r="143" spans="3:28">
      <c r="C143" s="247" t="s">
        <v>2785</v>
      </c>
      <c r="D143" s="129">
        <v>16</v>
      </c>
      <c r="E143" s="140" t="e">
        <v>#N/A</v>
      </c>
      <c r="F143" s="127">
        <v>50</v>
      </c>
      <c r="G143" s="74"/>
      <c r="H143" s="141" t="s">
        <v>2594</v>
      </c>
      <c r="I143" s="124">
        <v>16</v>
      </c>
      <c r="J143" s="74">
        <v>50</v>
      </c>
      <c r="K143" s="55" t="str">
        <f>StoreConfig!J143</f>
        <v>16|0#0#0#50</v>
      </c>
      <c r="L143" s="74"/>
      <c r="M143" s="74"/>
      <c r="Q143" s="221">
        <v>90</v>
      </c>
      <c r="R143" s="74">
        <v>0</v>
      </c>
      <c r="S143" s="74"/>
      <c r="T143" s="74"/>
      <c r="U143" s="74"/>
      <c r="V143" s="74"/>
      <c r="W143" s="74"/>
      <c r="X143" s="74"/>
      <c r="Y143" s="74"/>
      <c r="Z143" s="74"/>
      <c r="AA143" s="74"/>
      <c r="AB143" s="74"/>
    </row>
    <row r="144" spans="3:28">
      <c r="C144" s="247" t="s">
        <v>2784</v>
      </c>
      <c r="D144" s="129">
        <v>16</v>
      </c>
      <c r="E144" s="140">
        <v>10</v>
      </c>
      <c r="F144" s="127">
        <v>20</v>
      </c>
      <c r="G144" s="74"/>
      <c r="H144" s="141" t="s">
        <v>2594</v>
      </c>
      <c r="I144" s="124">
        <v>16</v>
      </c>
      <c r="J144" s="74">
        <v>20</v>
      </c>
      <c r="K144" s="55" t="str">
        <f>StoreConfig!J144</f>
        <v>16|0#0#0#20</v>
      </c>
      <c r="L144" s="74"/>
      <c r="M144" s="74"/>
      <c r="Q144" s="221">
        <v>14</v>
      </c>
      <c r="R144" s="74">
        <v>50000</v>
      </c>
      <c r="S144" s="74"/>
      <c r="T144" s="74"/>
      <c r="U144" s="74"/>
      <c r="V144" s="74"/>
      <c r="W144" s="74"/>
      <c r="X144" s="74"/>
      <c r="Y144" s="74"/>
      <c r="Z144" s="74"/>
      <c r="AA144" s="74"/>
      <c r="AB144" s="74"/>
    </row>
    <row r="145" spans="3:28">
      <c r="C145" s="247" t="s">
        <v>2784</v>
      </c>
      <c r="D145" s="129">
        <v>16</v>
      </c>
      <c r="E145" s="140">
        <v>25</v>
      </c>
      <c r="F145" s="127">
        <v>50</v>
      </c>
      <c r="G145" s="74"/>
      <c r="H145" s="141" t="s">
        <v>2594</v>
      </c>
      <c r="I145" s="124">
        <v>16</v>
      </c>
      <c r="J145" s="74">
        <v>50</v>
      </c>
      <c r="K145" s="55" t="str">
        <f>StoreConfig!J145</f>
        <v>16|0#0#0#50</v>
      </c>
      <c r="L145" s="74"/>
      <c r="M145" s="74"/>
      <c r="Q145" s="221">
        <v>14</v>
      </c>
      <c r="R145" s="74">
        <v>125000</v>
      </c>
      <c r="S145" s="74"/>
      <c r="T145" s="74"/>
      <c r="U145" s="74"/>
      <c r="V145" s="74"/>
      <c r="W145" s="74"/>
      <c r="X145" s="74"/>
      <c r="Y145" s="74"/>
      <c r="Z145" s="74"/>
      <c r="AA145" s="74"/>
      <c r="AB145" s="74"/>
    </row>
    <row r="146" spans="3:28">
      <c r="C146" s="247" t="s">
        <v>2785</v>
      </c>
      <c r="D146" s="129">
        <v>16</v>
      </c>
      <c r="E146" s="140" t="e">
        <v>#N/A</v>
      </c>
      <c r="F146" s="127" t="s">
        <v>2578</v>
      </c>
      <c r="G146" s="74"/>
      <c r="H146" s="141" t="s">
        <v>2594</v>
      </c>
      <c r="I146" s="124">
        <v>16</v>
      </c>
      <c r="J146" s="74" t="s">
        <v>2589</v>
      </c>
      <c r="K146" s="55" t="str">
        <f>StoreConfig!J146</f>
        <v>16|300#500#800#1000</v>
      </c>
      <c r="L146" s="74"/>
      <c r="M146" s="74"/>
      <c r="Q146" s="221">
        <v>0</v>
      </c>
      <c r="R146" s="74">
        <v>0</v>
      </c>
      <c r="S146" s="74"/>
      <c r="T146" s="74"/>
      <c r="U146" s="74"/>
      <c r="V146" s="74"/>
      <c r="W146" s="74"/>
      <c r="X146" s="74"/>
      <c r="Y146" s="74"/>
      <c r="Z146" s="74"/>
      <c r="AA146" s="74"/>
      <c r="AB146" s="74"/>
    </row>
    <row r="147" spans="3:28">
      <c r="C147" s="247" t="s">
        <v>2785</v>
      </c>
      <c r="D147" s="129">
        <v>16</v>
      </c>
      <c r="E147" s="140" t="e">
        <v>#N/A</v>
      </c>
      <c r="F147" s="127">
        <v>100</v>
      </c>
      <c r="G147" s="74"/>
      <c r="H147" s="141" t="s">
        <v>2594</v>
      </c>
      <c r="I147" s="124">
        <v>16</v>
      </c>
      <c r="J147" s="74">
        <v>100</v>
      </c>
      <c r="K147" s="55" t="str">
        <f>StoreConfig!J147</f>
        <v>16|0#0#0#100</v>
      </c>
      <c r="L147" s="74"/>
      <c r="M147" s="74"/>
      <c r="Q147" s="221">
        <v>31</v>
      </c>
      <c r="R147" s="74">
        <v>1</v>
      </c>
      <c r="S147" s="74"/>
      <c r="T147" s="74"/>
      <c r="U147" s="74"/>
      <c r="V147" s="74"/>
      <c r="W147" s="74"/>
      <c r="X147" s="74"/>
      <c r="Y147" s="74"/>
      <c r="Z147" s="74"/>
      <c r="AA147" s="74"/>
      <c r="AB147" s="74"/>
    </row>
    <row r="148" spans="3:28">
      <c r="C148" s="247" t="s">
        <v>2785</v>
      </c>
      <c r="D148" s="129">
        <v>16</v>
      </c>
      <c r="E148" s="140" t="e">
        <v>#N/A</v>
      </c>
      <c r="F148" s="127">
        <v>50</v>
      </c>
      <c r="G148" s="74"/>
      <c r="H148" s="141" t="s">
        <v>2594</v>
      </c>
      <c r="I148" s="124">
        <v>16</v>
      </c>
      <c r="J148" s="74">
        <v>50</v>
      </c>
      <c r="K148" s="55" t="str">
        <f>StoreConfig!J148</f>
        <v>16|0#0#0#50</v>
      </c>
      <c r="L148" s="74"/>
      <c r="M148" s="74"/>
      <c r="Q148" s="221">
        <v>71</v>
      </c>
      <c r="R148" s="74">
        <v>0</v>
      </c>
      <c r="S148" s="74"/>
      <c r="T148" s="74"/>
      <c r="U148" s="74"/>
      <c r="V148" s="74"/>
      <c r="W148" s="74"/>
      <c r="X148" s="74"/>
      <c r="Y148" s="74"/>
      <c r="Z148" s="74"/>
      <c r="AA148" s="74"/>
      <c r="AB148" s="74"/>
    </row>
    <row r="149" spans="3:28">
      <c r="C149" s="247" t="s">
        <v>2784</v>
      </c>
      <c r="D149" s="133">
        <v>16</v>
      </c>
      <c r="E149" s="140">
        <v>100</v>
      </c>
      <c r="F149" s="127">
        <v>100</v>
      </c>
      <c r="H149" s="141" t="s">
        <v>2594</v>
      </c>
      <c r="I149" s="134">
        <v>16</v>
      </c>
      <c r="J149" s="42">
        <v>100</v>
      </c>
      <c r="K149" s="55" t="str">
        <f>StoreConfig!J149</f>
        <v>16|0#0#0#100</v>
      </c>
      <c r="Q149" s="234">
        <v>3</v>
      </c>
      <c r="R149" s="42">
        <v>100000</v>
      </c>
    </row>
    <row r="150" spans="3:28">
      <c r="C150" s="247" t="s">
        <v>2784</v>
      </c>
      <c r="D150" s="133">
        <v>16</v>
      </c>
      <c r="E150" s="140">
        <v>200</v>
      </c>
      <c r="F150" s="127">
        <v>200</v>
      </c>
      <c r="H150" s="141" t="s">
        <v>2594</v>
      </c>
      <c r="I150" s="134">
        <v>16</v>
      </c>
      <c r="J150" s="42">
        <v>200</v>
      </c>
      <c r="K150" s="55" t="str">
        <f>StoreConfig!J150</f>
        <v>16|0#0#0#200</v>
      </c>
      <c r="Q150" s="234">
        <v>3</v>
      </c>
      <c r="R150" s="42">
        <v>200000</v>
      </c>
    </row>
    <row r="151" spans="3:28">
      <c r="C151" s="247" t="s">
        <v>2784</v>
      </c>
      <c r="D151" s="133">
        <v>16</v>
      </c>
      <c r="E151" s="140">
        <v>400</v>
      </c>
      <c r="F151" s="127">
        <v>400</v>
      </c>
      <c r="H151" s="141" t="s">
        <v>2594</v>
      </c>
      <c r="I151" s="134">
        <v>16</v>
      </c>
      <c r="J151" s="42">
        <v>400</v>
      </c>
      <c r="K151" s="55" t="str">
        <f>StoreConfig!J151</f>
        <v>16|0#0#0#400</v>
      </c>
      <c r="Q151" s="234">
        <v>3</v>
      </c>
      <c r="R151" s="42">
        <v>400000</v>
      </c>
    </row>
    <row r="152" spans="3:28">
      <c r="C152" s="247" t="s">
        <v>2784</v>
      </c>
      <c r="D152" s="133">
        <v>16</v>
      </c>
      <c r="E152" s="140">
        <v>2500</v>
      </c>
      <c r="F152" s="127">
        <v>2500</v>
      </c>
      <c r="H152" s="141" t="s">
        <v>2594</v>
      </c>
      <c r="I152" s="134">
        <v>16</v>
      </c>
      <c r="J152" s="42">
        <v>2500</v>
      </c>
      <c r="K152" s="55" t="str">
        <f>StoreConfig!J152</f>
        <v>16|0#0#0#2500</v>
      </c>
      <c r="Q152" s="234">
        <v>20</v>
      </c>
      <c r="R152" s="42">
        <v>1</v>
      </c>
    </row>
    <row r="153" spans="3:28">
      <c r="C153" s="247" t="s">
        <v>2784</v>
      </c>
      <c r="D153" s="133">
        <v>16</v>
      </c>
      <c r="E153" s="140">
        <v>2500</v>
      </c>
      <c r="F153" s="127">
        <v>2500</v>
      </c>
      <c r="H153" s="141" t="s">
        <v>2594</v>
      </c>
      <c r="I153" s="134">
        <v>16</v>
      </c>
      <c r="J153" s="42">
        <v>2500</v>
      </c>
      <c r="K153" s="55" t="str">
        <f>StoreConfig!J153</f>
        <v>16|0#0#0#2500</v>
      </c>
      <c r="Q153" s="234">
        <v>20</v>
      </c>
      <c r="R153" s="42">
        <v>1</v>
      </c>
    </row>
    <row r="154" spans="3:28">
      <c r="C154" s="247" t="s">
        <v>2784</v>
      </c>
      <c r="D154" s="133">
        <v>16</v>
      </c>
      <c r="E154" s="140">
        <v>250</v>
      </c>
      <c r="F154" s="127">
        <v>250</v>
      </c>
      <c r="H154" s="141" t="s">
        <v>2594</v>
      </c>
      <c r="I154" s="134">
        <v>16</v>
      </c>
      <c r="J154" s="42">
        <v>250</v>
      </c>
      <c r="K154" s="55" t="str">
        <f>StoreConfig!J154</f>
        <v>16|0#0#0#250</v>
      </c>
      <c r="Q154" s="234">
        <v>19</v>
      </c>
      <c r="R154" s="42">
        <v>1</v>
      </c>
    </row>
    <row r="155" spans="3:28">
      <c r="C155" s="247" t="s">
        <v>2784</v>
      </c>
      <c r="D155" s="133">
        <v>16</v>
      </c>
      <c r="E155" s="140">
        <v>750</v>
      </c>
      <c r="F155" s="127">
        <v>750</v>
      </c>
      <c r="H155" s="141" t="s">
        <v>2594</v>
      </c>
      <c r="I155" s="134">
        <v>16</v>
      </c>
      <c r="J155" s="42">
        <v>750</v>
      </c>
      <c r="K155" s="55" t="str">
        <f>StoreConfig!J155</f>
        <v>16|0#0#0#750</v>
      </c>
      <c r="Q155" s="234">
        <v>19</v>
      </c>
      <c r="R155" s="42">
        <v>3</v>
      </c>
    </row>
    <row r="156" spans="3:28">
      <c r="C156" s="247" t="s">
        <v>2784</v>
      </c>
      <c r="D156" s="133">
        <v>16</v>
      </c>
      <c r="E156" s="140">
        <v>1250</v>
      </c>
      <c r="F156" s="127">
        <v>1250</v>
      </c>
      <c r="H156" s="141" t="s">
        <v>2594</v>
      </c>
      <c r="I156" s="134">
        <v>16</v>
      </c>
      <c r="J156" s="42">
        <v>1250</v>
      </c>
      <c r="K156" s="55" t="str">
        <f>StoreConfig!J156</f>
        <v>16|0#0#0#1250</v>
      </c>
      <c r="Q156" s="234">
        <v>19</v>
      </c>
      <c r="R156" s="42">
        <v>5</v>
      </c>
    </row>
    <row r="157" spans="3:28">
      <c r="C157" s="247" t="s">
        <v>2784</v>
      </c>
      <c r="D157" s="133">
        <v>16</v>
      </c>
      <c r="E157" s="140">
        <v>12</v>
      </c>
      <c r="F157" s="127">
        <v>150</v>
      </c>
      <c r="H157" s="141" t="s">
        <v>2594</v>
      </c>
      <c r="I157" s="134">
        <v>16</v>
      </c>
      <c r="J157" s="42">
        <v>150</v>
      </c>
      <c r="K157" s="55" t="str">
        <f>StoreConfig!J157</f>
        <v>16|0#0#0#150</v>
      </c>
      <c r="P157" s="215">
        <f t="shared" ref="P157:P159" si="2">R157*50</f>
        <v>150</v>
      </c>
      <c r="Q157" s="234">
        <v>60</v>
      </c>
      <c r="R157" s="42">
        <v>3</v>
      </c>
    </row>
    <row r="158" spans="3:28">
      <c r="C158" s="247" t="s">
        <v>2784</v>
      </c>
      <c r="D158" s="133">
        <v>16</v>
      </c>
      <c r="E158" s="140">
        <v>20</v>
      </c>
      <c r="F158" s="127">
        <v>250</v>
      </c>
      <c r="H158" s="141" t="s">
        <v>2594</v>
      </c>
      <c r="I158" s="134">
        <v>16</v>
      </c>
      <c r="J158" s="42">
        <v>250</v>
      </c>
      <c r="K158" s="55" t="str">
        <f>StoreConfig!J158</f>
        <v>16|0#0#0#250</v>
      </c>
      <c r="P158" s="215">
        <f t="shared" si="2"/>
        <v>250</v>
      </c>
      <c r="Q158" s="234">
        <v>60</v>
      </c>
      <c r="R158" s="42">
        <v>5</v>
      </c>
    </row>
    <row r="159" spans="3:28">
      <c r="C159" s="247" t="s">
        <v>2784</v>
      </c>
      <c r="D159" s="133">
        <v>16</v>
      </c>
      <c r="E159" s="140">
        <v>40</v>
      </c>
      <c r="F159" s="127">
        <v>500</v>
      </c>
      <c r="H159" s="141" t="s">
        <v>2594</v>
      </c>
      <c r="I159" s="134">
        <v>16</v>
      </c>
      <c r="J159" s="42">
        <v>500</v>
      </c>
      <c r="K159" s="55" t="str">
        <f>StoreConfig!J159</f>
        <v>16|0#0#0#500</v>
      </c>
      <c r="P159" s="215">
        <f t="shared" si="2"/>
        <v>500</v>
      </c>
      <c r="Q159" s="234">
        <v>60</v>
      </c>
      <c r="R159" s="42">
        <v>10</v>
      </c>
    </row>
    <row r="160" spans="3:28">
      <c r="C160" s="247" t="s">
        <v>2784</v>
      </c>
      <c r="D160" s="133">
        <v>16</v>
      </c>
      <c r="E160" s="140">
        <v>500</v>
      </c>
      <c r="F160" s="127">
        <v>500</v>
      </c>
      <c r="H160" s="141" t="s">
        <v>2594</v>
      </c>
      <c r="I160" s="134">
        <v>16</v>
      </c>
      <c r="J160" s="42">
        <v>500</v>
      </c>
      <c r="K160" s="55" t="str">
        <f>StoreConfig!J160</f>
        <v>16|0#0#0#500</v>
      </c>
      <c r="Q160" s="234">
        <v>4</v>
      </c>
      <c r="R160" s="42">
        <v>500</v>
      </c>
    </row>
    <row r="161" spans="3:18">
      <c r="C161" s="247" t="s">
        <v>2784</v>
      </c>
      <c r="D161" s="133">
        <v>16</v>
      </c>
      <c r="E161" s="140">
        <v>1000</v>
      </c>
      <c r="F161" s="127">
        <v>1000</v>
      </c>
      <c r="H161" s="141" t="s">
        <v>2594</v>
      </c>
      <c r="I161" s="134">
        <v>16</v>
      </c>
      <c r="J161" s="42">
        <v>1000</v>
      </c>
      <c r="K161" s="55" t="str">
        <f>StoreConfig!J161</f>
        <v>16|0#0#0#1000</v>
      </c>
      <c r="Q161" s="234">
        <v>4</v>
      </c>
      <c r="R161" s="42">
        <v>1000</v>
      </c>
    </row>
    <row r="162" spans="3:18">
      <c r="C162" s="247" t="s">
        <v>2784</v>
      </c>
      <c r="D162" s="133">
        <v>16</v>
      </c>
      <c r="E162" s="140">
        <v>60</v>
      </c>
      <c r="F162" s="127">
        <v>60</v>
      </c>
      <c r="H162" s="141" t="s">
        <v>2594</v>
      </c>
      <c r="I162" s="134">
        <v>16</v>
      </c>
      <c r="J162" s="42">
        <v>60</v>
      </c>
      <c r="K162" s="55" t="str">
        <f>StoreConfig!J162</f>
        <v>16|0#0#0#60</v>
      </c>
      <c r="Q162" s="234">
        <v>23</v>
      </c>
      <c r="R162" s="42">
        <v>3</v>
      </c>
    </row>
    <row r="163" spans="3:18">
      <c r="C163" s="247" t="s">
        <v>2784</v>
      </c>
      <c r="D163" s="133">
        <v>16</v>
      </c>
      <c r="E163" s="140">
        <v>100</v>
      </c>
      <c r="F163" s="127">
        <v>100</v>
      </c>
      <c r="H163" s="141" t="s">
        <v>2594</v>
      </c>
      <c r="I163" s="134">
        <v>16</v>
      </c>
      <c r="J163" s="42">
        <v>100</v>
      </c>
      <c r="K163" s="55" t="str">
        <f>StoreConfig!J163</f>
        <v>16|0#0#0#100</v>
      </c>
      <c r="Q163" s="234">
        <v>23</v>
      </c>
      <c r="R163" s="42">
        <v>5</v>
      </c>
    </row>
    <row r="164" spans="3:18">
      <c r="C164" s="247" t="s">
        <v>2784</v>
      </c>
      <c r="D164" s="133">
        <v>16</v>
      </c>
      <c r="E164" s="140">
        <v>200</v>
      </c>
      <c r="F164" s="127">
        <v>200</v>
      </c>
      <c r="H164" s="141" t="s">
        <v>2594</v>
      </c>
      <c r="I164" s="134">
        <v>16</v>
      </c>
      <c r="J164" s="42">
        <v>200</v>
      </c>
      <c r="K164" s="55" t="str">
        <f>StoreConfig!J164</f>
        <v>16|0#0#0#200</v>
      </c>
      <c r="Q164" s="234">
        <v>23</v>
      </c>
      <c r="R164" s="42">
        <v>10</v>
      </c>
    </row>
    <row r="165" spans="3:18">
      <c r="C165" s="247" t="s">
        <v>2784</v>
      </c>
      <c r="D165" s="133">
        <v>16</v>
      </c>
      <c r="E165" s="140">
        <v>6000</v>
      </c>
      <c r="F165" s="127">
        <v>6000</v>
      </c>
      <c r="H165" s="141" t="s">
        <v>2594</v>
      </c>
      <c r="I165" s="134">
        <v>16</v>
      </c>
      <c r="J165" s="42">
        <v>6000</v>
      </c>
      <c r="K165" s="55" t="str">
        <f>StoreConfig!J165</f>
        <v>16|0#0#0#6000</v>
      </c>
      <c r="Q165" s="234">
        <v>12009</v>
      </c>
      <c r="R165" s="42">
        <v>50</v>
      </c>
    </row>
    <row r="166" spans="3:18">
      <c r="C166" s="247" t="s">
        <v>2784</v>
      </c>
      <c r="D166" s="133">
        <v>16</v>
      </c>
      <c r="E166" s="140">
        <v>6000</v>
      </c>
      <c r="F166" s="127">
        <v>6000</v>
      </c>
      <c r="H166" s="141" t="s">
        <v>2594</v>
      </c>
      <c r="I166" s="134">
        <v>16</v>
      </c>
      <c r="J166" s="42">
        <v>6000</v>
      </c>
      <c r="K166" s="55" t="str">
        <f>StoreConfig!J166</f>
        <v>16|0#0#0#6000</v>
      </c>
      <c r="Q166" s="234">
        <v>12011</v>
      </c>
      <c r="R166" s="42">
        <v>50</v>
      </c>
    </row>
    <row r="167" spans="3:18">
      <c r="C167" s="247" t="s">
        <v>2784</v>
      </c>
      <c r="D167" s="133">
        <v>16</v>
      </c>
      <c r="E167" s="140">
        <v>6000</v>
      </c>
      <c r="F167" s="127">
        <v>6000</v>
      </c>
      <c r="H167" s="141" t="s">
        <v>2594</v>
      </c>
      <c r="I167" s="134">
        <v>16</v>
      </c>
      <c r="J167" s="42">
        <v>6000</v>
      </c>
      <c r="K167" s="55" t="str">
        <f>StoreConfig!J167</f>
        <v>16|0#0#0#6000</v>
      </c>
      <c r="Q167" s="234">
        <v>12008</v>
      </c>
      <c r="R167" s="42">
        <v>50</v>
      </c>
    </row>
    <row r="168" spans="3:18">
      <c r="C168" s="247" t="s">
        <v>2784</v>
      </c>
      <c r="D168" s="133">
        <v>16</v>
      </c>
      <c r="E168" s="140">
        <v>6000</v>
      </c>
      <c r="F168" s="127">
        <v>6000</v>
      </c>
      <c r="H168" s="141" t="s">
        <v>2594</v>
      </c>
      <c r="I168" s="134">
        <v>16</v>
      </c>
      <c r="J168" s="42">
        <v>6000</v>
      </c>
      <c r="K168" s="55" t="str">
        <f>StoreConfig!J168</f>
        <v>16|0#0#0#6000</v>
      </c>
      <c r="Q168" s="234">
        <v>12010</v>
      </c>
      <c r="R168" s="42">
        <v>50</v>
      </c>
    </row>
    <row r="169" spans="3:18">
      <c r="C169" s="247" t="s">
        <v>2784</v>
      </c>
      <c r="D169" s="133">
        <v>16</v>
      </c>
      <c r="E169" s="140">
        <v>6000</v>
      </c>
      <c r="F169" s="127">
        <v>6000</v>
      </c>
      <c r="H169" s="141" t="s">
        <v>2594</v>
      </c>
      <c r="I169" s="134">
        <v>16</v>
      </c>
      <c r="J169" s="42">
        <v>6000</v>
      </c>
      <c r="K169" s="55" t="str">
        <f>StoreConfig!J169</f>
        <v>16|0#0#0#6000</v>
      </c>
      <c r="Q169" s="234">
        <v>12013</v>
      </c>
      <c r="R169" s="42">
        <v>50</v>
      </c>
    </row>
    <row r="170" spans="3:18">
      <c r="C170" s="247" t="s">
        <v>2784</v>
      </c>
      <c r="D170" s="133">
        <v>14</v>
      </c>
      <c r="E170" s="140">
        <v>500000</v>
      </c>
      <c r="F170" s="127">
        <v>100</v>
      </c>
      <c r="H170" s="141" t="s">
        <v>2594</v>
      </c>
      <c r="I170" s="134">
        <v>14</v>
      </c>
      <c r="J170" s="42">
        <v>500000</v>
      </c>
      <c r="K170" s="55" t="str">
        <f>StoreConfig!J170</f>
        <v>14|0#0#0#500000</v>
      </c>
      <c r="Q170" s="234">
        <v>3</v>
      </c>
      <c r="R170" s="42">
        <v>100000</v>
      </c>
    </row>
    <row r="171" spans="3:18">
      <c r="C171" s="247" t="s">
        <v>2784</v>
      </c>
      <c r="D171" s="133">
        <v>14</v>
      </c>
      <c r="E171" s="140">
        <v>1000000</v>
      </c>
      <c r="F171" s="127">
        <v>200</v>
      </c>
      <c r="H171" s="141" t="s">
        <v>2594</v>
      </c>
      <c r="I171" s="134">
        <v>14</v>
      </c>
      <c r="J171" s="42">
        <v>1000000</v>
      </c>
      <c r="K171" s="55" t="str">
        <f>StoreConfig!J171</f>
        <v>14|0#0#0#1000000</v>
      </c>
      <c r="Q171" s="234">
        <v>3</v>
      </c>
      <c r="R171" s="42">
        <v>200000</v>
      </c>
    </row>
    <row r="172" spans="3:18">
      <c r="C172" s="247" t="s">
        <v>2784</v>
      </c>
      <c r="D172" s="133">
        <v>14</v>
      </c>
      <c r="E172" s="140">
        <v>2000000</v>
      </c>
      <c r="F172" s="127">
        <v>400</v>
      </c>
      <c r="H172" s="141" t="s">
        <v>2594</v>
      </c>
      <c r="I172" s="134">
        <v>14</v>
      </c>
      <c r="J172" s="42">
        <v>2000000</v>
      </c>
      <c r="K172" s="55" t="str">
        <f>StoreConfig!J172</f>
        <v>14|0#0#0#2000000</v>
      </c>
      <c r="Q172" s="234">
        <v>3</v>
      </c>
      <c r="R172" s="42">
        <v>400000</v>
      </c>
    </row>
    <row r="173" spans="3:18">
      <c r="C173" s="247" t="s">
        <v>2784</v>
      </c>
      <c r="D173" s="133">
        <v>14</v>
      </c>
      <c r="E173" s="140">
        <v>300000</v>
      </c>
      <c r="F173" s="127">
        <v>60</v>
      </c>
      <c r="H173" s="141" t="s">
        <v>2594</v>
      </c>
      <c r="I173" s="134">
        <v>14</v>
      </c>
      <c r="J173" s="42">
        <v>300000</v>
      </c>
      <c r="K173" s="55" t="str">
        <f>StoreConfig!J173</f>
        <v>14|0#0#0#300000</v>
      </c>
      <c r="Q173" s="234">
        <v>23</v>
      </c>
      <c r="R173" s="42">
        <v>3</v>
      </c>
    </row>
    <row r="174" spans="3:18">
      <c r="C174" s="247" t="s">
        <v>2784</v>
      </c>
      <c r="D174" s="133">
        <v>14</v>
      </c>
      <c r="E174" s="140">
        <v>500000</v>
      </c>
      <c r="F174" s="127">
        <v>100</v>
      </c>
      <c r="H174" s="141" t="s">
        <v>2594</v>
      </c>
      <c r="I174" s="134">
        <v>14</v>
      </c>
      <c r="J174" s="42">
        <v>500000</v>
      </c>
      <c r="K174" s="55" t="str">
        <f>StoreConfig!J174</f>
        <v>14|0#0#0#500000</v>
      </c>
      <c r="Q174" s="234">
        <v>23</v>
      </c>
      <c r="R174" s="42">
        <v>5</v>
      </c>
    </row>
    <row r="175" spans="3:18">
      <c r="C175" s="247" t="s">
        <v>2784</v>
      </c>
      <c r="D175" s="133">
        <v>14</v>
      </c>
      <c r="E175" s="140">
        <v>1000000</v>
      </c>
      <c r="F175" s="127">
        <v>200</v>
      </c>
      <c r="H175" s="141" t="s">
        <v>2594</v>
      </c>
      <c r="I175" s="134">
        <v>14</v>
      </c>
      <c r="J175" s="42">
        <v>1000000</v>
      </c>
      <c r="K175" s="55" t="str">
        <f>StoreConfig!J175</f>
        <v>14|0#0#0#1000000</v>
      </c>
      <c r="Q175" s="234">
        <v>23</v>
      </c>
      <c r="R175" s="42">
        <v>10</v>
      </c>
    </row>
    <row r="176" spans="3:18">
      <c r="C176" s="247" t="s">
        <v>2784</v>
      </c>
      <c r="D176" s="133">
        <v>14</v>
      </c>
      <c r="E176" s="140">
        <v>2500000</v>
      </c>
      <c r="F176" s="127">
        <v>500</v>
      </c>
      <c r="H176" s="141" t="s">
        <v>2594</v>
      </c>
      <c r="I176" s="134">
        <v>14</v>
      </c>
      <c r="J176" s="42">
        <v>2500000</v>
      </c>
      <c r="K176" s="55" t="str">
        <f>StoreConfig!J176</f>
        <v>14|0#0#0#2500000</v>
      </c>
      <c r="Q176" s="234">
        <v>4</v>
      </c>
      <c r="R176" s="42">
        <v>500</v>
      </c>
    </row>
    <row r="177" spans="3:18">
      <c r="C177" s="247" t="s">
        <v>2784</v>
      </c>
      <c r="D177" s="133">
        <v>14</v>
      </c>
      <c r="E177" s="140">
        <v>5000000</v>
      </c>
      <c r="F177" s="127">
        <v>1000</v>
      </c>
      <c r="H177" s="141" t="s">
        <v>2594</v>
      </c>
      <c r="I177" s="134">
        <v>14</v>
      </c>
      <c r="J177" s="42">
        <v>5000000</v>
      </c>
      <c r="K177" s="55" t="str">
        <f>StoreConfig!J177</f>
        <v>14|0#0#0#5000000</v>
      </c>
      <c r="Q177" s="234">
        <v>4</v>
      </c>
      <c r="R177" s="42">
        <v>1000</v>
      </c>
    </row>
    <row r="178" spans="3:18">
      <c r="C178" s="247" t="s">
        <v>2784</v>
      </c>
      <c r="D178" s="133">
        <v>16</v>
      </c>
      <c r="E178" s="140">
        <v>100</v>
      </c>
      <c r="F178" s="127">
        <v>100</v>
      </c>
      <c r="H178" s="141" t="s">
        <v>2594</v>
      </c>
      <c r="I178" s="134">
        <v>16</v>
      </c>
      <c r="J178" s="42">
        <v>100</v>
      </c>
      <c r="K178" s="55" t="str">
        <f>StoreConfig!J178</f>
        <v>16|0#0#0#100</v>
      </c>
      <c r="Q178" s="234">
        <v>3</v>
      </c>
      <c r="R178" s="42">
        <v>100000</v>
      </c>
    </row>
    <row r="179" spans="3:18">
      <c r="C179" s="247" t="s">
        <v>2784</v>
      </c>
      <c r="D179" s="133">
        <v>16</v>
      </c>
      <c r="E179" s="140">
        <v>200</v>
      </c>
      <c r="F179" s="127">
        <v>200</v>
      </c>
      <c r="H179" s="141" t="s">
        <v>2594</v>
      </c>
      <c r="I179" s="134">
        <v>16</v>
      </c>
      <c r="J179" s="42">
        <v>200</v>
      </c>
      <c r="K179" s="55" t="str">
        <f>StoreConfig!J179</f>
        <v>16|0#0#0#200</v>
      </c>
      <c r="Q179" s="234">
        <v>3</v>
      </c>
      <c r="R179" s="42">
        <v>200000</v>
      </c>
    </row>
    <row r="180" spans="3:18">
      <c r="C180" s="247" t="s">
        <v>2784</v>
      </c>
      <c r="D180" s="133">
        <v>16</v>
      </c>
      <c r="E180" s="140">
        <v>400</v>
      </c>
      <c r="F180" s="127">
        <v>400</v>
      </c>
      <c r="H180" s="141" t="s">
        <v>2594</v>
      </c>
      <c r="I180" s="134">
        <v>16</v>
      </c>
      <c r="J180" s="42">
        <v>400</v>
      </c>
      <c r="K180" s="55" t="str">
        <f>StoreConfig!J180</f>
        <v>16|0#0#0#400</v>
      </c>
      <c r="Q180" s="234">
        <v>3</v>
      </c>
      <c r="R180" s="42">
        <v>400000</v>
      </c>
    </row>
    <row r="181" spans="3:18">
      <c r="C181" s="247" t="s">
        <v>2784</v>
      </c>
      <c r="D181" s="133">
        <v>16</v>
      </c>
      <c r="E181" s="140">
        <v>2500</v>
      </c>
      <c r="F181" s="127">
        <v>2500</v>
      </c>
      <c r="H181" s="141" t="s">
        <v>2594</v>
      </c>
      <c r="I181" s="134">
        <v>16</v>
      </c>
      <c r="J181" s="42">
        <v>2500</v>
      </c>
      <c r="K181" s="55" t="str">
        <f>StoreConfig!J181</f>
        <v>16|0#0#0#2500</v>
      </c>
      <c r="Q181" s="234">
        <v>20</v>
      </c>
      <c r="R181" s="42">
        <v>1</v>
      </c>
    </row>
    <row r="182" spans="3:18">
      <c r="C182" s="247" t="s">
        <v>2784</v>
      </c>
      <c r="D182" s="133">
        <v>16</v>
      </c>
      <c r="E182" s="140">
        <v>2500</v>
      </c>
      <c r="F182" s="127">
        <v>2500</v>
      </c>
      <c r="H182" s="141" t="s">
        <v>2594</v>
      </c>
      <c r="I182" s="134">
        <v>16</v>
      </c>
      <c r="J182" s="42">
        <v>2500</v>
      </c>
      <c r="K182" s="55" t="str">
        <f>StoreConfig!J182</f>
        <v>16|0#0#0#2500</v>
      </c>
      <c r="Q182" s="234">
        <v>20</v>
      </c>
      <c r="R182" s="42">
        <v>1</v>
      </c>
    </row>
    <row r="183" spans="3:18">
      <c r="C183" s="247" t="s">
        <v>2784</v>
      </c>
      <c r="D183" s="133">
        <v>16</v>
      </c>
      <c r="E183" s="140">
        <v>250</v>
      </c>
      <c r="F183" s="127">
        <v>250</v>
      </c>
      <c r="H183" s="141" t="s">
        <v>2594</v>
      </c>
      <c r="I183" s="134">
        <v>16</v>
      </c>
      <c r="J183" s="42">
        <v>250</v>
      </c>
      <c r="K183" s="55" t="str">
        <f>StoreConfig!J183</f>
        <v>16|0#0#0#250</v>
      </c>
      <c r="Q183" s="234">
        <v>19</v>
      </c>
      <c r="R183" s="42">
        <v>1</v>
      </c>
    </row>
    <row r="184" spans="3:18">
      <c r="C184" s="247" t="s">
        <v>2784</v>
      </c>
      <c r="D184" s="133">
        <v>16</v>
      </c>
      <c r="E184" s="140">
        <v>750</v>
      </c>
      <c r="F184" s="127">
        <v>750</v>
      </c>
      <c r="H184" s="141" t="s">
        <v>2594</v>
      </c>
      <c r="I184" s="134">
        <v>16</v>
      </c>
      <c r="J184" s="42">
        <v>750</v>
      </c>
      <c r="K184" s="55" t="str">
        <f>StoreConfig!J184</f>
        <v>16|0#0#0#750</v>
      </c>
      <c r="Q184" s="234">
        <v>19</v>
      </c>
      <c r="R184" s="42">
        <v>3</v>
      </c>
    </row>
    <row r="185" spans="3:18">
      <c r="C185" s="247" t="s">
        <v>2784</v>
      </c>
      <c r="D185" s="133">
        <v>16</v>
      </c>
      <c r="E185" s="140">
        <v>1250</v>
      </c>
      <c r="F185" s="127">
        <v>1250</v>
      </c>
      <c r="H185" s="141" t="s">
        <v>2594</v>
      </c>
      <c r="I185" s="134">
        <v>16</v>
      </c>
      <c r="J185" s="42">
        <v>1250</v>
      </c>
      <c r="K185" s="55" t="str">
        <f>StoreConfig!J185</f>
        <v>16|0#0#0#1250</v>
      </c>
      <c r="Q185" s="234">
        <v>19</v>
      </c>
      <c r="R185" s="42">
        <v>5</v>
      </c>
    </row>
    <row r="186" spans="3:18">
      <c r="C186" s="247" t="s">
        <v>2784</v>
      </c>
      <c r="D186" s="133">
        <v>16</v>
      </c>
      <c r="E186" s="140">
        <v>12</v>
      </c>
      <c r="F186" s="127">
        <v>150</v>
      </c>
      <c r="H186" s="141" t="s">
        <v>2594</v>
      </c>
      <c r="I186" s="134">
        <v>16</v>
      </c>
      <c r="J186" s="42">
        <v>150</v>
      </c>
      <c r="K186" s="55" t="str">
        <f>StoreConfig!J186</f>
        <v>16|0#0#0#150</v>
      </c>
      <c r="P186" s="215">
        <f t="shared" ref="P186:P188" si="3">R186*50</f>
        <v>150</v>
      </c>
      <c r="Q186" s="234">
        <v>60</v>
      </c>
      <c r="R186" s="42">
        <v>3</v>
      </c>
    </row>
    <row r="187" spans="3:18">
      <c r="C187" s="247" t="s">
        <v>2784</v>
      </c>
      <c r="D187" s="133">
        <v>16</v>
      </c>
      <c r="E187" s="140">
        <v>20</v>
      </c>
      <c r="F187" s="127">
        <v>250</v>
      </c>
      <c r="H187" s="141" t="s">
        <v>2594</v>
      </c>
      <c r="I187" s="134">
        <v>16</v>
      </c>
      <c r="J187" s="42">
        <v>250</v>
      </c>
      <c r="K187" s="55" t="str">
        <f>StoreConfig!J187</f>
        <v>16|0#0#0#250</v>
      </c>
      <c r="P187" s="215">
        <f t="shared" si="3"/>
        <v>250</v>
      </c>
      <c r="Q187" s="234">
        <v>60</v>
      </c>
      <c r="R187" s="42">
        <v>5</v>
      </c>
    </row>
    <row r="188" spans="3:18">
      <c r="C188" s="247" t="s">
        <v>2784</v>
      </c>
      <c r="D188" s="133">
        <v>16</v>
      </c>
      <c r="E188" s="140">
        <v>40</v>
      </c>
      <c r="F188" s="127">
        <v>500</v>
      </c>
      <c r="H188" s="141" t="s">
        <v>2594</v>
      </c>
      <c r="I188" s="134">
        <v>16</v>
      </c>
      <c r="J188" s="42">
        <v>500</v>
      </c>
      <c r="K188" s="55" t="str">
        <f>StoreConfig!J188</f>
        <v>16|0#0#0#500</v>
      </c>
      <c r="P188" s="215">
        <f t="shared" si="3"/>
        <v>500</v>
      </c>
      <c r="Q188" s="234">
        <v>60</v>
      </c>
      <c r="R188" s="42">
        <v>10</v>
      </c>
    </row>
    <row r="189" spans="3:18">
      <c r="C189" s="247" t="s">
        <v>2784</v>
      </c>
      <c r="D189" s="133">
        <v>16</v>
      </c>
      <c r="E189" s="140">
        <v>500</v>
      </c>
      <c r="F189" s="127">
        <v>500</v>
      </c>
      <c r="H189" s="141" t="s">
        <v>2594</v>
      </c>
      <c r="I189" s="134">
        <v>16</v>
      </c>
      <c r="J189" s="42">
        <v>500</v>
      </c>
      <c r="K189" s="55" t="str">
        <f>StoreConfig!J189</f>
        <v>16|0#0#0#500</v>
      </c>
      <c r="Q189" s="234">
        <v>4</v>
      </c>
      <c r="R189" s="42">
        <v>500</v>
      </c>
    </row>
    <row r="190" spans="3:18">
      <c r="C190" s="247" t="s">
        <v>2784</v>
      </c>
      <c r="D190" s="133">
        <v>16</v>
      </c>
      <c r="E190" s="140">
        <v>1000</v>
      </c>
      <c r="F190" s="127">
        <v>1000</v>
      </c>
      <c r="H190" s="141" t="s">
        <v>2594</v>
      </c>
      <c r="I190" s="134">
        <v>16</v>
      </c>
      <c r="J190" s="42">
        <v>1000</v>
      </c>
      <c r="K190" s="55" t="str">
        <f>StoreConfig!J190</f>
        <v>16|0#0#0#1000</v>
      </c>
      <c r="Q190" s="234">
        <v>4</v>
      </c>
      <c r="R190" s="42">
        <v>1000</v>
      </c>
    </row>
    <row r="191" spans="3:18">
      <c r="C191" s="247" t="s">
        <v>2784</v>
      </c>
      <c r="D191" s="133">
        <v>16</v>
      </c>
      <c r="E191" s="140">
        <v>60</v>
      </c>
      <c r="F191" s="127">
        <v>60</v>
      </c>
      <c r="H191" s="141" t="s">
        <v>2594</v>
      </c>
      <c r="I191" s="134">
        <v>16</v>
      </c>
      <c r="J191" s="42">
        <v>60</v>
      </c>
      <c r="K191" s="55" t="str">
        <f>StoreConfig!J191</f>
        <v>16|0#0#0#60</v>
      </c>
      <c r="Q191" s="234">
        <v>23</v>
      </c>
      <c r="R191" s="42">
        <v>3</v>
      </c>
    </row>
    <row r="192" spans="3:18">
      <c r="C192" s="247" t="s">
        <v>2784</v>
      </c>
      <c r="D192" s="133">
        <v>16</v>
      </c>
      <c r="E192" s="140">
        <v>100</v>
      </c>
      <c r="F192" s="127">
        <v>100</v>
      </c>
      <c r="H192" s="141" t="s">
        <v>2594</v>
      </c>
      <c r="I192" s="134">
        <v>16</v>
      </c>
      <c r="J192" s="42">
        <v>100</v>
      </c>
      <c r="K192" s="55" t="str">
        <f>StoreConfig!J192</f>
        <v>16|0#0#0#100</v>
      </c>
      <c r="Q192" s="234">
        <v>23</v>
      </c>
      <c r="R192" s="42">
        <v>5</v>
      </c>
    </row>
    <row r="193" spans="3:18">
      <c r="C193" s="247" t="s">
        <v>2784</v>
      </c>
      <c r="D193" s="133">
        <v>16</v>
      </c>
      <c r="E193" s="140">
        <v>200</v>
      </c>
      <c r="F193" s="127">
        <v>200</v>
      </c>
      <c r="H193" s="141" t="s">
        <v>2594</v>
      </c>
      <c r="I193" s="134">
        <v>16</v>
      </c>
      <c r="J193" s="42">
        <v>200</v>
      </c>
      <c r="K193" s="55" t="str">
        <f>StoreConfig!J193</f>
        <v>16|0#0#0#200</v>
      </c>
      <c r="Q193" s="234">
        <v>23</v>
      </c>
      <c r="R193" s="42">
        <v>10</v>
      </c>
    </row>
    <row r="194" spans="3:18">
      <c r="C194" s="247" t="s">
        <v>2784</v>
      </c>
      <c r="D194" s="133">
        <v>16</v>
      </c>
      <c r="E194" s="140">
        <v>6000</v>
      </c>
      <c r="F194" s="127">
        <v>6000</v>
      </c>
      <c r="H194" s="141" t="s">
        <v>2594</v>
      </c>
      <c r="I194" s="134">
        <v>16</v>
      </c>
      <c r="J194" s="42">
        <v>6000</v>
      </c>
      <c r="K194" s="55" t="str">
        <f>StoreConfig!J194</f>
        <v>16|0#0#0#6000</v>
      </c>
      <c r="Q194" s="234">
        <v>12009</v>
      </c>
      <c r="R194" s="42">
        <v>50</v>
      </c>
    </row>
    <row r="195" spans="3:18">
      <c r="C195" s="247" t="s">
        <v>2784</v>
      </c>
      <c r="D195" s="133">
        <v>16</v>
      </c>
      <c r="E195" s="140">
        <v>6000</v>
      </c>
      <c r="F195" s="127">
        <v>6000</v>
      </c>
      <c r="H195" s="141" t="s">
        <v>2594</v>
      </c>
      <c r="I195" s="134">
        <v>16</v>
      </c>
      <c r="J195" s="42">
        <v>6000</v>
      </c>
      <c r="K195" s="55" t="str">
        <f>StoreConfig!J195</f>
        <v>16|0#0#0#6000</v>
      </c>
      <c r="Q195" s="234">
        <v>12011</v>
      </c>
      <c r="R195" s="42">
        <v>50</v>
      </c>
    </row>
    <row r="196" spans="3:18">
      <c r="C196" s="247" t="s">
        <v>2784</v>
      </c>
      <c r="D196" s="133">
        <v>16</v>
      </c>
      <c r="E196" s="140">
        <v>6000</v>
      </c>
      <c r="F196" s="127">
        <v>6000</v>
      </c>
      <c r="H196" s="141" t="s">
        <v>2594</v>
      </c>
      <c r="I196" s="134">
        <v>16</v>
      </c>
      <c r="J196" s="42">
        <v>6000</v>
      </c>
      <c r="K196" s="55" t="str">
        <f>StoreConfig!J196</f>
        <v>16|0#0#0#6000</v>
      </c>
      <c r="Q196" s="234">
        <v>12008</v>
      </c>
      <c r="R196" s="42">
        <v>50</v>
      </c>
    </row>
    <row r="197" spans="3:18">
      <c r="C197" s="247" t="s">
        <v>2784</v>
      </c>
      <c r="D197" s="133">
        <v>16</v>
      </c>
      <c r="E197" s="140">
        <v>6000</v>
      </c>
      <c r="F197" s="127">
        <v>6000</v>
      </c>
      <c r="H197" s="141" t="s">
        <v>2594</v>
      </c>
      <c r="I197" s="134">
        <v>16</v>
      </c>
      <c r="J197" s="42">
        <v>6000</v>
      </c>
      <c r="K197" s="55" t="str">
        <f>StoreConfig!J197</f>
        <v>16|0#0#0#6000</v>
      </c>
      <c r="Q197" s="234">
        <v>12010</v>
      </c>
      <c r="R197" s="42">
        <v>50</v>
      </c>
    </row>
    <row r="198" spans="3:18">
      <c r="C198" s="247" t="s">
        <v>2784</v>
      </c>
      <c r="D198" s="133">
        <v>16</v>
      </c>
      <c r="E198" s="140">
        <v>6000</v>
      </c>
      <c r="F198" s="127">
        <v>6000</v>
      </c>
      <c r="H198" s="141" t="s">
        <v>2594</v>
      </c>
      <c r="I198" s="134">
        <v>16</v>
      </c>
      <c r="J198" s="42">
        <v>6000</v>
      </c>
      <c r="K198" s="55" t="str">
        <f>StoreConfig!J198</f>
        <v>16|0#0#0#6000</v>
      </c>
      <c r="Q198" s="234">
        <v>12013</v>
      </c>
      <c r="R198" s="42">
        <v>50</v>
      </c>
    </row>
    <row r="199" spans="3:18">
      <c r="C199" s="247" t="s">
        <v>2784</v>
      </c>
      <c r="D199" s="133">
        <v>14</v>
      </c>
      <c r="E199" s="140">
        <v>500000</v>
      </c>
      <c r="F199" s="127">
        <v>100</v>
      </c>
      <c r="H199" s="141" t="s">
        <v>2594</v>
      </c>
      <c r="I199" s="134">
        <v>14</v>
      </c>
      <c r="J199" s="42">
        <v>500000</v>
      </c>
      <c r="K199" s="55" t="str">
        <f>StoreConfig!J199</f>
        <v>14|0#0#0#500000</v>
      </c>
      <c r="Q199" s="234">
        <v>3</v>
      </c>
      <c r="R199" s="42">
        <v>100000</v>
      </c>
    </row>
    <row r="200" spans="3:18">
      <c r="C200" s="247" t="s">
        <v>2784</v>
      </c>
      <c r="D200" s="133">
        <v>14</v>
      </c>
      <c r="E200" s="140">
        <v>1000000</v>
      </c>
      <c r="F200" s="127">
        <v>200</v>
      </c>
      <c r="H200" s="141" t="s">
        <v>2594</v>
      </c>
      <c r="I200" s="134">
        <v>14</v>
      </c>
      <c r="J200" s="42">
        <v>1000000</v>
      </c>
      <c r="K200" s="55" t="str">
        <f>StoreConfig!J200</f>
        <v>14|0#0#0#1000000</v>
      </c>
      <c r="Q200" s="234">
        <v>3</v>
      </c>
      <c r="R200" s="42">
        <v>200000</v>
      </c>
    </row>
    <row r="201" spans="3:18">
      <c r="C201" s="247" t="s">
        <v>2784</v>
      </c>
      <c r="D201" s="133">
        <v>14</v>
      </c>
      <c r="E201" s="140">
        <v>2000000</v>
      </c>
      <c r="F201" s="127">
        <v>400</v>
      </c>
      <c r="H201" s="141" t="s">
        <v>2594</v>
      </c>
      <c r="I201" s="134">
        <v>14</v>
      </c>
      <c r="J201" s="42">
        <v>2000000</v>
      </c>
      <c r="K201" s="55" t="str">
        <f>StoreConfig!J201</f>
        <v>14|0#0#0#2000000</v>
      </c>
      <c r="Q201" s="234">
        <v>3</v>
      </c>
      <c r="R201" s="42">
        <v>400000</v>
      </c>
    </row>
    <row r="202" spans="3:18">
      <c r="C202" s="247" t="s">
        <v>2784</v>
      </c>
      <c r="D202" s="133">
        <v>14</v>
      </c>
      <c r="E202" s="140">
        <v>300000</v>
      </c>
      <c r="F202" s="127">
        <v>60</v>
      </c>
      <c r="H202" s="141" t="s">
        <v>2594</v>
      </c>
      <c r="I202" s="134">
        <v>14</v>
      </c>
      <c r="J202" s="42">
        <v>300000</v>
      </c>
      <c r="K202" s="55" t="str">
        <f>StoreConfig!J202</f>
        <v>14|0#0#0#300000</v>
      </c>
      <c r="Q202" s="234">
        <v>23</v>
      </c>
      <c r="R202" s="42">
        <v>3</v>
      </c>
    </row>
    <row r="203" spans="3:18">
      <c r="C203" s="247" t="s">
        <v>2784</v>
      </c>
      <c r="D203" s="133">
        <v>14</v>
      </c>
      <c r="E203" s="140">
        <v>500000</v>
      </c>
      <c r="F203" s="127">
        <v>100</v>
      </c>
      <c r="H203" s="141" t="s">
        <v>2594</v>
      </c>
      <c r="I203" s="134">
        <v>14</v>
      </c>
      <c r="J203" s="42">
        <v>500000</v>
      </c>
      <c r="K203" s="55" t="str">
        <f>StoreConfig!J203</f>
        <v>14|0#0#0#500000</v>
      </c>
      <c r="Q203" s="234">
        <v>23</v>
      </c>
      <c r="R203" s="42">
        <v>5</v>
      </c>
    </row>
    <row r="204" spans="3:18">
      <c r="C204" s="247" t="s">
        <v>2784</v>
      </c>
      <c r="D204" s="133">
        <v>14</v>
      </c>
      <c r="E204" s="140">
        <v>1000000</v>
      </c>
      <c r="F204" s="127">
        <v>200</v>
      </c>
      <c r="H204" s="141" t="s">
        <v>2594</v>
      </c>
      <c r="I204" s="134">
        <v>14</v>
      </c>
      <c r="J204" s="42">
        <v>1000000</v>
      </c>
      <c r="K204" s="55" t="str">
        <f>StoreConfig!J204</f>
        <v>14|0#0#0#1000000</v>
      </c>
      <c r="Q204" s="234">
        <v>23</v>
      </c>
      <c r="R204" s="42">
        <v>10</v>
      </c>
    </row>
    <row r="205" spans="3:18">
      <c r="C205" s="247" t="s">
        <v>2784</v>
      </c>
      <c r="D205" s="133">
        <v>14</v>
      </c>
      <c r="E205" s="140">
        <v>2500000</v>
      </c>
      <c r="F205" s="127">
        <v>500</v>
      </c>
      <c r="H205" s="141" t="s">
        <v>2594</v>
      </c>
      <c r="I205" s="134">
        <v>14</v>
      </c>
      <c r="J205" s="42">
        <v>2500000</v>
      </c>
      <c r="K205" s="55" t="str">
        <f>StoreConfig!J205</f>
        <v>14|0#0#0#2500000</v>
      </c>
      <c r="Q205" s="234">
        <v>4</v>
      </c>
      <c r="R205" s="42">
        <v>500</v>
      </c>
    </row>
    <row r="206" spans="3:18">
      <c r="C206" s="247" t="s">
        <v>2784</v>
      </c>
      <c r="D206" s="133">
        <v>14</v>
      </c>
      <c r="E206" s="140">
        <v>5000000</v>
      </c>
      <c r="F206" s="127">
        <v>1000</v>
      </c>
      <c r="H206" s="141" t="s">
        <v>2594</v>
      </c>
      <c r="I206" s="134">
        <v>14</v>
      </c>
      <c r="J206" s="42">
        <v>5000000</v>
      </c>
      <c r="K206" s="55" t="str">
        <f>StoreConfig!J206</f>
        <v>14|0#0#0#5000000</v>
      </c>
      <c r="Q206" s="234">
        <v>4</v>
      </c>
      <c r="R206" s="42">
        <v>1000</v>
      </c>
    </row>
    <row r="207" spans="3:18">
      <c r="C207" s="247" t="s">
        <v>2784</v>
      </c>
      <c r="D207" s="133">
        <v>16</v>
      </c>
      <c r="E207" s="140">
        <v>100</v>
      </c>
      <c r="F207" s="127">
        <v>100</v>
      </c>
      <c r="H207" s="141" t="s">
        <v>2594</v>
      </c>
      <c r="I207" s="134">
        <v>16</v>
      </c>
      <c r="J207" s="42">
        <v>100</v>
      </c>
      <c r="K207" s="55" t="str">
        <f>StoreConfig!J207</f>
        <v>16|0#0#0#100</v>
      </c>
      <c r="Q207" s="234">
        <v>3</v>
      </c>
      <c r="R207" s="42">
        <v>100000</v>
      </c>
    </row>
    <row r="208" spans="3:18">
      <c r="C208" s="247" t="s">
        <v>2784</v>
      </c>
      <c r="D208" s="133">
        <v>16</v>
      </c>
      <c r="E208" s="140">
        <v>200</v>
      </c>
      <c r="F208" s="127">
        <v>200</v>
      </c>
      <c r="H208" s="141" t="s">
        <v>2594</v>
      </c>
      <c r="I208" s="134">
        <v>16</v>
      </c>
      <c r="J208" s="42">
        <v>200</v>
      </c>
      <c r="K208" s="55" t="str">
        <f>StoreConfig!J208</f>
        <v>16|0#0#0#200</v>
      </c>
      <c r="Q208" s="234">
        <v>3</v>
      </c>
      <c r="R208" s="42">
        <v>200000</v>
      </c>
    </row>
    <row r="209" spans="3:18">
      <c r="C209" s="247" t="s">
        <v>2784</v>
      </c>
      <c r="D209" s="133">
        <v>16</v>
      </c>
      <c r="E209" s="140">
        <v>400</v>
      </c>
      <c r="F209" s="127">
        <v>400</v>
      </c>
      <c r="H209" s="141" t="s">
        <v>2594</v>
      </c>
      <c r="I209" s="134">
        <v>16</v>
      </c>
      <c r="J209" s="42">
        <v>400</v>
      </c>
      <c r="K209" s="55" t="str">
        <f>StoreConfig!J209</f>
        <v>16|0#0#0#400</v>
      </c>
      <c r="Q209" s="234">
        <v>3</v>
      </c>
      <c r="R209" s="42">
        <v>400000</v>
      </c>
    </row>
    <row r="210" spans="3:18">
      <c r="C210" s="247" t="s">
        <v>2784</v>
      </c>
      <c r="D210" s="133">
        <v>16</v>
      </c>
      <c r="E210" s="140">
        <v>2500</v>
      </c>
      <c r="F210" s="127">
        <v>2500</v>
      </c>
      <c r="H210" s="141" t="s">
        <v>2594</v>
      </c>
      <c r="I210" s="134">
        <v>16</v>
      </c>
      <c r="J210" s="42">
        <v>2500</v>
      </c>
      <c r="K210" s="55" t="str">
        <f>StoreConfig!J210</f>
        <v>16|0#0#0#2500</v>
      </c>
      <c r="Q210" s="234">
        <v>20</v>
      </c>
      <c r="R210" s="42">
        <v>1</v>
      </c>
    </row>
    <row r="211" spans="3:18">
      <c r="C211" s="247" t="s">
        <v>2784</v>
      </c>
      <c r="D211" s="133">
        <v>16</v>
      </c>
      <c r="E211" s="140">
        <v>2500</v>
      </c>
      <c r="F211" s="127">
        <v>2500</v>
      </c>
      <c r="H211" s="141" t="s">
        <v>2594</v>
      </c>
      <c r="I211" s="134">
        <v>16</v>
      </c>
      <c r="J211" s="42">
        <v>2500</v>
      </c>
      <c r="K211" s="55" t="str">
        <f>StoreConfig!J211</f>
        <v>16|0#0#0#2500</v>
      </c>
      <c r="Q211" s="234">
        <v>20</v>
      </c>
      <c r="R211" s="42">
        <v>1</v>
      </c>
    </row>
    <row r="212" spans="3:18">
      <c r="C212" s="247" t="s">
        <v>2784</v>
      </c>
      <c r="D212" s="133">
        <v>16</v>
      </c>
      <c r="E212" s="140">
        <v>250</v>
      </c>
      <c r="F212" s="127">
        <v>250</v>
      </c>
      <c r="H212" s="141" t="s">
        <v>2594</v>
      </c>
      <c r="I212" s="134">
        <v>16</v>
      </c>
      <c r="J212" s="42">
        <v>250</v>
      </c>
      <c r="K212" s="55" t="str">
        <f>StoreConfig!J212</f>
        <v>16|0#0#0#250</v>
      </c>
      <c r="Q212" s="234">
        <v>19</v>
      </c>
      <c r="R212" s="42">
        <v>1</v>
      </c>
    </row>
    <row r="213" spans="3:18">
      <c r="C213" s="247" t="s">
        <v>2784</v>
      </c>
      <c r="D213" s="133">
        <v>16</v>
      </c>
      <c r="E213" s="140">
        <v>750</v>
      </c>
      <c r="F213" s="127">
        <v>750</v>
      </c>
      <c r="H213" s="141" t="s">
        <v>2594</v>
      </c>
      <c r="I213" s="134">
        <v>16</v>
      </c>
      <c r="J213" s="42">
        <v>750</v>
      </c>
      <c r="K213" s="55" t="str">
        <f>StoreConfig!J213</f>
        <v>16|0#0#0#750</v>
      </c>
      <c r="Q213" s="234">
        <v>19</v>
      </c>
      <c r="R213" s="42">
        <v>3</v>
      </c>
    </row>
    <row r="214" spans="3:18">
      <c r="C214" s="247" t="s">
        <v>2784</v>
      </c>
      <c r="D214" s="133">
        <v>16</v>
      </c>
      <c r="E214" s="140">
        <v>1250</v>
      </c>
      <c r="F214" s="127">
        <v>1250</v>
      </c>
      <c r="H214" s="141" t="s">
        <v>2594</v>
      </c>
      <c r="I214" s="134">
        <v>16</v>
      </c>
      <c r="J214" s="42">
        <v>1250</v>
      </c>
      <c r="K214" s="55" t="str">
        <f>StoreConfig!J214</f>
        <v>16|0#0#0#1250</v>
      </c>
      <c r="Q214" s="234">
        <v>19</v>
      </c>
      <c r="R214" s="42">
        <v>5</v>
      </c>
    </row>
    <row r="215" spans="3:18">
      <c r="C215" s="247" t="s">
        <v>2784</v>
      </c>
      <c r="D215" s="133">
        <v>16</v>
      </c>
      <c r="E215" s="140">
        <v>12</v>
      </c>
      <c r="F215" s="127">
        <v>150</v>
      </c>
      <c r="H215" s="141" t="s">
        <v>2594</v>
      </c>
      <c r="I215" s="134">
        <v>16</v>
      </c>
      <c r="J215" s="42">
        <v>150</v>
      </c>
      <c r="K215" s="55" t="str">
        <f>StoreConfig!J215</f>
        <v>16|0#0#0#150</v>
      </c>
      <c r="P215" s="215">
        <f t="shared" ref="P215:P217" si="4">R215*50</f>
        <v>150</v>
      </c>
      <c r="Q215" s="234">
        <v>60</v>
      </c>
      <c r="R215" s="42">
        <v>3</v>
      </c>
    </row>
    <row r="216" spans="3:18">
      <c r="C216" s="247" t="s">
        <v>2784</v>
      </c>
      <c r="D216" s="133">
        <v>16</v>
      </c>
      <c r="E216" s="140">
        <v>20</v>
      </c>
      <c r="F216" s="127">
        <v>250</v>
      </c>
      <c r="H216" s="141" t="s">
        <v>2594</v>
      </c>
      <c r="I216" s="134">
        <v>16</v>
      </c>
      <c r="J216" s="42">
        <v>250</v>
      </c>
      <c r="K216" s="55" t="str">
        <f>StoreConfig!J216</f>
        <v>16|0#0#0#250</v>
      </c>
      <c r="P216" s="215">
        <f t="shared" si="4"/>
        <v>250</v>
      </c>
      <c r="Q216" s="234">
        <v>60</v>
      </c>
      <c r="R216" s="42">
        <v>5</v>
      </c>
    </row>
    <row r="217" spans="3:18">
      <c r="C217" s="247" t="s">
        <v>2784</v>
      </c>
      <c r="D217" s="133">
        <v>16</v>
      </c>
      <c r="E217" s="140">
        <v>40</v>
      </c>
      <c r="F217" s="127">
        <v>500</v>
      </c>
      <c r="H217" s="141" t="s">
        <v>2594</v>
      </c>
      <c r="I217" s="134">
        <v>16</v>
      </c>
      <c r="J217" s="42">
        <v>500</v>
      </c>
      <c r="K217" s="55" t="str">
        <f>StoreConfig!J217</f>
        <v>16|0#0#0#500</v>
      </c>
      <c r="P217" s="215">
        <f t="shared" si="4"/>
        <v>500</v>
      </c>
      <c r="Q217" s="234">
        <v>60</v>
      </c>
      <c r="R217" s="42">
        <v>10</v>
      </c>
    </row>
    <row r="218" spans="3:18">
      <c r="C218" s="247" t="s">
        <v>2784</v>
      </c>
      <c r="D218" s="133">
        <v>16</v>
      </c>
      <c r="E218" s="140">
        <v>500</v>
      </c>
      <c r="F218" s="127">
        <v>500</v>
      </c>
      <c r="H218" s="141" t="s">
        <v>2594</v>
      </c>
      <c r="I218" s="134">
        <v>16</v>
      </c>
      <c r="J218" s="42">
        <v>500</v>
      </c>
      <c r="K218" s="55" t="str">
        <f>StoreConfig!J218</f>
        <v>16|0#0#0#500</v>
      </c>
      <c r="Q218" s="234">
        <v>4</v>
      </c>
      <c r="R218" s="42">
        <v>500</v>
      </c>
    </row>
    <row r="219" spans="3:18">
      <c r="C219" s="247" t="s">
        <v>2784</v>
      </c>
      <c r="D219" s="133">
        <v>16</v>
      </c>
      <c r="E219" s="140">
        <v>1000</v>
      </c>
      <c r="F219" s="127">
        <v>1000</v>
      </c>
      <c r="H219" s="141" t="s">
        <v>2594</v>
      </c>
      <c r="I219" s="134">
        <v>16</v>
      </c>
      <c r="J219" s="42">
        <v>1000</v>
      </c>
      <c r="K219" s="55" t="str">
        <f>StoreConfig!J219</f>
        <v>16|0#0#0#1000</v>
      </c>
      <c r="Q219" s="234">
        <v>4</v>
      </c>
      <c r="R219" s="42">
        <v>1000</v>
      </c>
    </row>
    <row r="220" spans="3:18">
      <c r="C220" s="247" t="s">
        <v>2784</v>
      </c>
      <c r="D220" s="133">
        <v>16</v>
      </c>
      <c r="E220" s="140">
        <v>60</v>
      </c>
      <c r="F220" s="127">
        <v>60</v>
      </c>
      <c r="H220" s="141" t="s">
        <v>2594</v>
      </c>
      <c r="I220" s="134">
        <v>16</v>
      </c>
      <c r="J220" s="42">
        <v>60</v>
      </c>
      <c r="K220" s="55" t="str">
        <f>StoreConfig!J220</f>
        <v>16|0#0#0#60</v>
      </c>
      <c r="Q220" s="234">
        <v>23</v>
      </c>
      <c r="R220" s="42">
        <v>3</v>
      </c>
    </row>
    <row r="221" spans="3:18">
      <c r="C221" s="247" t="s">
        <v>2784</v>
      </c>
      <c r="D221" s="133">
        <v>16</v>
      </c>
      <c r="E221" s="140">
        <v>100</v>
      </c>
      <c r="F221" s="127">
        <v>100</v>
      </c>
      <c r="H221" s="141" t="s">
        <v>2594</v>
      </c>
      <c r="I221" s="134">
        <v>16</v>
      </c>
      <c r="J221" s="42">
        <v>100</v>
      </c>
      <c r="K221" s="55" t="str">
        <f>StoreConfig!J221</f>
        <v>16|0#0#0#100</v>
      </c>
      <c r="Q221" s="234">
        <v>23</v>
      </c>
      <c r="R221" s="42">
        <v>5</v>
      </c>
    </row>
    <row r="222" spans="3:18">
      <c r="C222" s="247" t="s">
        <v>2784</v>
      </c>
      <c r="D222" s="133">
        <v>16</v>
      </c>
      <c r="E222" s="140">
        <v>200</v>
      </c>
      <c r="F222" s="127">
        <v>200</v>
      </c>
      <c r="H222" s="141" t="s">
        <v>2594</v>
      </c>
      <c r="I222" s="134">
        <v>16</v>
      </c>
      <c r="J222" s="42">
        <v>200</v>
      </c>
      <c r="K222" s="55" t="str">
        <f>StoreConfig!J222</f>
        <v>16|0#0#0#200</v>
      </c>
      <c r="Q222" s="234">
        <v>23</v>
      </c>
      <c r="R222" s="42">
        <v>10</v>
      </c>
    </row>
    <row r="223" spans="3:18">
      <c r="C223" s="247" t="s">
        <v>2784</v>
      </c>
      <c r="D223" s="133">
        <v>16</v>
      </c>
      <c r="E223" s="140">
        <v>6000</v>
      </c>
      <c r="F223" s="127">
        <v>6000</v>
      </c>
      <c r="H223" s="141" t="s">
        <v>2594</v>
      </c>
      <c r="I223" s="134">
        <v>16</v>
      </c>
      <c r="J223" s="42">
        <v>6000</v>
      </c>
      <c r="K223" s="55" t="str">
        <f>StoreConfig!J223</f>
        <v>16|0#0#0#6000</v>
      </c>
      <c r="Q223" s="234">
        <v>12009</v>
      </c>
      <c r="R223" s="42">
        <v>50</v>
      </c>
    </row>
    <row r="224" spans="3:18">
      <c r="C224" s="247" t="s">
        <v>2784</v>
      </c>
      <c r="D224" s="133">
        <v>16</v>
      </c>
      <c r="E224" s="140">
        <v>6000</v>
      </c>
      <c r="F224" s="127">
        <v>6000</v>
      </c>
      <c r="H224" s="141" t="s">
        <v>2594</v>
      </c>
      <c r="I224" s="134">
        <v>16</v>
      </c>
      <c r="J224" s="42">
        <v>6000</v>
      </c>
      <c r="K224" s="55" t="str">
        <f>StoreConfig!J224</f>
        <v>16|0#0#0#6000</v>
      </c>
      <c r="Q224" s="234">
        <v>12011</v>
      </c>
      <c r="R224" s="42">
        <v>50</v>
      </c>
    </row>
    <row r="225" spans="3:18">
      <c r="C225" s="247" t="s">
        <v>2784</v>
      </c>
      <c r="D225" s="133">
        <v>16</v>
      </c>
      <c r="E225" s="140">
        <v>6000</v>
      </c>
      <c r="F225" s="127">
        <v>6000</v>
      </c>
      <c r="H225" s="141" t="s">
        <v>2594</v>
      </c>
      <c r="I225" s="134">
        <v>16</v>
      </c>
      <c r="J225" s="42">
        <v>6000</v>
      </c>
      <c r="K225" s="55" t="str">
        <f>StoreConfig!J225</f>
        <v>16|0#0#0#6000</v>
      </c>
      <c r="Q225" s="234">
        <v>12008</v>
      </c>
      <c r="R225" s="42">
        <v>50</v>
      </c>
    </row>
    <row r="226" spans="3:18">
      <c r="C226" s="247" t="s">
        <v>2784</v>
      </c>
      <c r="D226" s="133">
        <v>16</v>
      </c>
      <c r="E226" s="140">
        <v>6000</v>
      </c>
      <c r="F226" s="127">
        <v>6000</v>
      </c>
      <c r="H226" s="141" t="s">
        <v>2594</v>
      </c>
      <c r="I226" s="134">
        <v>16</v>
      </c>
      <c r="J226" s="42">
        <v>6000</v>
      </c>
      <c r="K226" s="55" t="str">
        <f>StoreConfig!J226</f>
        <v>16|0#0#0#6000</v>
      </c>
      <c r="Q226" s="234">
        <v>12010</v>
      </c>
      <c r="R226" s="42">
        <v>50</v>
      </c>
    </row>
    <row r="227" spans="3:18">
      <c r="C227" s="247" t="s">
        <v>2784</v>
      </c>
      <c r="D227" s="133">
        <v>16</v>
      </c>
      <c r="E227" s="140">
        <v>6000</v>
      </c>
      <c r="F227" s="127">
        <v>6000</v>
      </c>
      <c r="H227" s="141" t="s">
        <v>2594</v>
      </c>
      <c r="I227" s="134">
        <v>16</v>
      </c>
      <c r="J227" s="42">
        <v>6000</v>
      </c>
      <c r="K227" s="55" t="str">
        <f>StoreConfig!J227</f>
        <v>16|0#0#0#6000</v>
      </c>
      <c r="Q227" s="234">
        <v>12013</v>
      </c>
      <c r="R227" s="42">
        <v>50</v>
      </c>
    </row>
    <row r="228" spans="3:18">
      <c r="C228" s="247" t="s">
        <v>2784</v>
      </c>
      <c r="D228" s="133">
        <v>14</v>
      </c>
      <c r="E228" s="140">
        <v>500000</v>
      </c>
      <c r="F228" s="127">
        <v>100</v>
      </c>
      <c r="H228" s="141" t="s">
        <v>2594</v>
      </c>
      <c r="I228" s="134">
        <v>14</v>
      </c>
      <c r="J228" s="42">
        <v>500000</v>
      </c>
      <c r="K228" s="55" t="str">
        <f>StoreConfig!J228</f>
        <v>14|0#0#0#500000</v>
      </c>
      <c r="Q228" s="234">
        <v>3</v>
      </c>
      <c r="R228" s="42">
        <v>100000</v>
      </c>
    </row>
    <row r="229" spans="3:18">
      <c r="C229" s="247" t="s">
        <v>2784</v>
      </c>
      <c r="D229" s="133">
        <v>14</v>
      </c>
      <c r="E229" s="140">
        <v>1000000</v>
      </c>
      <c r="F229" s="127">
        <v>200</v>
      </c>
      <c r="H229" s="141" t="s">
        <v>2594</v>
      </c>
      <c r="I229" s="134">
        <v>14</v>
      </c>
      <c r="J229" s="42">
        <v>1000000</v>
      </c>
      <c r="K229" s="55" t="str">
        <f>StoreConfig!J229</f>
        <v>14|0#0#0#1000000</v>
      </c>
      <c r="Q229" s="234">
        <v>3</v>
      </c>
      <c r="R229" s="42">
        <v>200000</v>
      </c>
    </row>
    <row r="230" spans="3:18">
      <c r="C230" s="247" t="s">
        <v>2784</v>
      </c>
      <c r="D230" s="133">
        <v>14</v>
      </c>
      <c r="E230" s="140">
        <v>2000000</v>
      </c>
      <c r="F230" s="127">
        <v>400</v>
      </c>
      <c r="H230" s="141" t="s">
        <v>2594</v>
      </c>
      <c r="I230" s="134">
        <v>14</v>
      </c>
      <c r="J230" s="42">
        <v>2000000</v>
      </c>
      <c r="K230" s="55" t="str">
        <f>StoreConfig!J230</f>
        <v>14|0#0#0#2000000</v>
      </c>
      <c r="Q230" s="234">
        <v>3</v>
      </c>
      <c r="R230" s="42">
        <v>400000</v>
      </c>
    </row>
    <row r="231" spans="3:18">
      <c r="C231" s="247" t="s">
        <v>2784</v>
      </c>
      <c r="D231" s="133">
        <v>14</v>
      </c>
      <c r="E231" s="140">
        <v>300000</v>
      </c>
      <c r="F231" s="127">
        <v>60</v>
      </c>
      <c r="H231" s="141" t="s">
        <v>2594</v>
      </c>
      <c r="I231" s="134">
        <v>14</v>
      </c>
      <c r="J231" s="42">
        <v>300000</v>
      </c>
      <c r="K231" s="55" t="str">
        <f>StoreConfig!J231</f>
        <v>14|0#0#0#300000</v>
      </c>
      <c r="Q231" s="234">
        <v>23</v>
      </c>
      <c r="R231" s="42">
        <v>3</v>
      </c>
    </row>
    <row r="232" spans="3:18">
      <c r="C232" s="247" t="s">
        <v>2784</v>
      </c>
      <c r="D232" s="133">
        <v>14</v>
      </c>
      <c r="E232" s="140">
        <v>500000</v>
      </c>
      <c r="F232" s="127">
        <v>100</v>
      </c>
      <c r="H232" s="141" t="s">
        <v>2594</v>
      </c>
      <c r="I232" s="134">
        <v>14</v>
      </c>
      <c r="J232" s="42">
        <v>500000</v>
      </c>
      <c r="K232" s="55" t="str">
        <f>StoreConfig!J232</f>
        <v>14|0#0#0#500000</v>
      </c>
      <c r="Q232" s="234">
        <v>23</v>
      </c>
      <c r="R232" s="42">
        <v>5</v>
      </c>
    </row>
    <row r="233" spans="3:18">
      <c r="C233" s="247" t="s">
        <v>2784</v>
      </c>
      <c r="D233" s="133">
        <v>14</v>
      </c>
      <c r="E233" s="140">
        <v>1000000</v>
      </c>
      <c r="F233" s="127">
        <v>200</v>
      </c>
      <c r="H233" s="141" t="s">
        <v>2594</v>
      </c>
      <c r="I233" s="134">
        <v>14</v>
      </c>
      <c r="J233" s="42">
        <v>1000000</v>
      </c>
      <c r="K233" s="55" t="str">
        <f>StoreConfig!J233</f>
        <v>14|0#0#0#1000000</v>
      </c>
      <c r="Q233" s="234">
        <v>23</v>
      </c>
      <c r="R233" s="42">
        <v>10</v>
      </c>
    </row>
    <row r="234" spans="3:18">
      <c r="C234" s="247" t="s">
        <v>2784</v>
      </c>
      <c r="D234" s="133">
        <v>14</v>
      </c>
      <c r="E234" s="140">
        <v>2500000</v>
      </c>
      <c r="F234" s="127">
        <v>500</v>
      </c>
      <c r="H234" s="141" t="s">
        <v>2594</v>
      </c>
      <c r="I234" s="134">
        <v>14</v>
      </c>
      <c r="J234" s="42">
        <v>2500000</v>
      </c>
      <c r="K234" s="55" t="str">
        <f>StoreConfig!J234</f>
        <v>14|0#0#0#2500000</v>
      </c>
      <c r="Q234" s="234">
        <v>4</v>
      </c>
      <c r="R234" s="42">
        <v>500</v>
      </c>
    </row>
    <row r="235" spans="3:18">
      <c r="C235" s="247" t="s">
        <v>2784</v>
      </c>
      <c r="D235" s="133">
        <v>14</v>
      </c>
      <c r="E235" s="140">
        <v>5000000</v>
      </c>
      <c r="F235" s="127">
        <v>1000</v>
      </c>
      <c r="H235" s="141" t="s">
        <v>2594</v>
      </c>
      <c r="I235" s="134">
        <v>14</v>
      </c>
      <c r="J235" s="42">
        <v>5000000</v>
      </c>
      <c r="K235" s="55" t="str">
        <f>StoreConfig!J235</f>
        <v>14|0#0#0#5000000</v>
      </c>
      <c r="Q235" s="234">
        <v>4</v>
      </c>
      <c r="R235" s="42">
        <v>1000</v>
      </c>
    </row>
    <row r="236" spans="3:18">
      <c r="C236" s="247"/>
      <c r="D236" s="130">
        <v>24</v>
      </c>
      <c r="E236" s="140">
        <v>960</v>
      </c>
      <c r="F236" s="127">
        <v>4375</v>
      </c>
      <c r="H236" s="141" t="s">
        <v>2594</v>
      </c>
      <c r="I236" s="112">
        <v>24</v>
      </c>
      <c r="J236" s="42">
        <v>3500</v>
      </c>
      <c r="K236" s="42" t="str">
        <f>StoreConfig!J236</f>
        <v>24|0#0#0#3500</v>
      </c>
      <c r="Q236" s="229">
        <v>12008</v>
      </c>
      <c r="R236" s="42">
        <v>10</v>
      </c>
    </row>
    <row r="237" spans="3:18">
      <c r="C237" s="247"/>
      <c r="D237" s="130">
        <v>24</v>
      </c>
      <c r="E237" s="140">
        <v>960</v>
      </c>
      <c r="F237" s="127">
        <v>4375</v>
      </c>
      <c r="H237" s="141" t="s">
        <v>2594</v>
      </c>
      <c r="I237" s="112">
        <v>24</v>
      </c>
      <c r="J237" s="42">
        <v>3500</v>
      </c>
      <c r="K237" s="42" t="str">
        <f>StoreConfig!J237</f>
        <v>24|0#0#0#3500</v>
      </c>
      <c r="Q237" s="229">
        <v>12011</v>
      </c>
      <c r="R237" s="42">
        <v>10</v>
      </c>
    </row>
    <row r="238" spans="3:18">
      <c r="C238" s="247"/>
      <c r="D238" s="130">
        <v>24</v>
      </c>
      <c r="E238" s="140">
        <v>960</v>
      </c>
      <c r="F238" s="127">
        <v>4375</v>
      </c>
      <c r="H238" s="141" t="s">
        <v>2594</v>
      </c>
      <c r="I238" s="112">
        <v>24</v>
      </c>
      <c r="J238" s="42">
        <v>3500</v>
      </c>
      <c r="K238" s="42" t="str">
        <f>StoreConfig!J238</f>
        <v>24|0#0#0#3500</v>
      </c>
      <c r="Q238" s="229">
        <v>12009</v>
      </c>
      <c r="R238" s="42">
        <v>10</v>
      </c>
    </row>
    <row r="239" spans="3:18">
      <c r="C239" s="247"/>
      <c r="D239" s="130">
        <v>24</v>
      </c>
      <c r="E239" s="140">
        <v>960</v>
      </c>
      <c r="F239" s="127">
        <v>4375</v>
      </c>
      <c r="H239" s="141" t="s">
        <v>2594</v>
      </c>
      <c r="I239" s="112">
        <v>24</v>
      </c>
      <c r="J239" s="42">
        <v>3500</v>
      </c>
      <c r="K239" s="42" t="str">
        <f>StoreConfig!J239</f>
        <v>24|0#0#0#3500</v>
      </c>
      <c r="Q239" s="229">
        <v>12010</v>
      </c>
      <c r="R239" s="42">
        <v>10</v>
      </c>
    </row>
    <row r="240" spans="3:18">
      <c r="C240" s="247"/>
      <c r="D240" s="130">
        <v>24</v>
      </c>
      <c r="E240" s="140">
        <v>2000</v>
      </c>
      <c r="F240" s="127">
        <v>2500</v>
      </c>
      <c r="H240" s="141" t="s">
        <v>2594</v>
      </c>
      <c r="I240" s="112">
        <v>24</v>
      </c>
      <c r="J240" s="42">
        <v>2000</v>
      </c>
      <c r="K240" s="42" t="str">
        <f>StoreConfig!J240</f>
        <v>24|0#0#0#2000</v>
      </c>
      <c r="Q240" s="229">
        <v>20</v>
      </c>
      <c r="R240" s="42">
        <v>1</v>
      </c>
    </row>
    <row r="241" spans="3:18">
      <c r="C241" s="247"/>
      <c r="D241" s="130">
        <v>24</v>
      </c>
      <c r="E241" s="140">
        <v>80</v>
      </c>
      <c r="F241" s="127">
        <v>312.5</v>
      </c>
      <c r="H241" s="141" t="s">
        <v>2594</v>
      </c>
      <c r="I241" s="112">
        <v>24</v>
      </c>
      <c r="J241" s="42">
        <v>250</v>
      </c>
      <c r="K241" s="42" t="str">
        <f>StoreConfig!J241</f>
        <v>24|0#0#0#80</v>
      </c>
      <c r="Q241" s="229">
        <v>4</v>
      </c>
      <c r="R241" s="42">
        <v>100</v>
      </c>
    </row>
    <row r="242" spans="3:18">
      <c r="C242" s="247"/>
      <c r="D242" s="130">
        <v>24</v>
      </c>
      <c r="E242" s="140">
        <v>1600</v>
      </c>
      <c r="F242" s="127">
        <v>5000</v>
      </c>
      <c r="H242" s="141" t="s">
        <v>2594</v>
      </c>
      <c r="I242" s="112">
        <v>24</v>
      </c>
      <c r="J242" s="42">
        <v>4000</v>
      </c>
      <c r="K242" s="42" t="str">
        <f>StoreConfig!J242</f>
        <v>24|0#0#0#4000</v>
      </c>
      <c r="Q242" s="229">
        <v>11006</v>
      </c>
      <c r="R242" s="42">
        <v>10</v>
      </c>
    </row>
    <row r="243" spans="3:18">
      <c r="C243" s="247"/>
      <c r="D243" s="130">
        <v>24</v>
      </c>
      <c r="E243" s="140">
        <v>1600</v>
      </c>
      <c r="F243" s="127">
        <v>5000</v>
      </c>
      <c r="H243" s="141" t="s">
        <v>2594</v>
      </c>
      <c r="I243" s="112">
        <v>24</v>
      </c>
      <c r="J243" s="42">
        <v>4000</v>
      </c>
      <c r="K243" s="42" t="str">
        <f>StoreConfig!J243</f>
        <v>24|0#0#0#4000</v>
      </c>
      <c r="Q243" s="229">
        <v>11077</v>
      </c>
      <c r="R243" s="42">
        <v>10</v>
      </c>
    </row>
    <row r="244" spans="3:18">
      <c r="C244" s="247"/>
      <c r="D244" s="130">
        <v>24</v>
      </c>
      <c r="E244" s="140">
        <v>1600</v>
      </c>
      <c r="F244" s="127">
        <v>5000</v>
      </c>
      <c r="H244" s="141" t="s">
        <v>2594</v>
      </c>
      <c r="I244" s="112">
        <v>24</v>
      </c>
      <c r="J244" s="42">
        <v>4000</v>
      </c>
      <c r="K244" s="42" t="str">
        <f>StoreConfig!J244</f>
        <v>24|0#0#0#4000</v>
      </c>
      <c r="Q244" s="229">
        <v>11009</v>
      </c>
      <c r="R244" s="42">
        <v>10</v>
      </c>
    </row>
    <row r="245" spans="3:18">
      <c r="C245" s="247"/>
      <c r="D245" s="130">
        <v>24</v>
      </c>
      <c r="E245" s="140">
        <v>1600</v>
      </c>
      <c r="F245" s="127">
        <v>5000</v>
      </c>
      <c r="H245" s="141" t="s">
        <v>2594</v>
      </c>
      <c r="I245" s="112">
        <v>24</v>
      </c>
      <c r="J245" s="42">
        <v>4000</v>
      </c>
      <c r="K245" s="42" t="str">
        <f>StoreConfig!J245</f>
        <v>24|0#0#0#4000</v>
      </c>
      <c r="Q245" s="229">
        <v>11041</v>
      </c>
      <c r="R245" s="42">
        <v>10</v>
      </c>
    </row>
    <row r="246" spans="3:18">
      <c r="C246" s="248"/>
      <c r="D246" s="130">
        <v>24</v>
      </c>
      <c r="E246" s="140">
        <v>800</v>
      </c>
      <c r="F246" s="127">
        <v>1250</v>
      </c>
      <c r="H246" s="141" t="s">
        <v>2594</v>
      </c>
      <c r="I246" s="112">
        <v>24</v>
      </c>
      <c r="J246" s="42">
        <v>1000</v>
      </c>
      <c r="K246" s="42" t="str">
        <f>StoreConfig!J246</f>
        <v>24|0#0#0#1000</v>
      </c>
      <c r="Q246" s="229">
        <v>48</v>
      </c>
      <c r="R246" s="42">
        <v>1</v>
      </c>
    </row>
    <row r="247" spans="3:18">
      <c r="C247" s="247" t="s">
        <v>2784</v>
      </c>
      <c r="D247" s="130">
        <v>86</v>
      </c>
      <c r="E247" s="140">
        <v>2000</v>
      </c>
      <c r="F247" s="127">
        <v>40</v>
      </c>
      <c r="H247" s="141">
        <v>1</v>
      </c>
      <c r="I247" s="122">
        <v>86</v>
      </c>
      <c r="J247" s="42">
        <v>100</v>
      </c>
      <c r="K247" s="55" t="str">
        <f>StoreConfig!J247</f>
        <v>86|0#0#0#100</v>
      </c>
      <c r="Q247" s="223">
        <v>12002</v>
      </c>
      <c r="R247" s="42">
        <v>40</v>
      </c>
    </row>
    <row r="248" spans="3:18">
      <c r="C248" s="247" t="s">
        <v>2784</v>
      </c>
      <c r="D248" s="130">
        <v>86</v>
      </c>
      <c r="E248" s="140">
        <v>2000</v>
      </c>
      <c r="F248" s="127">
        <v>40</v>
      </c>
      <c r="H248" s="141">
        <v>1</v>
      </c>
      <c r="I248" s="122">
        <v>86</v>
      </c>
      <c r="J248" s="42">
        <v>100</v>
      </c>
      <c r="K248" s="55" t="str">
        <f>StoreConfig!J248</f>
        <v>86|0#0#0#100</v>
      </c>
      <c r="Q248" s="223">
        <v>12003</v>
      </c>
      <c r="R248" s="42">
        <v>40</v>
      </c>
    </row>
    <row r="249" spans="3:18">
      <c r="C249" s="247" t="s">
        <v>2784</v>
      </c>
      <c r="D249" s="130">
        <v>86</v>
      </c>
      <c r="E249" s="140">
        <v>2000</v>
      </c>
      <c r="F249" s="127">
        <v>40</v>
      </c>
      <c r="H249" s="141">
        <v>1</v>
      </c>
      <c r="I249" s="122">
        <v>86</v>
      </c>
      <c r="J249" s="42">
        <v>100</v>
      </c>
      <c r="K249" s="55" t="str">
        <f>StoreConfig!J249</f>
        <v>86|0#0#0#100</v>
      </c>
      <c r="Q249" s="223">
        <v>12004</v>
      </c>
      <c r="R249" s="42">
        <v>40</v>
      </c>
    </row>
    <row r="250" spans="3:18">
      <c r="C250" s="247" t="s">
        <v>2784</v>
      </c>
      <c r="D250" s="130">
        <v>86</v>
      </c>
      <c r="E250" s="140">
        <v>2000</v>
      </c>
      <c r="F250" s="127">
        <v>40</v>
      </c>
      <c r="H250" s="141">
        <v>1</v>
      </c>
      <c r="I250" s="122">
        <v>86</v>
      </c>
      <c r="J250" s="42">
        <v>100</v>
      </c>
      <c r="K250" s="55" t="str">
        <f>StoreConfig!J250</f>
        <v>86|0#0#0#100</v>
      </c>
      <c r="Q250" s="223">
        <v>12005</v>
      </c>
      <c r="R250" s="42">
        <v>40</v>
      </c>
    </row>
    <row r="251" spans="3:18">
      <c r="C251" s="247" t="s">
        <v>2784</v>
      </c>
      <c r="D251" s="130">
        <v>86</v>
      </c>
      <c r="E251" s="140">
        <v>15000</v>
      </c>
      <c r="F251" s="127">
        <v>320</v>
      </c>
      <c r="H251" s="141">
        <v>1</v>
      </c>
      <c r="I251" s="122">
        <v>86</v>
      </c>
      <c r="J251" s="42">
        <v>800</v>
      </c>
      <c r="K251" s="55" t="str">
        <f>StoreConfig!J251</f>
        <v>86|0#0#0#800</v>
      </c>
      <c r="Q251" s="223">
        <v>12013</v>
      </c>
      <c r="R251" s="42">
        <v>50</v>
      </c>
    </row>
    <row r="252" spans="3:18">
      <c r="C252" s="247" t="s">
        <v>2784</v>
      </c>
      <c r="D252" s="130">
        <v>86</v>
      </c>
      <c r="E252" s="140">
        <v>15000</v>
      </c>
      <c r="F252" s="127">
        <v>320</v>
      </c>
      <c r="H252" s="141">
        <v>1</v>
      </c>
      <c r="I252" s="122">
        <v>86</v>
      </c>
      <c r="J252" s="42">
        <v>800</v>
      </c>
      <c r="K252" s="55" t="str">
        <f>StoreConfig!J252</f>
        <v>86|0#0#0#800</v>
      </c>
      <c r="Q252" s="223">
        <v>12008</v>
      </c>
      <c r="R252" s="42">
        <v>50</v>
      </c>
    </row>
    <row r="253" spans="3:18">
      <c r="C253" s="247" t="s">
        <v>2784</v>
      </c>
      <c r="D253" s="130">
        <v>86</v>
      </c>
      <c r="E253" s="140">
        <v>15000</v>
      </c>
      <c r="F253" s="127">
        <v>320</v>
      </c>
      <c r="H253" s="141">
        <v>1</v>
      </c>
      <c r="I253" s="122">
        <v>86</v>
      </c>
      <c r="J253" s="42">
        <v>800</v>
      </c>
      <c r="K253" s="55" t="str">
        <f>StoreConfig!J253</f>
        <v>86|0#0#0#800</v>
      </c>
      <c r="Q253" s="223">
        <v>12009</v>
      </c>
      <c r="R253" s="42">
        <v>50</v>
      </c>
    </row>
    <row r="254" spans="3:18">
      <c r="C254" s="247" t="s">
        <v>2784</v>
      </c>
      <c r="D254" s="130">
        <v>86</v>
      </c>
      <c r="E254" s="140">
        <v>15000</v>
      </c>
      <c r="F254" s="127">
        <v>320</v>
      </c>
      <c r="H254" s="141">
        <v>1</v>
      </c>
      <c r="I254" s="122">
        <v>86</v>
      </c>
      <c r="J254" s="42">
        <v>800</v>
      </c>
      <c r="K254" s="55" t="str">
        <f>StoreConfig!J254</f>
        <v>86|0#0#0#800</v>
      </c>
      <c r="Q254" s="223">
        <v>12010</v>
      </c>
      <c r="R254" s="42">
        <v>50</v>
      </c>
    </row>
    <row r="255" spans="3:18">
      <c r="C255" s="247" t="s">
        <v>2784</v>
      </c>
      <c r="D255" s="130">
        <v>86</v>
      </c>
      <c r="E255" s="140">
        <v>15000</v>
      </c>
      <c r="F255" s="127">
        <v>320</v>
      </c>
      <c r="H255" s="141">
        <v>1</v>
      </c>
      <c r="I255" s="122">
        <v>86</v>
      </c>
      <c r="J255" s="42">
        <v>800</v>
      </c>
      <c r="K255" s="55" t="str">
        <f>StoreConfig!J255</f>
        <v>86|0#0#0#800</v>
      </c>
      <c r="Q255" s="223">
        <v>12011</v>
      </c>
      <c r="R255" s="42">
        <v>50</v>
      </c>
    </row>
    <row r="256" spans="3:18">
      <c r="C256" s="247" t="s">
        <v>2784</v>
      </c>
      <c r="D256" s="130">
        <v>86</v>
      </c>
      <c r="E256" s="140">
        <v>25000</v>
      </c>
      <c r="F256" s="127">
        <v>400</v>
      </c>
      <c r="H256" s="141">
        <v>1</v>
      </c>
      <c r="I256" s="122">
        <v>86</v>
      </c>
      <c r="J256" s="42">
        <v>1000</v>
      </c>
      <c r="K256" s="55" t="str">
        <f>StoreConfig!J256</f>
        <v>86|0#0#0#1000</v>
      </c>
      <c r="Q256" s="223">
        <v>11022</v>
      </c>
      <c r="R256" s="42">
        <v>50</v>
      </c>
    </row>
    <row r="257" spans="3:18">
      <c r="C257" s="247" t="s">
        <v>2784</v>
      </c>
      <c r="D257" s="130">
        <v>86</v>
      </c>
      <c r="E257" s="140">
        <v>20000</v>
      </c>
      <c r="F257" s="127">
        <v>800</v>
      </c>
      <c r="H257" s="141">
        <v>1</v>
      </c>
      <c r="I257" s="122">
        <v>86</v>
      </c>
      <c r="J257" s="42">
        <v>2000</v>
      </c>
      <c r="K257" s="55" t="str">
        <f>StoreConfig!J257</f>
        <v>86|0#0#0#2000</v>
      </c>
      <c r="Q257" s="223">
        <v>11004</v>
      </c>
      <c r="R257" s="42">
        <v>50</v>
      </c>
    </row>
    <row r="258" spans="3:18">
      <c r="C258" s="247" t="s">
        <v>2784</v>
      </c>
      <c r="D258" s="130">
        <v>86</v>
      </c>
      <c r="E258" s="140">
        <v>20000</v>
      </c>
      <c r="F258" s="127">
        <v>1200</v>
      </c>
      <c r="H258" s="141">
        <v>2</v>
      </c>
      <c r="I258" s="122">
        <v>86</v>
      </c>
      <c r="J258" s="42">
        <v>3000</v>
      </c>
      <c r="K258" s="55" t="str">
        <f>StoreConfig!J258</f>
        <v>86|0#0#0#3000</v>
      </c>
      <c r="Q258" s="223">
        <v>11015</v>
      </c>
      <c r="R258" s="42">
        <v>50</v>
      </c>
    </row>
    <row r="259" spans="3:18">
      <c r="C259" s="247" t="s">
        <v>2784</v>
      </c>
      <c r="D259" s="129">
        <v>25</v>
      </c>
      <c r="E259" s="140" t="e">
        <v>#N/A</v>
      </c>
      <c r="F259" s="127">
        <v>300000</v>
      </c>
      <c r="H259" s="141" t="s">
        <v>2594</v>
      </c>
      <c r="I259" s="64">
        <v>25</v>
      </c>
      <c r="J259" s="42">
        <v>1500</v>
      </c>
      <c r="K259" s="55" t="str">
        <f>StoreConfig!J259</f>
        <v>25|0#0#0#1500</v>
      </c>
      <c r="Q259" s="219">
        <v>90201</v>
      </c>
      <c r="R259" s="42">
        <v>1</v>
      </c>
    </row>
    <row r="260" spans="3:18">
      <c r="C260" s="247" t="s">
        <v>2784</v>
      </c>
      <c r="D260" s="129">
        <v>25</v>
      </c>
      <c r="E260" s="140" t="e">
        <v>#N/A</v>
      </c>
      <c r="F260" s="127">
        <v>300000</v>
      </c>
      <c r="H260" s="141" t="s">
        <v>2594</v>
      </c>
      <c r="I260" s="64">
        <v>25</v>
      </c>
      <c r="J260" s="42">
        <v>1500</v>
      </c>
      <c r="K260" s="55" t="str">
        <f>StoreConfig!J260</f>
        <v>25|0#0#0#1500</v>
      </c>
      <c r="Q260" s="219">
        <v>90202</v>
      </c>
      <c r="R260" s="42">
        <v>1</v>
      </c>
    </row>
    <row r="261" spans="3:18">
      <c r="C261" s="247" t="s">
        <v>2784</v>
      </c>
      <c r="D261" s="129">
        <v>25</v>
      </c>
      <c r="E261" s="140" t="e">
        <v>#N/A</v>
      </c>
      <c r="F261" s="127">
        <v>300000</v>
      </c>
      <c r="H261" s="141" t="s">
        <v>2594</v>
      </c>
      <c r="I261" s="64">
        <v>25</v>
      </c>
      <c r="J261" s="42">
        <v>1500</v>
      </c>
      <c r="K261" s="55" t="str">
        <f>StoreConfig!J261</f>
        <v>25|0#0#0#1500</v>
      </c>
      <c r="Q261" s="219">
        <v>90203</v>
      </c>
      <c r="R261" s="42">
        <v>1</v>
      </c>
    </row>
    <row r="262" spans="3:18">
      <c r="C262" s="247" t="s">
        <v>2784</v>
      </c>
      <c r="D262" s="129">
        <v>25</v>
      </c>
      <c r="E262" s="140" t="e">
        <v>#N/A</v>
      </c>
      <c r="F262" s="127">
        <v>300000</v>
      </c>
      <c r="H262" s="141" t="s">
        <v>2594</v>
      </c>
      <c r="I262" s="64">
        <v>25</v>
      </c>
      <c r="J262" s="42">
        <v>1500</v>
      </c>
      <c r="K262" s="55" t="str">
        <f>StoreConfig!J262</f>
        <v>25|0#0#0#1500</v>
      </c>
      <c r="Q262" s="219">
        <v>90204</v>
      </c>
      <c r="R262" s="42">
        <v>1</v>
      </c>
    </row>
    <row r="263" spans="3:18">
      <c r="C263" s="247" t="s">
        <v>2784</v>
      </c>
      <c r="D263" s="129">
        <v>25</v>
      </c>
      <c r="E263" s="140" t="e">
        <v>#N/A</v>
      </c>
      <c r="F263" s="127">
        <v>300000</v>
      </c>
      <c r="H263" s="141" t="s">
        <v>2594</v>
      </c>
      <c r="I263" s="64">
        <v>25</v>
      </c>
      <c r="J263" s="42">
        <v>1500</v>
      </c>
      <c r="K263" s="55" t="str">
        <f>StoreConfig!J263</f>
        <v>25|0#0#0#1500</v>
      </c>
      <c r="Q263" s="219">
        <v>90205</v>
      </c>
      <c r="R263" s="42">
        <v>1</v>
      </c>
    </row>
    <row r="264" spans="3:18">
      <c r="C264" s="247" t="s">
        <v>2784</v>
      </c>
      <c r="D264" s="129">
        <v>25</v>
      </c>
      <c r="E264" s="140" t="e">
        <v>#N/A</v>
      </c>
      <c r="F264" s="127">
        <v>300000</v>
      </c>
      <c r="H264" s="141" t="s">
        <v>2594</v>
      </c>
      <c r="I264" s="64">
        <v>25</v>
      </c>
      <c r="J264" s="42">
        <v>1500</v>
      </c>
      <c r="K264" s="55" t="str">
        <f>StoreConfig!J264</f>
        <v>25|0#0#0#1500</v>
      </c>
      <c r="Q264" s="219">
        <v>90201</v>
      </c>
      <c r="R264" s="42">
        <v>1</v>
      </c>
    </row>
    <row r="265" spans="3:18">
      <c r="C265" s="247" t="s">
        <v>2784</v>
      </c>
      <c r="D265" s="129">
        <v>25</v>
      </c>
      <c r="E265" s="140" t="e">
        <v>#N/A</v>
      </c>
      <c r="F265" s="127">
        <v>300000</v>
      </c>
      <c r="H265" s="141" t="s">
        <v>2594</v>
      </c>
      <c r="I265" s="64">
        <v>25</v>
      </c>
      <c r="J265" s="42">
        <v>1500</v>
      </c>
      <c r="K265" s="55" t="str">
        <f>StoreConfig!J265</f>
        <v>25|0#0#0#1500</v>
      </c>
      <c r="Q265" s="219">
        <v>90202</v>
      </c>
      <c r="R265" s="42">
        <v>1</v>
      </c>
    </row>
    <row r="266" spans="3:18">
      <c r="C266" s="247" t="s">
        <v>2784</v>
      </c>
      <c r="D266" s="129">
        <v>25</v>
      </c>
      <c r="E266" s="140" t="e">
        <v>#N/A</v>
      </c>
      <c r="F266" s="127">
        <v>300000</v>
      </c>
      <c r="H266" s="141" t="s">
        <v>2594</v>
      </c>
      <c r="I266" s="64">
        <v>25</v>
      </c>
      <c r="J266" s="42">
        <v>1500</v>
      </c>
      <c r="K266" s="55" t="str">
        <f>StoreConfig!J266</f>
        <v>25|0#0#0#1500</v>
      </c>
      <c r="Q266" s="219">
        <v>90203</v>
      </c>
      <c r="R266" s="42">
        <v>1</v>
      </c>
    </row>
    <row r="267" spans="3:18">
      <c r="C267" s="247" t="s">
        <v>2784</v>
      </c>
      <c r="D267" s="129">
        <v>25</v>
      </c>
      <c r="E267" s="140" t="e">
        <v>#N/A</v>
      </c>
      <c r="F267" s="127">
        <v>300000</v>
      </c>
      <c r="H267" s="141" t="s">
        <v>2594</v>
      </c>
      <c r="I267" s="64">
        <v>25</v>
      </c>
      <c r="J267" s="42">
        <v>1500</v>
      </c>
      <c r="K267" s="55" t="str">
        <f>StoreConfig!J267</f>
        <v>25|0#0#0#1500</v>
      </c>
      <c r="Q267" s="219">
        <v>90204</v>
      </c>
      <c r="R267" s="42">
        <v>1</v>
      </c>
    </row>
    <row r="268" spans="3:18">
      <c r="C268" s="247" t="s">
        <v>2784</v>
      </c>
      <c r="D268" s="129">
        <v>25</v>
      </c>
      <c r="E268" s="140" t="e">
        <v>#N/A</v>
      </c>
      <c r="F268" s="127">
        <v>300000</v>
      </c>
      <c r="H268" s="141" t="s">
        <v>2594</v>
      </c>
      <c r="I268" s="64">
        <v>25</v>
      </c>
      <c r="J268" s="42">
        <v>1500</v>
      </c>
      <c r="K268" s="55" t="str">
        <f>StoreConfig!J268</f>
        <v>25|0#0#0#1500</v>
      </c>
      <c r="Q268" s="219">
        <v>90205</v>
      </c>
      <c r="R268" s="42">
        <v>1</v>
      </c>
    </row>
    <row r="269" spans="3:18">
      <c r="C269" s="247" t="s">
        <v>2784</v>
      </c>
      <c r="D269" s="129">
        <v>25</v>
      </c>
      <c r="E269" s="140" t="e">
        <v>#N/A</v>
      </c>
      <c r="F269" s="127">
        <v>300000</v>
      </c>
      <c r="H269" s="141" t="s">
        <v>2594</v>
      </c>
      <c r="I269" s="64">
        <v>25</v>
      </c>
      <c r="J269" s="42">
        <v>1500</v>
      </c>
      <c r="K269" s="55" t="str">
        <f>StoreConfig!J269</f>
        <v>25|0#0#0#1500</v>
      </c>
      <c r="Q269" s="219">
        <v>90201</v>
      </c>
      <c r="R269" s="42">
        <v>1</v>
      </c>
    </row>
    <row r="270" spans="3:18">
      <c r="C270" s="247" t="s">
        <v>2784</v>
      </c>
      <c r="D270" s="129">
        <v>25</v>
      </c>
      <c r="E270" s="140" t="e">
        <v>#N/A</v>
      </c>
      <c r="F270" s="127">
        <v>300000</v>
      </c>
      <c r="H270" s="141" t="s">
        <v>2594</v>
      </c>
      <c r="I270" s="64">
        <v>25</v>
      </c>
      <c r="J270" s="42">
        <v>1500</v>
      </c>
      <c r="K270" s="55" t="str">
        <f>StoreConfig!J270</f>
        <v>25|0#0#0#1500</v>
      </c>
      <c r="Q270" s="219">
        <v>90202</v>
      </c>
      <c r="R270" s="42">
        <v>1</v>
      </c>
    </row>
    <row r="271" spans="3:18">
      <c r="C271" s="247" t="s">
        <v>2784</v>
      </c>
      <c r="D271" s="129">
        <v>25</v>
      </c>
      <c r="E271" s="140" t="e">
        <v>#N/A</v>
      </c>
      <c r="F271" s="127">
        <v>300000</v>
      </c>
      <c r="H271" s="141" t="s">
        <v>2594</v>
      </c>
      <c r="I271" s="64">
        <v>25</v>
      </c>
      <c r="J271" s="42">
        <v>1500</v>
      </c>
      <c r="K271" s="55" t="str">
        <f>StoreConfig!J271</f>
        <v>25|0#0#0#1500</v>
      </c>
      <c r="Q271" s="219">
        <v>90203</v>
      </c>
      <c r="R271" s="42">
        <v>1</v>
      </c>
    </row>
    <row r="272" spans="3:18">
      <c r="C272" s="247" t="s">
        <v>2784</v>
      </c>
      <c r="D272" s="129">
        <v>25</v>
      </c>
      <c r="E272" s="140" t="e">
        <v>#N/A</v>
      </c>
      <c r="F272" s="127">
        <v>300000</v>
      </c>
      <c r="H272" s="141" t="s">
        <v>2594</v>
      </c>
      <c r="I272" s="64">
        <v>25</v>
      </c>
      <c r="J272" s="42">
        <v>1500</v>
      </c>
      <c r="K272" s="55" t="str">
        <f>StoreConfig!J272</f>
        <v>25|0#0#0#1500</v>
      </c>
      <c r="Q272" s="219">
        <v>90204</v>
      </c>
      <c r="R272" s="42">
        <v>1</v>
      </c>
    </row>
    <row r="273" spans="3:18">
      <c r="C273" s="247" t="s">
        <v>2784</v>
      </c>
      <c r="D273" s="129">
        <v>25</v>
      </c>
      <c r="E273" s="140" t="e">
        <v>#N/A</v>
      </c>
      <c r="F273" s="127">
        <v>300000</v>
      </c>
      <c r="H273" s="141" t="s">
        <v>2594</v>
      </c>
      <c r="I273" s="64">
        <v>25</v>
      </c>
      <c r="J273" s="42">
        <v>1500</v>
      </c>
      <c r="K273" s="55" t="str">
        <f>StoreConfig!J273</f>
        <v>25|0#0#0#1500</v>
      </c>
      <c r="Q273" s="219">
        <v>90205</v>
      </c>
      <c r="R273" s="42">
        <v>1</v>
      </c>
    </row>
    <row r="274" spans="3:18">
      <c r="C274" s="247" t="s">
        <v>2784</v>
      </c>
      <c r="D274" s="129">
        <v>25</v>
      </c>
      <c r="E274" s="140" t="e">
        <v>#N/A</v>
      </c>
      <c r="F274" s="127">
        <v>2400000</v>
      </c>
      <c r="H274" s="141" t="s">
        <v>2594</v>
      </c>
      <c r="I274" s="64">
        <v>25</v>
      </c>
      <c r="J274" s="42">
        <v>12000</v>
      </c>
      <c r="K274" s="55" t="str">
        <f>StoreConfig!J274</f>
        <v>25|0#0#0#12000</v>
      </c>
      <c r="Q274" s="219">
        <v>90401</v>
      </c>
      <c r="R274" s="42">
        <v>1</v>
      </c>
    </row>
    <row r="275" spans="3:18">
      <c r="C275" s="247" t="s">
        <v>2784</v>
      </c>
      <c r="D275" s="129">
        <v>25</v>
      </c>
      <c r="E275" s="140" t="e">
        <v>#N/A</v>
      </c>
      <c r="F275" s="127">
        <v>2400000</v>
      </c>
      <c r="H275" s="141" t="s">
        <v>2594</v>
      </c>
      <c r="I275" s="64">
        <v>25</v>
      </c>
      <c r="J275" s="42">
        <v>12000</v>
      </c>
      <c r="K275" s="55" t="str">
        <f>StoreConfig!J275</f>
        <v>25|0#0#0#12000</v>
      </c>
      <c r="Q275" s="219">
        <v>90402</v>
      </c>
      <c r="R275" s="42">
        <v>1</v>
      </c>
    </row>
    <row r="276" spans="3:18">
      <c r="C276" s="247" t="s">
        <v>2784</v>
      </c>
      <c r="D276" s="129">
        <v>25</v>
      </c>
      <c r="E276" s="140" t="e">
        <v>#N/A</v>
      </c>
      <c r="F276" s="127">
        <v>2400000</v>
      </c>
      <c r="H276" s="141" t="s">
        <v>2594</v>
      </c>
      <c r="I276" s="64">
        <v>25</v>
      </c>
      <c r="J276" s="42">
        <v>12000</v>
      </c>
      <c r="K276" s="55" t="str">
        <f>StoreConfig!J276</f>
        <v>25|0#0#0#12000</v>
      </c>
      <c r="Q276" s="219">
        <v>90403</v>
      </c>
      <c r="R276" s="42">
        <v>1</v>
      </c>
    </row>
    <row r="277" spans="3:18">
      <c r="C277" s="247" t="s">
        <v>2784</v>
      </c>
      <c r="D277" s="129">
        <v>25</v>
      </c>
      <c r="E277" s="140" t="e">
        <v>#N/A</v>
      </c>
      <c r="F277" s="127">
        <v>2400000</v>
      </c>
      <c r="H277" s="141" t="s">
        <v>2594</v>
      </c>
      <c r="I277" s="64">
        <v>25</v>
      </c>
      <c r="J277" s="42">
        <v>12000</v>
      </c>
      <c r="K277" s="55" t="str">
        <f>StoreConfig!J277</f>
        <v>25|0#0#0#12000</v>
      </c>
      <c r="Q277" s="219">
        <v>90404</v>
      </c>
      <c r="R277" s="42">
        <v>1</v>
      </c>
    </row>
    <row r="278" spans="3:18">
      <c r="C278" s="247" t="s">
        <v>2784</v>
      </c>
      <c r="D278" s="129">
        <v>25</v>
      </c>
      <c r="E278" s="140" t="e">
        <v>#N/A</v>
      </c>
      <c r="F278" s="127">
        <v>2400000</v>
      </c>
      <c r="H278" s="141" t="s">
        <v>2594</v>
      </c>
      <c r="I278" s="64">
        <v>25</v>
      </c>
      <c r="J278" s="42">
        <v>12000</v>
      </c>
      <c r="K278" s="55" t="str">
        <f>StoreConfig!J278</f>
        <v>25|0#0#0#12000</v>
      </c>
      <c r="Q278" s="219">
        <v>90405</v>
      </c>
      <c r="R278" s="42">
        <v>1</v>
      </c>
    </row>
    <row r="279" spans="3:18">
      <c r="C279" s="247" t="s">
        <v>2784</v>
      </c>
      <c r="D279" s="129">
        <v>25</v>
      </c>
      <c r="E279" s="140" t="e">
        <v>#N/A</v>
      </c>
      <c r="F279" s="127">
        <v>2400000</v>
      </c>
      <c r="H279" s="141" t="s">
        <v>2594</v>
      </c>
      <c r="I279" s="64">
        <v>25</v>
      </c>
      <c r="J279" s="42">
        <v>12000</v>
      </c>
      <c r="K279" s="55" t="str">
        <f>StoreConfig!J279</f>
        <v>25|0#0#0#12000</v>
      </c>
      <c r="Q279" s="219">
        <v>90406</v>
      </c>
      <c r="R279" s="42">
        <v>1</v>
      </c>
    </row>
    <row r="280" spans="3:18">
      <c r="C280" s="247" t="s">
        <v>2784</v>
      </c>
      <c r="D280" s="129">
        <v>25</v>
      </c>
      <c r="E280" s="140" t="e">
        <v>#N/A</v>
      </c>
      <c r="F280" s="127">
        <v>2400000</v>
      </c>
      <c r="H280" s="141" t="s">
        <v>2594</v>
      </c>
      <c r="I280" s="64">
        <v>25</v>
      </c>
      <c r="J280" s="42">
        <v>12000</v>
      </c>
      <c r="K280" s="55" t="str">
        <f>StoreConfig!J280</f>
        <v>25|0#0#0#12000</v>
      </c>
      <c r="Q280" s="219">
        <v>90401</v>
      </c>
      <c r="R280" s="42">
        <v>1</v>
      </c>
    </row>
    <row r="281" spans="3:18">
      <c r="C281" s="247" t="s">
        <v>2784</v>
      </c>
      <c r="D281" s="129">
        <v>25</v>
      </c>
      <c r="E281" s="140" t="e">
        <v>#N/A</v>
      </c>
      <c r="F281" s="127">
        <v>2400000</v>
      </c>
      <c r="H281" s="141" t="s">
        <v>2594</v>
      </c>
      <c r="I281" s="64">
        <v>25</v>
      </c>
      <c r="J281" s="42">
        <v>12000</v>
      </c>
      <c r="K281" s="55" t="str">
        <f>StoreConfig!J281</f>
        <v>25|0#0#0#12000</v>
      </c>
      <c r="Q281" s="219">
        <v>90402</v>
      </c>
      <c r="R281" s="42">
        <v>1</v>
      </c>
    </row>
    <row r="282" spans="3:18">
      <c r="C282" s="247" t="s">
        <v>2784</v>
      </c>
      <c r="D282" s="129">
        <v>25</v>
      </c>
      <c r="E282" s="140" t="e">
        <v>#N/A</v>
      </c>
      <c r="F282" s="127">
        <v>2400000</v>
      </c>
      <c r="H282" s="141" t="s">
        <v>2594</v>
      </c>
      <c r="I282" s="64">
        <v>25</v>
      </c>
      <c r="J282" s="42">
        <v>12000</v>
      </c>
      <c r="K282" s="55" t="str">
        <f>StoreConfig!J282</f>
        <v>25|0#0#0#12000</v>
      </c>
      <c r="Q282" s="219">
        <v>90403</v>
      </c>
      <c r="R282" s="42">
        <v>1</v>
      </c>
    </row>
    <row r="283" spans="3:18">
      <c r="C283" s="247" t="s">
        <v>2784</v>
      </c>
      <c r="D283" s="129">
        <v>25</v>
      </c>
      <c r="E283" s="140" t="e">
        <v>#N/A</v>
      </c>
      <c r="F283" s="127">
        <v>2400000</v>
      </c>
      <c r="H283" s="141" t="s">
        <v>2594</v>
      </c>
      <c r="I283" s="64">
        <v>25</v>
      </c>
      <c r="J283" s="42">
        <v>12000</v>
      </c>
      <c r="K283" s="55" t="str">
        <f>StoreConfig!J283</f>
        <v>25|0#0#0#12000</v>
      </c>
      <c r="Q283" s="219">
        <v>90404</v>
      </c>
      <c r="R283" s="42">
        <v>1</v>
      </c>
    </row>
    <row r="284" spans="3:18">
      <c r="C284" s="247" t="s">
        <v>2784</v>
      </c>
      <c r="D284" s="129">
        <v>25</v>
      </c>
      <c r="E284" s="140" t="e">
        <v>#N/A</v>
      </c>
      <c r="F284" s="127">
        <v>2400000</v>
      </c>
      <c r="H284" s="141" t="s">
        <v>2594</v>
      </c>
      <c r="I284" s="64">
        <v>25</v>
      </c>
      <c r="J284" s="42">
        <v>12000</v>
      </c>
      <c r="K284" s="55" t="str">
        <f>StoreConfig!J284</f>
        <v>25|0#0#0#12000</v>
      </c>
      <c r="Q284" s="219">
        <v>90405</v>
      </c>
      <c r="R284" s="42">
        <v>1</v>
      </c>
    </row>
    <row r="285" spans="3:18">
      <c r="C285" s="247" t="s">
        <v>2784</v>
      </c>
      <c r="D285" s="129">
        <v>25</v>
      </c>
      <c r="E285" s="140" t="e">
        <v>#N/A</v>
      </c>
      <c r="F285" s="127">
        <v>2400000</v>
      </c>
      <c r="H285" s="141" t="s">
        <v>2594</v>
      </c>
      <c r="I285" s="64">
        <v>25</v>
      </c>
      <c r="J285" s="42">
        <v>12000</v>
      </c>
      <c r="K285" s="55" t="str">
        <f>StoreConfig!J285</f>
        <v>25|0#0#0#12000</v>
      </c>
      <c r="Q285" s="219">
        <v>90406</v>
      </c>
      <c r="R285" s="42">
        <v>1</v>
      </c>
    </row>
    <row r="286" spans="3:18">
      <c r="C286" s="247" t="s">
        <v>2784</v>
      </c>
      <c r="D286" s="128">
        <v>25</v>
      </c>
      <c r="E286" s="140" t="e">
        <v>#N/A</v>
      </c>
      <c r="F286" s="127">
        <v>2400000</v>
      </c>
      <c r="H286" s="141" t="s">
        <v>2594</v>
      </c>
      <c r="I286" s="63">
        <v>25</v>
      </c>
      <c r="J286" s="42">
        <v>12000</v>
      </c>
      <c r="K286" s="55" t="str">
        <f>StoreConfig!J286</f>
        <v>25|0#0#0#12000</v>
      </c>
      <c r="Q286" s="164">
        <v>90403</v>
      </c>
      <c r="R286" s="42">
        <v>1</v>
      </c>
    </row>
    <row r="287" spans="3:18">
      <c r="C287" s="247" t="s">
        <v>2784</v>
      </c>
      <c r="D287" s="128">
        <v>25</v>
      </c>
      <c r="E287" s="140" t="e">
        <v>#N/A</v>
      </c>
      <c r="F287" s="127">
        <v>2400000</v>
      </c>
      <c r="H287" s="141" t="s">
        <v>2594</v>
      </c>
      <c r="I287" s="63">
        <v>25</v>
      </c>
      <c r="J287" s="42">
        <v>12000</v>
      </c>
      <c r="K287" s="55" t="str">
        <f>StoreConfig!J287</f>
        <v>25|0#0#0#12000</v>
      </c>
      <c r="Q287" s="164">
        <v>90404</v>
      </c>
      <c r="R287" s="42">
        <v>1</v>
      </c>
    </row>
    <row r="288" spans="3:18">
      <c r="C288" s="247" t="s">
        <v>2784</v>
      </c>
      <c r="D288" s="128">
        <v>25</v>
      </c>
      <c r="E288" s="140" t="e">
        <v>#N/A</v>
      </c>
      <c r="F288" s="127">
        <v>2400000</v>
      </c>
      <c r="H288" s="141" t="s">
        <v>2594</v>
      </c>
      <c r="I288" s="63">
        <v>25</v>
      </c>
      <c r="J288" s="42">
        <v>12000</v>
      </c>
      <c r="K288" s="55" t="str">
        <f>StoreConfig!J288</f>
        <v>25|0#0#0#12000</v>
      </c>
      <c r="Q288" s="164">
        <v>90405</v>
      </c>
      <c r="R288" s="42">
        <v>1</v>
      </c>
    </row>
    <row r="289" spans="3:18">
      <c r="C289" s="247" t="s">
        <v>2784</v>
      </c>
      <c r="D289" s="128">
        <v>25</v>
      </c>
      <c r="E289" s="140" t="e">
        <v>#N/A</v>
      </c>
      <c r="F289" s="127">
        <v>2400000</v>
      </c>
      <c r="H289" s="141" t="s">
        <v>2594</v>
      </c>
      <c r="I289" s="63">
        <v>25</v>
      </c>
      <c r="J289" s="42">
        <v>12000</v>
      </c>
      <c r="K289" s="55" t="str">
        <f>StoreConfig!J289</f>
        <v>25|0#0#0#12000</v>
      </c>
      <c r="Q289" s="164">
        <v>90406</v>
      </c>
      <c r="R289" s="42">
        <v>1</v>
      </c>
    </row>
    <row r="290" spans="3:18">
      <c r="C290" s="247" t="s">
        <v>2784</v>
      </c>
      <c r="D290" s="129">
        <v>25</v>
      </c>
      <c r="E290" s="140" t="e">
        <v>#N/A</v>
      </c>
      <c r="F290" s="127">
        <v>2400000</v>
      </c>
      <c r="H290" s="141" t="s">
        <v>2594</v>
      </c>
      <c r="I290" s="64">
        <v>25</v>
      </c>
      <c r="J290" s="42">
        <v>12000</v>
      </c>
      <c r="K290" s="55" t="str">
        <f>StoreConfig!J290</f>
        <v>25|0#0#0#12000</v>
      </c>
      <c r="Q290" s="219">
        <v>90401</v>
      </c>
      <c r="R290" s="42">
        <v>1</v>
      </c>
    </row>
    <row r="291" spans="3:18">
      <c r="C291" s="247" t="s">
        <v>2784</v>
      </c>
      <c r="D291" s="129">
        <v>25</v>
      </c>
      <c r="E291" s="140" t="e">
        <v>#N/A</v>
      </c>
      <c r="F291" s="127">
        <v>2400000</v>
      </c>
      <c r="H291" s="141" t="s">
        <v>2594</v>
      </c>
      <c r="I291" s="64">
        <v>25</v>
      </c>
      <c r="J291" s="42">
        <v>12000</v>
      </c>
      <c r="K291" s="55" t="str">
        <f>StoreConfig!J291</f>
        <v>25|0#0#0#12000</v>
      </c>
      <c r="Q291" s="219">
        <v>90402</v>
      </c>
      <c r="R291" s="42">
        <v>1</v>
      </c>
    </row>
    <row r="292" spans="3:18">
      <c r="C292" s="247" t="s">
        <v>2784</v>
      </c>
      <c r="D292" s="129">
        <v>25</v>
      </c>
      <c r="E292" s="140" t="e">
        <v>#N/A</v>
      </c>
      <c r="F292" s="127">
        <v>2400000</v>
      </c>
      <c r="H292" s="141" t="s">
        <v>2594</v>
      </c>
      <c r="I292" s="64">
        <v>25</v>
      </c>
      <c r="J292" s="42">
        <v>12000</v>
      </c>
      <c r="K292" s="55" t="str">
        <f>StoreConfig!J292</f>
        <v>25|0#0#0#12000</v>
      </c>
      <c r="Q292" s="219">
        <v>90403</v>
      </c>
      <c r="R292" s="42">
        <v>1</v>
      </c>
    </row>
    <row r="293" spans="3:18">
      <c r="C293" s="247" t="s">
        <v>2784</v>
      </c>
      <c r="D293" s="129">
        <v>25</v>
      </c>
      <c r="E293" s="140" t="e">
        <v>#N/A</v>
      </c>
      <c r="F293" s="127">
        <v>2400000</v>
      </c>
      <c r="H293" s="141" t="s">
        <v>2594</v>
      </c>
      <c r="I293" s="64">
        <v>25</v>
      </c>
      <c r="J293" s="42">
        <v>12000</v>
      </c>
      <c r="K293" s="55" t="str">
        <f>StoreConfig!J293</f>
        <v>25|0#0#0#12000</v>
      </c>
      <c r="Q293" s="219">
        <v>90404</v>
      </c>
      <c r="R293" s="42">
        <v>1</v>
      </c>
    </row>
    <row r="294" spans="3:18">
      <c r="C294" s="247" t="s">
        <v>2784</v>
      </c>
      <c r="D294" s="129">
        <v>25</v>
      </c>
      <c r="E294" s="140" t="e">
        <v>#N/A</v>
      </c>
      <c r="F294" s="127">
        <v>2400000</v>
      </c>
      <c r="H294" s="141" t="s">
        <v>2594</v>
      </c>
      <c r="I294" s="64">
        <v>25</v>
      </c>
      <c r="J294" s="42">
        <v>12000</v>
      </c>
      <c r="K294" s="55" t="str">
        <f>StoreConfig!J294</f>
        <v>25|0#0#0#12000</v>
      </c>
      <c r="Q294" s="219">
        <v>90405</v>
      </c>
      <c r="R294" s="42">
        <v>1</v>
      </c>
    </row>
    <row r="295" spans="3:18">
      <c r="C295" s="247" t="s">
        <v>2784</v>
      </c>
      <c r="D295" s="129">
        <v>25</v>
      </c>
      <c r="E295" s="140" t="e">
        <v>#N/A</v>
      </c>
      <c r="F295" s="127">
        <v>2400000</v>
      </c>
      <c r="H295" s="141" t="s">
        <v>2594</v>
      </c>
      <c r="I295" s="64">
        <v>25</v>
      </c>
      <c r="J295" s="42">
        <v>12000</v>
      </c>
      <c r="K295" s="55" t="str">
        <f>StoreConfig!J295</f>
        <v>25|0#0#0#12000</v>
      </c>
      <c r="Q295" s="219">
        <v>90406</v>
      </c>
      <c r="R295" s="42">
        <v>1</v>
      </c>
    </row>
    <row r="296" spans="3:18">
      <c r="C296" s="247" t="s">
        <v>2784</v>
      </c>
      <c r="D296" s="129">
        <v>25</v>
      </c>
      <c r="E296" s="140" t="e">
        <v>#N/A</v>
      </c>
      <c r="F296" s="127">
        <v>540000</v>
      </c>
      <c r="H296" s="141" t="s">
        <v>2594</v>
      </c>
      <c r="I296" s="64">
        <v>25</v>
      </c>
      <c r="J296" s="42">
        <v>2700</v>
      </c>
      <c r="K296" s="55" t="str">
        <f>StoreConfig!J296</f>
        <v>25|0#0#0#2700</v>
      </c>
      <c r="Q296" s="219">
        <v>60122</v>
      </c>
      <c r="R296" s="42">
        <v>1</v>
      </c>
    </row>
    <row r="297" spans="3:18">
      <c r="C297" s="247" t="s">
        <v>2784</v>
      </c>
      <c r="D297" s="129">
        <v>25</v>
      </c>
      <c r="E297" s="140">
        <v>6</v>
      </c>
      <c r="F297" s="127">
        <v>540000</v>
      </c>
      <c r="H297" s="141" t="s">
        <v>2594</v>
      </c>
      <c r="I297" s="64">
        <v>25</v>
      </c>
      <c r="J297" s="42">
        <v>2700</v>
      </c>
      <c r="K297" s="55" t="str">
        <f>StoreConfig!J297</f>
        <v>25|0#0#0#2700</v>
      </c>
      <c r="Q297" s="219">
        <v>60127</v>
      </c>
      <c r="R297" s="42">
        <v>1</v>
      </c>
    </row>
    <row r="298" spans="3:18">
      <c r="C298" s="247" t="s">
        <v>2784</v>
      </c>
      <c r="D298" s="129">
        <v>25</v>
      </c>
      <c r="E298" s="140" t="e">
        <v>#N/A</v>
      </c>
      <c r="F298" s="127">
        <v>540000</v>
      </c>
      <c r="H298" s="141" t="s">
        <v>2594</v>
      </c>
      <c r="I298" s="64">
        <v>25</v>
      </c>
      <c r="J298" s="42">
        <v>2700</v>
      </c>
      <c r="K298" s="55" t="str">
        <f>StoreConfig!J298</f>
        <v>25|0#0#0#2700</v>
      </c>
      <c r="Q298" s="219">
        <v>60132</v>
      </c>
      <c r="R298" s="42">
        <v>1</v>
      </c>
    </row>
    <row r="299" spans="3:18">
      <c r="C299" s="247" t="s">
        <v>2784</v>
      </c>
      <c r="D299" s="129">
        <v>25</v>
      </c>
      <c r="E299" s="140">
        <v>6</v>
      </c>
      <c r="F299" s="127">
        <v>540000</v>
      </c>
      <c r="H299" s="141" t="s">
        <v>2594</v>
      </c>
      <c r="I299" s="64">
        <v>25</v>
      </c>
      <c r="J299" s="42">
        <v>2700</v>
      </c>
      <c r="K299" s="55" t="str">
        <f>StoreConfig!J299</f>
        <v>25|0#0#0#2700</v>
      </c>
      <c r="Q299" s="219">
        <v>60137</v>
      </c>
      <c r="R299" s="42">
        <v>1</v>
      </c>
    </row>
    <row r="300" spans="3:18">
      <c r="C300" s="247" t="s">
        <v>2784</v>
      </c>
      <c r="D300" s="129">
        <v>25</v>
      </c>
      <c r="E300" s="140">
        <v>6</v>
      </c>
      <c r="F300" s="127">
        <v>540000</v>
      </c>
      <c r="H300" s="141" t="s">
        <v>2594</v>
      </c>
      <c r="I300" s="64">
        <v>25</v>
      </c>
      <c r="J300" s="42">
        <v>2700</v>
      </c>
      <c r="K300" s="55" t="str">
        <f>StoreConfig!J300</f>
        <v>25|0#0#0#2700</v>
      </c>
      <c r="Q300" s="219">
        <v>60142</v>
      </c>
      <c r="R300" s="42">
        <v>1</v>
      </c>
    </row>
    <row r="301" spans="3:18">
      <c r="C301" s="247" t="s">
        <v>2784</v>
      </c>
      <c r="D301" s="129">
        <v>25</v>
      </c>
      <c r="E301" s="140" t="e">
        <v>#N/A</v>
      </c>
      <c r="F301" s="127">
        <v>540000</v>
      </c>
      <c r="H301" s="141" t="s">
        <v>2594</v>
      </c>
      <c r="I301" s="64">
        <v>25</v>
      </c>
      <c r="J301" s="42">
        <v>2700</v>
      </c>
      <c r="K301" s="55" t="str">
        <f>StoreConfig!J301</f>
        <v>25|0#0#0#2700</v>
      </c>
      <c r="Q301" s="219">
        <v>60147</v>
      </c>
      <c r="R301" s="42">
        <v>1</v>
      </c>
    </row>
    <row r="302" spans="3:18">
      <c r="C302" s="247" t="s">
        <v>2784</v>
      </c>
      <c r="D302" s="129">
        <v>25</v>
      </c>
      <c r="E302" s="140" t="e">
        <v>#N/A</v>
      </c>
      <c r="F302" s="127">
        <v>540000</v>
      </c>
      <c r="H302" s="141" t="s">
        <v>2594</v>
      </c>
      <c r="I302" s="64">
        <v>25</v>
      </c>
      <c r="J302" s="42">
        <v>2700</v>
      </c>
      <c r="K302" s="55" t="str">
        <f>StoreConfig!J302</f>
        <v>25|0#0#0#2700</v>
      </c>
      <c r="Q302" s="219">
        <v>60152</v>
      </c>
      <c r="R302" s="42">
        <v>1</v>
      </c>
    </row>
    <row r="303" spans="3:18">
      <c r="C303" s="247" t="s">
        <v>2784</v>
      </c>
      <c r="D303" s="129">
        <v>25</v>
      </c>
      <c r="E303" s="140">
        <v>11</v>
      </c>
      <c r="F303" s="127">
        <v>540000</v>
      </c>
      <c r="H303" s="141" t="s">
        <v>2594</v>
      </c>
      <c r="I303" s="64">
        <v>25</v>
      </c>
      <c r="J303" s="42">
        <v>2700</v>
      </c>
      <c r="K303" s="55" t="str">
        <f>StoreConfig!J303</f>
        <v>25|0#0#0#2700</v>
      </c>
      <c r="Q303" s="219">
        <v>60103</v>
      </c>
      <c r="R303" s="42">
        <v>1</v>
      </c>
    </row>
    <row r="304" spans="3:18">
      <c r="C304" s="247" t="s">
        <v>2784</v>
      </c>
      <c r="D304" s="129">
        <v>25</v>
      </c>
      <c r="E304" s="140" t="e">
        <v>#N/A</v>
      </c>
      <c r="F304" s="127">
        <v>540000</v>
      </c>
      <c r="H304" s="141" t="s">
        <v>2594</v>
      </c>
      <c r="I304" s="64">
        <v>25</v>
      </c>
      <c r="J304" s="42">
        <v>2700</v>
      </c>
      <c r="K304" s="55" t="str">
        <f>StoreConfig!J304</f>
        <v>25|0#0#0#2700</v>
      </c>
      <c r="Q304" s="219">
        <v>60108</v>
      </c>
      <c r="R304" s="42">
        <v>1</v>
      </c>
    </row>
    <row r="305" spans="3:18">
      <c r="C305" s="247" t="s">
        <v>2784</v>
      </c>
      <c r="D305" s="129">
        <v>25</v>
      </c>
      <c r="E305" s="140" t="e">
        <v>#N/A</v>
      </c>
      <c r="F305" s="127">
        <v>540000</v>
      </c>
      <c r="H305" s="141" t="s">
        <v>2594</v>
      </c>
      <c r="I305" s="64">
        <v>25</v>
      </c>
      <c r="J305" s="42">
        <v>2700</v>
      </c>
      <c r="K305" s="55" t="str">
        <f>StoreConfig!J305</f>
        <v>25|0#0#0#2700</v>
      </c>
      <c r="Q305" s="219">
        <v>60113</v>
      </c>
      <c r="R305" s="42">
        <v>1</v>
      </c>
    </row>
    <row r="306" spans="3:18">
      <c r="C306" s="247" t="s">
        <v>2784</v>
      </c>
      <c r="D306" s="129">
        <v>25</v>
      </c>
      <c r="E306" s="140" t="e">
        <v>#N/A</v>
      </c>
      <c r="F306" s="127">
        <v>540000</v>
      </c>
      <c r="H306" s="141" t="s">
        <v>2594</v>
      </c>
      <c r="I306" s="64">
        <v>25</v>
      </c>
      <c r="J306" s="42">
        <v>2700</v>
      </c>
      <c r="K306" s="55" t="str">
        <f>StoreConfig!J306</f>
        <v>25|0#0#0#2700</v>
      </c>
      <c r="Q306" s="219">
        <v>60118</v>
      </c>
      <c r="R306" s="42">
        <v>1</v>
      </c>
    </row>
    <row r="307" spans="3:18">
      <c r="C307" s="247" t="s">
        <v>2784</v>
      </c>
      <c r="D307" s="129">
        <v>25</v>
      </c>
      <c r="E307" s="140" t="e">
        <v>#N/A</v>
      </c>
      <c r="F307" s="127">
        <v>540000</v>
      </c>
      <c r="H307" s="141" t="s">
        <v>2594</v>
      </c>
      <c r="I307" s="64">
        <v>25</v>
      </c>
      <c r="J307" s="42">
        <v>2700</v>
      </c>
      <c r="K307" s="55" t="str">
        <f>StoreConfig!J307</f>
        <v>25|0#0#0#2700</v>
      </c>
      <c r="Q307" s="219">
        <v>60123</v>
      </c>
      <c r="R307" s="42">
        <v>1</v>
      </c>
    </row>
    <row r="308" spans="3:18">
      <c r="C308" s="247" t="s">
        <v>2784</v>
      </c>
      <c r="D308" s="129">
        <v>25</v>
      </c>
      <c r="E308" s="140">
        <v>11</v>
      </c>
      <c r="F308" s="127">
        <v>540000</v>
      </c>
      <c r="H308" s="141" t="s">
        <v>2594</v>
      </c>
      <c r="I308" s="64">
        <v>25</v>
      </c>
      <c r="J308" s="42">
        <v>2700</v>
      </c>
      <c r="K308" s="55" t="str">
        <f>StoreConfig!J308</f>
        <v>25|0#0#0#2700</v>
      </c>
      <c r="Q308" s="219">
        <v>60103</v>
      </c>
      <c r="R308" s="42">
        <v>1</v>
      </c>
    </row>
    <row r="309" spans="3:18">
      <c r="C309" s="247" t="s">
        <v>2784</v>
      </c>
      <c r="D309" s="129">
        <v>25</v>
      </c>
      <c r="E309" s="140" t="e">
        <v>#N/A</v>
      </c>
      <c r="F309" s="127">
        <v>540000</v>
      </c>
      <c r="H309" s="141" t="s">
        <v>2594</v>
      </c>
      <c r="I309" s="64">
        <v>25</v>
      </c>
      <c r="J309" s="42">
        <v>2700</v>
      </c>
      <c r="K309" s="55" t="str">
        <f>StoreConfig!J309</f>
        <v>25|0#0#0#2700</v>
      </c>
      <c r="Q309" s="219">
        <v>60108</v>
      </c>
      <c r="R309" s="42">
        <v>1</v>
      </c>
    </row>
    <row r="310" spans="3:18">
      <c r="C310" s="247" t="s">
        <v>2784</v>
      </c>
      <c r="D310" s="129">
        <v>25</v>
      </c>
      <c r="E310" s="140" t="e">
        <v>#N/A</v>
      </c>
      <c r="F310" s="127">
        <v>540000</v>
      </c>
      <c r="H310" s="141" t="s">
        <v>2594</v>
      </c>
      <c r="I310" s="64">
        <v>25</v>
      </c>
      <c r="J310" s="42">
        <v>2700</v>
      </c>
      <c r="K310" s="55" t="str">
        <f>StoreConfig!J310</f>
        <v>25|0#0#0#2700</v>
      </c>
      <c r="Q310" s="219">
        <v>60113</v>
      </c>
      <c r="R310" s="42">
        <v>1</v>
      </c>
    </row>
    <row r="311" spans="3:18">
      <c r="C311" s="247" t="s">
        <v>2784</v>
      </c>
      <c r="D311" s="129">
        <v>25</v>
      </c>
      <c r="E311" s="140" t="e">
        <v>#N/A</v>
      </c>
      <c r="F311" s="127">
        <v>540000</v>
      </c>
      <c r="H311" s="141" t="s">
        <v>2594</v>
      </c>
      <c r="I311" s="64">
        <v>25</v>
      </c>
      <c r="J311" s="42">
        <v>2700</v>
      </c>
      <c r="K311" s="55" t="str">
        <f>StoreConfig!J311</f>
        <v>25|0#0#0#2700</v>
      </c>
      <c r="Q311" s="219">
        <v>60118</v>
      </c>
      <c r="R311" s="42">
        <v>1</v>
      </c>
    </row>
    <row r="312" spans="3:18">
      <c r="C312" s="247" t="s">
        <v>2784</v>
      </c>
      <c r="D312" s="129">
        <v>25</v>
      </c>
      <c r="E312" s="140" t="e">
        <v>#N/A</v>
      </c>
      <c r="F312" s="127">
        <v>540000</v>
      </c>
      <c r="H312" s="141" t="s">
        <v>2594</v>
      </c>
      <c r="I312" s="64">
        <v>25</v>
      </c>
      <c r="J312" s="42">
        <v>2700</v>
      </c>
      <c r="K312" s="55" t="str">
        <f>StoreConfig!J312</f>
        <v>25|0#0#0#2700</v>
      </c>
      <c r="Q312" s="219">
        <v>60123</v>
      </c>
      <c r="R312" s="42">
        <v>1</v>
      </c>
    </row>
    <row r="313" spans="3:18">
      <c r="C313" s="247" t="s">
        <v>2784</v>
      </c>
      <c r="D313" s="129">
        <v>25</v>
      </c>
      <c r="E313" s="140">
        <v>11</v>
      </c>
      <c r="F313" s="127">
        <v>540000</v>
      </c>
      <c r="H313" s="141" t="s">
        <v>2594</v>
      </c>
      <c r="I313" s="64">
        <v>25</v>
      </c>
      <c r="J313" s="42">
        <v>2700</v>
      </c>
      <c r="K313" s="55" t="str">
        <f>StoreConfig!J313</f>
        <v>25|0#0#0#2700</v>
      </c>
      <c r="Q313" s="219">
        <v>60103</v>
      </c>
      <c r="R313" s="42">
        <v>1</v>
      </c>
    </row>
    <row r="314" spans="3:18">
      <c r="C314" s="247" t="s">
        <v>2784</v>
      </c>
      <c r="D314" s="129">
        <v>25</v>
      </c>
      <c r="E314" s="140" t="e">
        <v>#N/A</v>
      </c>
      <c r="F314" s="127">
        <v>540000</v>
      </c>
      <c r="H314" s="141" t="s">
        <v>2594</v>
      </c>
      <c r="I314" s="64">
        <v>25</v>
      </c>
      <c r="J314" s="42">
        <v>2700</v>
      </c>
      <c r="K314" s="55" t="str">
        <f>StoreConfig!J314</f>
        <v>25|0#0#0#2700</v>
      </c>
      <c r="Q314" s="219">
        <v>60108</v>
      </c>
      <c r="R314" s="42">
        <v>1</v>
      </c>
    </row>
    <row r="315" spans="3:18">
      <c r="C315" s="247" t="s">
        <v>2784</v>
      </c>
      <c r="D315" s="129">
        <v>25</v>
      </c>
      <c r="E315" s="140" t="e">
        <v>#N/A</v>
      </c>
      <c r="F315" s="127">
        <v>540000</v>
      </c>
      <c r="H315" s="141" t="s">
        <v>2594</v>
      </c>
      <c r="I315" s="64">
        <v>25</v>
      </c>
      <c r="J315" s="42">
        <v>2700</v>
      </c>
      <c r="K315" s="55" t="str">
        <f>StoreConfig!J315</f>
        <v>25|0#0#0#2700</v>
      </c>
      <c r="Q315" s="219">
        <v>60113</v>
      </c>
      <c r="R315" s="42">
        <v>1</v>
      </c>
    </row>
    <row r="316" spans="3:18">
      <c r="C316" s="247" t="s">
        <v>2784</v>
      </c>
      <c r="D316" s="129">
        <v>25</v>
      </c>
      <c r="E316" s="140" t="e">
        <v>#N/A</v>
      </c>
      <c r="F316" s="127">
        <v>540000</v>
      </c>
      <c r="H316" s="141" t="s">
        <v>2594</v>
      </c>
      <c r="I316" s="64">
        <v>25</v>
      </c>
      <c r="J316" s="42">
        <v>2700</v>
      </c>
      <c r="K316" s="55" t="str">
        <f>StoreConfig!J316</f>
        <v>25|0#0#0#2700</v>
      </c>
      <c r="Q316" s="219">
        <v>60118</v>
      </c>
      <c r="R316" s="42">
        <v>1</v>
      </c>
    </row>
    <row r="317" spans="3:18">
      <c r="C317" s="247" t="s">
        <v>2784</v>
      </c>
      <c r="D317" s="129">
        <v>25</v>
      </c>
      <c r="E317" s="140" t="e">
        <v>#N/A</v>
      </c>
      <c r="F317" s="127">
        <v>540000</v>
      </c>
      <c r="H317" s="141" t="s">
        <v>2594</v>
      </c>
      <c r="I317" s="64">
        <v>25</v>
      </c>
      <c r="J317" s="42">
        <v>2700</v>
      </c>
      <c r="K317" s="55" t="str">
        <f>StoreConfig!J317</f>
        <v>25|0#0#0#2700</v>
      </c>
      <c r="Q317" s="219">
        <v>60123</v>
      </c>
      <c r="R317" s="42">
        <v>1</v>
      </c>
    </row>
    <row r="318" spans="3:18">
      <c r="C318" s="247" t="s">
        <v>2784</v>
      </c>
      <c r="D318" s="129">
        <v>25</v>
      </c>
      <c r="E318" s="140">
        <v>11</v>
      </c>
      <c r="F318" s="127">
        <v>540000</v>
      </c>
      <c r="H318" s="141" t="s">
        <v>2594</v>
      </c>
      <c r="I318" s="64">
        <v>25</v>
      </c>
      <c r="J318" s="42">
        <v>2700</v>
      </c>
      <c r="K318" s="55" t="str">
        <f>StoreConfig!J318</f>
        <v>25|0#0#0#2700</v>
      </c>
      <c r="Q318" s="219">
        <v>60103</v>
      </c>
      <c r="R318" s="42">
        <v>1</v>
      </c>
    </row>
    <row r="319" spans="3:18">
      <c r="C319" s="247" t="s">
        <v>2784</v>
      </c>
      <c r="D319" s="129">
        <v>25</v>
      </c>
      <c r="E319" s="140" t="e">
        <v>#N/A</v>
      </c>
      <c r="F319" s="127">
        <v>540000</v>
      </c>
      <c r="H319" s="141" t="s">
        <v>2594</v>
      </c>
      <c r="I319" s="64">
        <v>25</v>
      </c>
      <c r="J319" s="42">
        <v>2700</v>
      </c>
      <c r="K319" s="55" t="str">
        <f>StoreConfig!J319</f>
        <v>25|0#0#0#2700</v>
      </c>
      <c r="Q319" s="219">
        <v>60108</v>
      </c>
      <c r="R319" s="42">
        <v>1</v>
      </c>
    </row>
    <row r="320" spans="3:18">
      <c r="C320" s="247" t="s">
        <v>2784</v>
      </c>
      <c r="D320" s="129">
        <v>25</v>
      </c>
      <c r="E320" s="140" t="e">
        <v>#N/A</v>
      </c>
      <c r="F320" s="127">
        <v>540000</v>
      </c>
      <c r="H320" s="141" t="s">
        <v>2594</v>
      </c>
      <c r="I320" s="64">
        <v>25</v>
      </c>
      <c r="J320" s="42">
        <v>2700</v>
      </c>
      <c r="K320" s="55" t="str">
        <f>StoreConfig!J320</f>
        <v>25|0#0#0#2700</v>
      </c>
      <c r="Q320" s="219">
        <v>60113</v>
      </c>
      <c r="R320" s="42">
        <v>1</v>
      </c>
    </row>
    <row r="321" spans="3:18">
      <c r="C321" s="247" t="s">
        <v>2784</v>
      </c>
      <c r="D321" s="129">
        <v>25</v>
      </c>
      <c r="E321" s="140" t="e">
        <v>#N/A</v>
      </c>
      <c r="F321" s="127">
        <v>540000</v>
      </c>
      <c r="H321" s="141" t="s">
        <v>2594</v>
      </c>
      <c r="I321" s="64">
        <v>25</v>
      </c>
      <c r="J321" s="42">
        <v>2700</v>
      </c>
      <c r="K321" s="55" t="str">
        <f>StoreConfig!J321</f>
        <v>25|0#0#0#2700</v>
      </c>
      <c r="Q321" s="219">
        <v>60118</v>
      </c>
      <c r="R321" s="42">
        <v>1</v>
      </c>
    </row>
    <row r="322" spans="3:18">
      <c r="C322" s="247" t="s">
        <v>2784</v>
      </c>
      <c r="D322" s="129">
        <v>25</v>
      </c>
      <c r="E322" s="140" t="e">
        <v>#N/A</v>
      </c>
      <c r="F322" s="127">
        <v>540000</v>
      </c>
      <c r="H322" s="141" t="s">
        <v>2594</v>
      </c>
      <c r="I322" s="64">
        <v>25</v>
      </c>
      <c r="J322" s="42">
        <v>2700</v>
      </c>
      <c r="K322" s="55" t="str">
        <f>StoreConfig!J322</f>
        <v>25|0#0#0#2700</v>
      </c>
      <c r="Q322" s="219">
        <v>60123</v>
      </c>
      <c r="R322" s="42">
        <v>1</v>
      </c>
    </row>
    <row r="323" spans="3:18">
      <c r="C323" s="247" t="s">
        <v>2784</v>
      </c>
      <c r="D323" s="129">
        <v>25</v>
      </c>
      <c r="E323" s="140" t="e">
        <v>#N/A</v>
      </c>
      <c r="F323" s="127">
        <v>540000</v>
      </c>
      <c r="H323" s="141" t="s">
        <v>2594</v>
      </c>
      <c r="I323" s="64">
        <v>25</v>
      </c>
      <c r="J323" s="42">
        <v>2700</v>
      </c>
      <c r="K323" s="55" t="str">
        <f>StoreConfig!J323</f>
        <v>25|0#0#0#2700</v>
      </c>
      <c r="Q323" s="219">
        <v>60123</v>
      </c>
      <c r="R323" s="42">
        <v>1</v>
      </c>
    </row>
    <row r="324" spans="3:18">
      <c r="C324" s="247" t="s">
        <v>2784</v>
      </c>
      <c r="D324" s="129">
        <v>25</v>
      </c>
      <c r="E324" s="140" t="e">
        <v>#N/A</v>
      </c>
      <c r="F324" s="127">
        <v>1600000</v>
      </c>
      <c r="H324" s="141" t="s">
        <v>2594</v>
      </c>
      <c r="I324" s="64">
        <v>25</v>
      </c>
      <c r="J324" s="42">
        <v>8000</v>
      </c>
      <c r="K324" s="55" t="str">
        <f>StoreConfig!J324</f>
        <v>25|0#0#0#8000</v>
      </c>
      <c r="Q324" s="219">
        <v>3023</v>
      </c>
      <c r="R324" s="42">
        <v>1</v>
      </c>
    </row>
    <row r="325" spans="3:18">
      <c r="C325" s="247" t="s">
        <v>2784</v>
      </c>
      <c r="D325" s="129">
        <v>25</v>
      </c>
      <c r="E325" s="140" t="e">
        <v>#N/A</v>
      </c>
      <c r="F325" s="127">
        <v>1600000</v>
      </c>
      <c r="H325" s="141" t="s">
        <v>2594</v>
      </c>
      <c r="I325" s="64">
        <v>25</v>
      </c>
      <c r="J325" s="42">
        <v>8000</v>
      </c>
      <c r="K325" s="55" t="str">
        <f>StoreConfig!J325</f>
        <v>25|0#0#0#8000</v>
      </c>
      <c r="Q325" s="219">
        <v>3024</v>
      </c>
      <c r="R325" s="42">
        <v>1</v>
      </c>
    </row>
    <row r="326" spans="3:18">
      <c r="C326" s="247" t="s">
        <v>2784</v>
      </c>
      <c r="D326" s="129">
        <v>25</v>
      </c>
      <c r="E326" s="140" t="e">
        <v>#N/A</v>
      </c>
      <c r="F326" s="127">
        <v>1600000</v>
      </c>
      <c r="H326" s="141" t="s">
        <v>2594</v>
      </c>
      <c r="I326" s="64">
        <v>25</v>
      </c>
      <c r="J326" s="42">
        <v>8000</v>
      </c>
      <c r="K326" s="55" t="str">
        <f>StoreConfig!J326</f>
        <v>25|0#0#0#8000</v>
      </c>
      <c r="Q326" s="219">
        <v>3025</v>
      </c>
      <c r="R326" s="42">
        <v>1</v>
      </c>
    </row>
    <row r="327" spans="3:18">
      <c r="C327" s="247" t="s">
        <v>2784</v>
      </c>
      <c r="D327" s="129">
        <v>25</v>
      </c>
      <c r="E327" s="140" t="e">
        <v>#N/A</v>
      </c>
      <c r="F327" s="127">
        <v>1600000</v>
      </c>
      <c r="H327" s="141" t="s">
        <v>2594</v>
      </c>
      <c r="I327" s="64">
        <v>25</v>
      </c>
      <c r="J327" s="42">
        <v>8000</v>
      </c>
      <c r="K327" s="55" t="str">
        <f>StoreConfig!J327</f>
        <v>25|0#0#0#8000</v>
      </c>
      <c r="Q327" s="219">
        <v>3026</v>
      </c>
      <c r="R327" s="42">
        <v>1</v>
      </c>
    </row>
    <row r="328" spans="3:18">
      <c r="C328" s="247" t="s">
        <v>2784</v>
      </c>
      <c r="D328" s="129">
        <v>25</v>
      </c>
      <c r="E328" s="140" t="e">
        <v>#N/A</v>
      </c>
      <c r="F328" s="127">
        <v>1600000</v>
      </c>
      <c r="H328" s="141" t="s">
        <v>2594</v>
      </c>
      <c r="I328" s="64">
        <v>25</v>
      </c>
      <c r="J328" s="42">
        <v>8000</v>
      </c>
      <c r="K328" s="55" t="str">
        <f>StoreConfig!J328</f>
        <v>25|0#0#0#8000</v>
      </c>
      <c r="Q328" s="219">
        <v>3027</v>
      </c>
      <c r="R328" s="42">
        <v>1</v>
      </c>
    </row>
    <row r="329" spans="3:18">
      <c r="C329" s="247" t="s">
        <v>2784</v>
      </c>
      <c r="D329" s="129">
        <v>25</v>
      </c>
      <c r="E329" s="140" t="e">
        <v>#N/A</v>
      </c>
      <c r="F329" s="127">
        <v>1600000</v>
      </c>
      <c r="H329" s="141" t="s">
        <v>2594</v>
      </c>
      <c r="I329" s="64">
        <v>25</v>
      </c>
      <c r="J329" s="42">
        <v>8000</v>
      </c>
      <c r="K329" s="55" t="str">
        <f>StoreConfig!J329</f>
        <v>25|0#0#0#8000</v>
      </c>
      <c r="Q329" s="219">
        <v>3028</v>
      </c>
      <c r="R329" s="42">
        <v>1</v>
      </c>
    </row>
    <row r="330" spans="3:18">
      <c r="C330" s="247" t="s">
        <v>2784</v>
      </c>
      <c r="D330" s="129">
        <v>25</v>
      </c>
      <c r="E330" s="140" t="e">
        <v>#N/A</v>
      </c>
      <c r="F330" s="127">
        <v>1600000</v>
      </c>
      <c r="H330" s="141" t="s">
        <v>2594</v>
      </c>
      <c r="I330" s="64">
        <v>25</v>
      </c>
      <c r="J330" s="42">
        <v>8000</v>
      </c>
      <c r="K330" s="55" t="str">
        <f>StoreConfig!J330</f>
        <v>25|0#0#0#8000</v>
      </c>
      <c r="Q330" s="219">
        <v>3029</v>
      </c>
      <c r="R330" s="42">
        <v>1</v>
      </c>
    </row>
    <row r="331" spans="3:18">
      <c r="C331" s="247" t="s">
        <v>2784</v>
      </c>
      <c r="D331" s="129">
        <v>25</v>
      </c>
      <c r="E331" s="140" t="e">
        <v>#N/A</v>
      </c>
      <c r="F331" s="127">
        <v>1600000</v>
      </c>
      <c r="H331" s="141" t="s">
        <v>2594</v>
      </c>
      <c r="I331" s="64">
        <v>25</v>
      </c>
      <c r="J331" s="42">
        <v>8000</v>
      </c>
      <c r="K331" s="55" t="str">
        <f>StoreConfig!J331</f>
        <v>25|0#0#0#8000</v>
      </c>
      <c r="Q331" s="219">
        <v>3030</v>
      </c>
      <c r="R331" s="42">
        <v>1</v>
      </c>
    </row>
    <row r="332" spans="3:18">
      <c r="C332" s="247" t="s">
        <v>2784</v>
      </c>
      <c r="D332" s="129">
        <v>25</v>
      </c>
      <c r="E332" s="140" t="e">
        <v>#N/A</v>
      </c>
      <c r="F332" s="127">
        <v>1600000</v>
      </c>
      <c r="H332" s="141" t="s">
        <v>2594</v>
      </c>
      <c r="I332" s="64">
        <v>25</v>
      </c>
      <c r="J332" s="42">
        <v>8000</v>
      </c>
      <c r="K332" s="55" t="str">
        <f>StoreConfig!J332</f>
        <v>25|0#0#0#8000</v>
      </c>
      <c r="Q332" s="219">
        <v>3031</v>
      </c>
      <c r="R332" s="42">
        <v>1</v>
      </c>
    </row>
    <row r="333" spans="3:18">
      <c r="C333" s="247" t="s">
        <v>2784</v>
      </c>
      <c r="D333" s="129">
        <v>25</v>
      </c>
      <c r="E333" s="140" t="e">
        <v>#N/A</v>
      </c>
      <c r="F333" s="127">
        <v>1600000</v>
      </c>
      <c r="H333" s="141" t="s">
        <v>2594</v>
      </c>
      <c r="I333" s="64">
        <v>25</v>
      </c>
      <c r="J333" s="42">
        <v>8000</v>
      </c>
      <c r="K333" s="55" t="str">
        <f>StoreConfig!J333</f>
        <v>25|0#0#0#8000</v>
      </c>
      <c r="Q333" s="219">
        <v>3032</v>
      </c>
      <c r="R333" s="42">
        <v>1</v>
      </c>
    </row>
    <row r="334" spans="3:18">
      <c r="C334" s="247" t="s">
        <v>2784</v>
      </c>
      <c r="D334" s="129">
        <v>25</v>
      </c>
      <c r="E334" s="140" t="e">
        <v>#N/A</v>
      </c>
      <c r="F334" s="127">
        <v>1600000</v>
      </c>
      <c r="H334" s="141" t="s">
        <v>2594</v>
      </c>
      <c r="I334" s="64">
        <v>25</v>
      </c>
      <c r="J334" s="42">
        <v>8000</v>
      </c>
      <c r="K334" s="55" t="str">
        <f>StoreConfig!J334</f>
        <v>25|0#0#0#8000</v>
      </c>
      <c r="Q334" s="219">
        <v>3033</v>
      </c>
      <c r="R334" s="42">
        <v>1</v>
      </c>
    </row>
    <row r="335" spans="3:18">
      <c r="C335" s="247" t="s">
        <v>2784</v>
      </c>
      <c r="D335" s="129">
        <v>25</v>
      </c>
      <c r="E335" s="140" t="e">
        <v>#N/A</v>
      </c>
      <c r="F335" s="127">
        <v>1600000</v>
      </c>
      <c r="H335" s="141" t="s">
        <v>2594</v>
      </c>
      <c r="I335" s="64">
        <v>25</v>
      </c>
      <c r="J335" s="42">
        <v>8000</v>
      </c>
      <c r="K335" s="55" t="str">
        <f>StoreConfig!J335</f>
        <v>25|0#0#0#8000</v>
      </c>
      <c r="Q335" s="219">
        <v>3034</v>
      </c>
      <c r="R335" s="42">
        <v>1</v>
      </c>
    </row>
    <row r="336" spans="3:18">
      <c r="C336" s="247" t="s">
        <v>2784</v>
      </c>
      <c r="D336" s="129">
        <v>25</v>
      </c>
      <c r="E336" s="140" t="e">
        <v>#N/A</v>
      </c>
      <c r="F336" s="127">
        <v>1600000</v>
      </c>
      <c r="H336" s="141" t="s">
        <v>2594</v>
      </c>
      <c r="I336" s="64">
        <v>25</v>
      </c>
      <c r="J336" s="42">
        <v>8000</v>
      </c>
      <c r="K336" s="55" t="str">
        <f>StoreConfig!J336</f>
        <v>25|0#0#0#8000</v>
      </c>
      <c r="Q336" s="219">
        <v>3035</v>
      </c>
      <c r="R336" s="42">
        <v>1</v>
      </c>
    </row>
    <row r="337" spans="3:19">
      <c r="C337" s="247" t="s">
        <v>2784</v>
      </c>
      <c r="D337" s="129">
        <v>25</v>
      </c>
      <c r="E337" s="140" t="e">
        <v>#N/A</v>
      </c>
      <c r="F337" s="127">
        <v>1600000</v>
      </c>
      <c r="H337" s="141" t="s">
        <v>2594</v>
      </c>
      <c r="I337" s="64">
        <v>25</v>
      </c>
      <c r="J337" s="42">
        <v>8000</v>
      </c>
      <c r="K337" s="55" t="str">
        <f>StoreConfig!J337</f>
        <v>25|0#0#0#8000</v>
      </c>
      <c r="Q337" s="219">
        <v>3036</v>
      </c>
      <c r="R337" s="42">
        <v>1</v>
      </c>
    </row>
    <row r="338" spans="3:19">
      <c r="C338" s="247" t="s">
        <v>2784</v>
      </c>
      <c r="D338" s="129">
        <v>25</v>
      </c>
      <c r="E338" s="140" t="e">
        <v>#N/A</v>
      </c>
      <c r="F338" s="127">
        <v>1600000</v>
      </c>
      <c r="H338" s="141" t="s">
        <v>2594</v>
      </c>
      <c r="I338" s="64">
        <v>25</v>
      </c>
      <c r="J338" s="42">
        <v>8000</v>
      </c>
      <c r="K338" s="55" t="str">
        <f>StoreConfig!J338</f>
        <v>25|0#0#0#8000</v>
      </c>
      <c r="Q338" s="219">
        <v>3037</v>
      </c>
      <c r="R338" s="42">
        <v>1</v>
      </c>
    </row>
    <row r="339" spans="3:19">
      <c r="C339" s="247" t="s">
        <v>2784</v>
      </c>
      <c r="D339" s="129">
        <v>25</v>
      </c>
      <c r="E339" s="140" t="e">
        <v>#N/A</v>
      </c>
      <c r="F339" s="127">
        <v>1600000</v>
      </c>
      <c r="H339" s="141" t="s">
        <v>2594</v>
      </c>
      <c r="I339" s="64">
        <v>25</v>
      </c>
      <c r="J339" s="42">
        <v>8000</v>
      </c>
      <c r="K339" s="55" t="str">
        <f>StoreConfig!J339</f>
        <v>25|0#0#0#8000</v>
      </c>
      <c r="Q339" s="219">
        <v>3038</v>
      </c>
      <c r="R339" s="42">
        <v>1</v>
      </c>
    </row>
    <row r="340" spans="3:19">
      <c r="C340" s="247" t="s">
        <v>2784</v>
      </c>
      <c r="D340" s="129">
        <v>25</v>
      </c>
      <c r="E340" s="140" t="e">
        <v>#N/A</v>
      </c>
      <c r="F340" s="127">
        <v>1600000</v>
      </c>
      <c r="H340" s="141" t="s">
        <v>2594</v>
      </c>
      <c r="I340" s="64">
        <v>25</v>
      </c>
      <c r="J340" s="42">
        <v>8000</v>
      </c>
      <c r="K340" s="55" t="str">
        <f>StoreConfig!J340</f>
        <v>25|0#0#0#8000</v>
      </c>
      <c r="Q340" s="219">
        <v>3039</v>
      </c>
      <c r="R340" s="42">
        <v>1</v>
      </c>
    </row>
    <row r="341" spans="3:19">
      <c r="C341" s="247" t="s">
        <v>2784</v>
      </c>
      <c r="D341" s="129">
        <v>25</v>
      </c>
      <c r="E341" s="140" t="e">
        <v>#N/A</v>
      </c>
      <c r="F341" s="127">
        <v>1600000</v>
      </c>
      <c r="H341" s="141" t="s">
        <v>2594</v>
      </c>
      <c r="I341" s="64">
        <v>25</v>
      </c>
      <c r="J341" s="42">
        <v>8000</v>
      </c>
      <c r="K341" s="55" t="str">
        <f>StoreConfig!J341</f>
        <v>25|0#0#0#8000</v>
      </c>
      <c r="Q341" s="219">
        <v>3040</v>
      </c>
      <c r="R341" s="42">
        <v>1</v>
      </c>
    </row>
    <row r="342" spans="3:19">
      <c r="C342" s="247" t="s">
        <v>2786</v>
      </c>
      <c r="D342" s="138">
        <v>16</v>
      </c>
      <c r="E342" s="140">
        <v>5</v>
      </c>
      <c r="F342" s="127">
        <v>50</v>
      </c>
      <c r="H342" s="141" t="s">
        <v>2594</v>
      </c>
      <c r="I342" s="135">
        <v>16</v>
      </c>
      <c r="J342" s="42" t="s">
        <v>2590</v>
      </c>
      <c r="K342" s="42" t="str">
        <f>StoreConfig!J342</f>
        <v>16|50#50#50#50</v>
      </c>
      <c r="Q342" s="224">
        <v>14</v>
      </c>
      <c r="R342" s="42">
        <v>25000</v>
      </c>
    </row>
    <row r="343" spans="3:19">
      <c r="C343" s="247" t="s">
        <v>2786</v>
      </c>
      <c r="D343" s="138">
        <v>16</v>
      </c>
      <c r="E343" s="140">
        <v>10</v>
      </c>
      <c r="F343" s="127">
        <v>100</v>
      </c>
      <c r="H343" s="141" t="s">
        <v>2594</v>
      </c>
      <c r="I343" s="135">
        <v>16</v>
      </c>
      <c r="J343" s="42" t="s">
        <v>2591</v>
      </c>
      <c r="K343" s="42" t="str">
        <f>StoreConfig!J343</f>
        <v>16|100#100#100#100</v>
      </c>
      <c r="Q343" s="224">
        <v>14</v>
      </c>
      <c r="R343" s="42">
        <v>50000</v>
      </c>
    </row>
    <row r="344" spans="3:19">
      <c r="C344" s="247" t="s">
        <v>2786</v>
      </c>
      <c r="D344" s="138">
        <v>16</v>
      </c>
      <c r="E344" s="140">
        <v>20</v>
      </c>
      <c r="F344" s="127">
        <v>200</v>
      </c>
      <c r="H344" s="141" t="s">
        <v>2594</v>
      </c>
      <c r="I344" s="135">
        <v>16</v>
      </c>
      <c r="J344" s="42" t="s">
        <v>2592</v>
      </c>
      <c r="K344" s="42" t="str">
        <f>StoreConfig!J344</f>
        <v>16|200#200#200#200</v>
      </c>
      <c r="Q344" s="224">
        <v>14</v>
      </c>
      <c r="R344" s="42">
        <v>100000</v>
      </c>
    </row>
    <row r="345" spans="3:19">
      <c r="C345" s="247" t="s">
        <v>2786</v>
      </c>
      <c r="D345" s="138">
        <v>16</v>
      </c>
      <c r="E345" s="140">
        <v>2150</v>
      </c>
      <c r="F345" s="127">
        <v>50</v>
      </c>
      <c r="H345" s="141">
        <v>1</v>
      </c>
      <c r="I345" s="135">
        <v>16</v>
      </c>
      <c r="J345" s="115" t="s">
        <v>2595</v>
      </c>
      <c r="K345" s="42" t="str">
        <f>D345&amp;$M$6&amp;E345&amp;$L$6&amp;E345&amp;$L$6&amp;E345&amp;$L$6&amp;E345</f>
        <v>16|2150#2150#2150#2150</v>
      </c>
      <c r="Q345" s="219">
        <v>60128</v>
      </c>
      <c r="R345" s="42">
        <v>1</v>
      </c>
    </row>
    <row r="346" spans="3:19">
      <c r="C346" s="247" t="s">
        <v>2785</v>
      </c>
      <c r="D346" s="138">
        <v>16</v>
      </c>
      <c r="E346" s="140" t="e">
        <v>#N/A</v>
      </c>
      <c r="F346" s="127">
        <v>100</v>
      </c>
      <c r="H346" s="141" t="s">
        <v>2594</v>
      </c>
      <c r="I346" s="135">
        <v>16</v>
      </c>
      <c r="J346" s="42" t="s">
        <v>2591</v>
      </c>
      <c r="K346" s="55" t="str">
        <f>StoreConfig!J346</f>
        <v>16|100#100#100#100</v>
      </c>
      <c r="Q346" s="219">
        <v>60148</v>
      </c>
      <c r="R346" s="42">
        <v>1</v>
      </c>
    </row>
    <row r="347" spans="3:19">
      <c r="C347" s="247" t="s">
        <v>2785</v>
      </c>
      <c r="D347" s="138">
        <v>16</v>
      </c>
      <c r="E347" s="140" t="e">
        <v>#N/A</v>
      </c>
      <c r="F347" s="127">
        <v>200</v>
      </c>
      <c r="H347" s="141" t="s">
        <v>2594</v>
      </c>
      <c r="I347" s="135">
        <v>16</v>
      </c>
      <c r="J347" s="42" t="s">
        <v>2592</v>
      </c>
      <c r="K347" s="55" t="str">
        <f>StoreConfig!J347</f>
        <v>16|200#200#200#200</v>
      </c>
      <c r="Q347" s="219">
        <v>60153</v>
      </c>
      <c r="R347" s="42">
        <v>1</v>
      </c>
    </row>
    <row r="348" spans="3:19">
      <c r="C348" s="247" t="s">
        <v>2785</v>
      </c>
      <c r="D348" s="138">
        <v>16</v>
      </c>
      <c r="E348" s="140" t="e">
        <v>#N/A</v>
      </c>
      <c r="F348" s="127">
        <v>50</v>
      </c>
      <c r="H348" s="141" t="s">
        <v>2594</v>
      </c>
      <c r="I348" s="135">
        <v>16</v>
      </c>
      <c r="J348" s="42" t="s">
        <v>2590</v>
      </c>
      <c r="K348" s="55" t="str">
        <f>StoreConfig!J348</f>
        <v>16|50#50#50#50</v>
      </c>
      <c r="Q348" s="224">
        <v>6001</v>
      </c>
      <c r="R348" s="42">
        <v>1</v>
      </c>
    </row>
    <row r="349" spans="3:19">
      <c r="C349" s="247" t="s">
        <v>2785</v>
      </c>
      <c r="D349" s="138">
        <v>16</v>
      </c>
      <c r="E349" s="140" t="e">
        <v>#N/A</v>
      </c>
      <c r="F349" s="127">
        <v>100</v>
      </c>
      <c r="H349" s="141" t="s">
        <v>2594</v>
      </c>
      <c r="I349" s="135">
        <v>16</v>
      </c>
      <c r="J349" s="42" t="s">
        <v>2591</v>
      </c>
      <c r="K349" s="55" t="str">
        <f>StoreConfig!J349</f>
        <v>16|100#100#100#100</v>
      </c>
      <c r="Q349" s="224">
        <v>6002</v>
      </c>
      <c r="R349" s="42">
        <v>1</v>
      </c>
    </row>
    <row r="350" spans="3:19">
      <c r="C350" s="247" t="s">
        <v>2785</v>
      </c>
      <c r="D350" s="138">
        <v>16</v>
      </c>
      <c r="E350" s="140" t="e">
        <v>#N/A</v>
      </c>
      <c r="F350" s="127">
        <v>200</v>
      </c>
      <c r="H350" s="141" t="s">
        <v>2594</v>
      </c>
      <c r="I350" s="135">
        <v>16</v>
      </c>
      <c r="J350" s="42" t="s">
        <v>2592</v>
      </c>
      <c r="K350" s="55" t="str">
        <f>StoreConfig!J350</f>
        <v>16|200#200#200#200</v>
      </c>
      <c r="Q350" s="224">
        <v>6003</v>
      </c>
      <c r="R350" s="42">
        <v>1</v>
      </c>
    </row>
    <row r="351" spans="3:19">
      <c r="C351" s="247" t="s">
        <v>2786</v>
      </c>
      <c r="D351" s="138">
        <v>16</v>
      </c>
      <c r="E351" s="140">
        <v>12500</v>
      </c>
      <c r="F351" s="127">
        <v>50</v>
      </c>
      <c r="H351" s="141">
        <v>1</v>
      </c>
      <c r="I351" s="135">
        <v>16</v>
      </c>
      <c r="J351" s="42" t="s">
        <v>2590</v>
      </c>
      <c r="K351" s="42" t="str">
        <f>D351&amp;$M$6&amp;E351&amp;$L$6&amp;E351&amp;$L$6&amp;E351&amp;$L$6&amp;E351</f>
        <v>16|12500#12500#12500#12500</v>
      </c>
      <c r="Q351" s="224">
        <v>20</v>
      </c>
      <c r="R351" s="42" t="s">
        <v>2737</v>
      </c>
      <c r="S351" s="42">
        <v>100</v>
      </c>
    </row>
    <row r="352" spans="3:19">
      <c r="C352" s="247" t="s">
        <v>2786</v>
      </c>
      <c r="D352" s="138">
        <v>16</v>
      </c>
      <c r="E352" s="140">
        <v>25000</v>
      </c>
      <c r="F352" s="127">
        <v>100</v>
      </c>
      <c r="H352" s="141">
        <v>1</v>
      </c>
      <c r="I352" s="135">
        <v>16</v>
      </c>
      <c r="J352" s="42" t="s">
        <v>2591</v>
      </c>
      <c r="K352" s="42" t="str">
        <f>D352&amp;$M$6&amp;E352&amp;$L$6&amp;E352&amp;$L$6&amp;E352&amp;$L$6&amp;E352</f>
        <v>16|25000#25000#25000#25000</v>
      </c>
      <c r="Q352" s="224">
        <v>20</v>
      </c>
      <c r="R352" s="42" t="s">
        <v>2738</v>
      </c>
      <c r="S352" s="42">
        <v>200</v>
      </c>
    </row>
    <row r="353" spans="3:19">
      <c r="C353" s="247" t="s">
        <v>2786</v>
      </c>
      <c r="D353" s="138">
        <v>16</v>
      </c>
      <c r="E353" s="140">
        <v>50000</v>
      </c>
      <c r="F353" s="127">
        <v>200</v>
      </c>
      <c r="H353" s="141">
        <v>1</v>
      </c>
      <c r="I353" s="135">
        <v>16</v>
      </c>
      <c r="J353" s="42" t="s">
        <v>2592</v>
      </c>
      <c r="K353" s="42" t="str">
        <f>D353&amp;$M$6&amp;E353&amp;$L$6&amp;E353&amp;$L$6&amp;E353&amp;$L$6&amp;E353</f>
        <v>16|50000#50000#50000#50000</v>
      </c>
      <c r="Q353" s="224">
        <v>20</v>
      </c>
      <c r="R353" s="42" t="s">
        <v>2739</v>
      </c>
      <c r="S353" s="42">
        <v>400</v>
      </c>
    </row>
    <row r="354" spans="3:19">
      <c r="C354" s="247" t="s">
        <v>2787</v>
      </c>
      <c r="D354" s="138">
        <v>16</v>
      </c>
      <c r="E354" s="140" t="e">
        <v>#VALUE!</v>
      </c>
      <c r="F354" s="127">
        <v>50</v>
      </c>
      <c r="H354" s="141" t="s">
        <v>2594</v>
      </c>
      <c r="I354" s="135">
        <v>16</v>
      </c>
      <c r="J354" s="42" t="s">
        <v>2590</v>
      </c>
      <c r="K354" s="55" t="str">
        <f>StoreConfig!J354</f>
        <v>16|50#50#50#50</v>
      </c>
      <c r="Q354" s="224">
        <v>21</v>
      </c>
      <c r="R354" s="42" t="s">
        <v>2737</v>
      </c>
      <c r="S354" s="42">
        <v>100</v>
      </c>
    </row>
    <row r="355" spans="3:19">
      <c r="C355" s="247" t="s">
        <v>2787</v>
      </c>
      <c r="D355" s="138">
        <v>16</v>
      </c>
      <c r="E355" s="140" t="e">
        <v>#VALUE!</v>
      </c>
      <c r="F355" s="127">
        <v>100</v>
      </c>
      <c r="H355" s="141" t="s">
        <v>2594</v>
      </c>
      <c r="I355" s="135">
        <v>16</v>
      </c>
      <c r="J355" s="42" t="s">
        <v>2591</v>
      </c>
      <c r="K355" s="55" t="str">
        <f>StoreConfig!J355</f>
        <v>16|100#100#100#100</v>
      </c>
      <c r="Q355" s="224">
        <v>21</v>
      </c>
      <c r="R355" s="42" t="s">
        <v>2738</v>
      </c>
      <c r="S355" s="42">
        <v>200</v>
      </c>
    </row>
    <row r="356" spans="3:19">
      <c r="C356" s="247" t="s">
        <v>2787</v>
      </c>
      <c r="D356" s="138">
        <v>16</v>
      </c>
      <c r="E356" s="140" t="e">
        <v>#VALUE!</v>
      </c>
      <c r="F356" s="127">
        <v>200</v>
      </c>
      <c r="H356" s="141" t="s">
        <v>2594</v>
      </c>
      <c r="I356" s="135">
        <v>16</v>
      </c>
      <c r="J356" s="42" t="s">
        <v>2592</v>
      </c>
      <c r="K356" s="55" t="str">
        <f>StoreConfig!J356</f>
        <v>16|200#200#200#200</v>
      </c>
      <c r="Q356" s="224">
        <v>21</v>
      </c>
      <c r="R356" s="42" t="s">
        <v>2739</v>
      </c>
      <c r="S356" s="42">
        <v>400</v>
      </c>
    </row>
    <row r="357" spans="3:19">
      <c r="C357" s="247" t="s">
        <v>2786</v>
      </c>
      <c r="D357" s="138">
        <v>16</v>
      </c>
      <c r="E357" s="140">
        <v>5</v>
      </c>
      <c r="F357" s="127">
        <v>50</v>
      </c>
      <c r="H357" s="141" t="s">
        <v>2594</v>
      </c>
      <c r="I357" s="135">
        <v>16</v>
      </c>
      <c r="J357" s="42" t="s">
        <v>2590</v>
      </c>
      <c r="K357" s="42" t="str">
        <f>StoreConfig!J357</f>
        <v>16|50#50#50#50</v>
      </c>
      <c r="Q357" s="224">
        <v>14</v>
      </c>
      <c r="R357" s="42">
        <v>25000</v>
      </c>
    </row>
    <row r="358" spans="3:19">
      <c r="C358" s="247" t="s">
        <v>2786</v>
      </c>
      <c r="D358" s="138">
        <v>16</v>
      </c>
      <c r="E358" s="140">
        <v>10</v>
      </c>
      <c r="F358" s="127">
        <v>100</v>
      </c>
      <c r="H358" s="141" t="s">
        <v>2594</v>
      </c>
      <c r="I358" s="135">
        <v>16</v>
      </c>
      <c r="J358" s="42" t="s">
        <v>2591</v>
      </c>
      <c r="K358" s="42" t="str">
        <f>StoreConfig!J358</f>
        <v>16|100#100#100#100</v>
      </c>
      <c r="Q358" s="224">
        <v>14</v>
      </c>
      <c r="R358" s="42">
        <v>50000</v>
      </c>
    </row>
    <row r="359" spans="3:19">
      <c r="C359" s="247" t="s">
        <v>2786</v>
      </c>
      <c r="D359" s="138">
        <v>16</v>
      </c>
      <c r="E359" s="140">
        <v>20</v>
      </c>
      <c r="F359" s="127">
        <v>200</v>
      </c>
      <c r="H359" s="141" t="s">
        <v>2594</v>
      </c>
      <c r="I359" s="135">
        <v>16</v>
      </c>
      <c r="J359" s="42" t="s">
        <v>2592</v>
      </c>
      <c r="K359" s="42" t="str">
        <f>StoreConfig!J359</f>
        <v>16|200#200#200#200</v>
      </c>
      <c r="Q359" s="224">
        <v>14</v>
      </c>
      <c r="R359" s="42">
        <v>100000</v>
      </c>
    </row>
    <row r="360" spans="3:19">
      <c r="C360" s="247" t="s">
        <v>2786</v>
      </c>
      <c r="D360" s="138">
        <v>16</v>
      </c>
      <c r="E360" s="140">
        <v>5</v>
      </c>
      <c r="F360" s="127">
        <v>50</v>
      </c>
      <c r="H360" s="141" t="s">
        <v>2594</v>
      </c>
      <c r="I360" s="136">
        <v>16</v>
      </c>
      <c r="J360" s="42" t="s">
        <v>2590</v>
      </c>
      <c r="K360" s="42" t="str">
        <f>StoreConfig!J360</f>
        <v>16|50#50#50#50</v>
      </c>
      <c r="Q360" s="225">
        <v>14</v>
      </c>
      <c r="R360" s="42">
        <v>25000</v>
      </c>
    </row>
    <row r="361" spans="3:19">
      <c r="C361" s="247" t="s">
        <v>2786</v>
      </c>
      <c r="D361" s="138">
        <v>16</v>
      </c>
      <c r="E361" s="140">
        <v>10</v>
      </c>
      <c r="F361" s="127">
        <v>100</v>
      </c>
      <c r="H361" s="141" t="s">
        <v>2594</v>
      </c>
      <c r="I361" s="136">
        <v>16</v>
      </c>
      <c r="J361" s="42" t="s">
        <v>2591</v>
      </c>
      <c r="K361" s="42" t="str">
        <f>StoreConfig!J361</f>
        <v>16|100#100#100#100</v>
      </c>
      <c r="Q361" s="225">
        <v>14</v>
      </c>
      <c r="R361" s="42">
        <v>50000</v>
      </c>
    </row>
    <row r="362" spans="3:19">
      <c r="C362" s="247" t="s">
        <v>2786</v>
      </c>
      <c r="D362" s="138">
        <v>16</v>
      </c>
      <c r="E362" s="140">
        <v>20</v>
      </c>
      <c r="F362" s="127">
        <v>200</v>
      </c>
      <c r="H362" s="141" t="s">
        <v>2594</v>
      </c>
      <c r="I362" s="136">
        <v>16</v>
      </c>
      <c r="J362" s="42" t="s">
        <v>2592</v>
      </c>
      <c r="K362" s="42" t="str">
        <f>StoreConfig!J362</f>
        <v>16|200#200#200#200</v>
      </c>
      <c r="Q362" s="225">
        <v>14</v>
      </c>
      <c r="R362" s="42">
        <v>100000</v>
      </c>
    </row>
    <row r="363" spans="3:19">
      <c r="C363" s="247" t="s">
        <v>2786</v>
      </c>
      <c r="D363" s="138">
        <v>16</v>
      </c>
      <c r="E363" s="140">
        <v>2150</v>
      </c>
      <c r="F363" s="127">
        <v>50</v>
      </c>
      <c r="H363" s="141">
        <v>1</v>
      </c>
      <c r="I363" s="136">
        <v>16</v>
      </c>
      <c r="J363" s="42" t="s">
        <v>2590</v>
      </c>
      <c r="K363" s="42" t="str">
        <f>D363&amp;$M$6&amp;E363&amp;$L$6&amp;E363&amp;$L$6&amp;E363&amp;$L$6&amp;E363</f>
        <v>16|2150#2150#2150#2150</v>
      </c>
      <c r="Q363" s="219">
        <v>60128</v>
      </c>
      <c r="R363" s="42">
        <v>1</v>
      </c>
    </row>
    <row r="364" spans="3:19">
      <c r="C364" s="247" t="s">
        <v>2785</v>
      </c>
      <c r="D364" s="138">
        <v>16</v>
      </c>
      <c r="E364" s="140" t="e">
        <v>#N/A</v>
      </c>
      <c r="F364" s="127">
        <v>100</v>
      </c>
      <c r="H364" s="141" t="s">
        <v>2594</v>
      </c>
      <c r="I364" s="136">
        <v>16</v>
      </c>
      <c r="J364" s="42" t="s">
        <v>2591</v>
      </c>
      <c r="K364" s="55" t="str">
        <f>StoreConfig!J364</f>
        <v>16|100#100#100#100</v>
      </c>
      <c r="Q364" s="219">
        <v>60148</v>
      </c>
      <c r="R364" s="42">
        <v>1</v>
      </c>
    </row>
    <row r="365" spans="3:19">
      <c r="C365" s="247" t="s">
        <v>2785</v>
      </c>
      <c r="D365" s="138">
        <v>16</v>
      </c>
      <c r="E365" s="140" t="e">
        <v>#N/A</v>
      </c>
      <c r="F365" s="127">
        <v>200</v>
      </c>
      <c r="H365" s="141" t="s">
        <v>2594</v>
      </c>
      <c r="I365" s="136">
        <v>16</v>
      </c>
      <c r="J365" s="42" t="s">
        <v>2592</v>
      </c>
      <c r="K365" s="55" t="str">
        <f>StoreConfig!J365</f>
        <v>16|200#200#200#200</v>
      </c>
      <c r="Q365" s="219">
        <v>60153</v>
      </c>
      <c r="R365" s="42">
        <v>1</v>
      </c>
    </row>
    <row r="366" spans="3:19">
      <c r="C366" s="247" t="s">
        <v>2785</v>
      </c>
      <c r="D366" s="138">
        <v>16</v>
      </c>
      <c r="E366" s="140" t="e">
        <v>#N/A</v>
      </c>
      <c r="F366" s="127">
        <v>50</v>
      </c>
      <c r="H366" s="141" t="s">
        <v>2594</v>
      </c>
      <c r="I366" s="136">
        <v>16</v>
      </c>
      <c r="J366" s="42" t="s">
        <v>2590</v>
      </c>
      <c r="K366" s="55" t="str">
        <f>StoreConfig!J366</f>
        <v>16|50#50#50#50</v>
      </c>
      <c r="Q366" s="225">
        <v>6001</v>
      </c>
      <c r="R366" s="42">
        <v>1</v>
      </c>
    </row>
    <row r="367" spans="3:19">
      <c r="C367" s="247" t="s">
        <v>2785</v>
      </c>
      <c r="D367" s="138">
        <v>16</v>
      </c>
      <c r="E367" s="140" t="e">
        <v>#N/A</v>
      </c>
      <c r="F367" s="127">
        <v>100</v>
      </c>
      <c r="H367" s="141" t="s">
        <v>2594</v>
      </c>
      <c r="I367" s="136">
        <v>16</v>
      </c>
      <c r="J367" s="42" t="s">
        <v>2591</v>
      </c>
      <c r="K367" s="55" t="str">
        <f>StoreConfig!J367</f>
        <v>16|100#100#100#100</v>
      </c>
      <c r="Q367" s="225">
        <v>6002</v>
      </c>
      <c r="R367" s="42">
        <v>1</v>
      </c>
    </row>
    <row r="368" spans="3:19">
      <c r="C368" s="247" t="s">
        <v>2785</v>
      </c>
      <c r="D368" s="138">
        <v>16</v>
      </c>
      <c r="E368" s="140" t="e">
        <v>#N/A</v>
      </c>
      <c r="F368" s="127">
        <v>200</v>
      </c>
      <c r="H368" s="141" t="s">
        <v>2594</v>
      </c>
      <c r="I368" s="136">
        <v>16</v>
      </c>
      <c r="J368" s="42" t="s">
        <v>2592</v>
      </c>
      <c r="K368" s="55" t="str">
        <f>StoreConfig!J368</f>
        <v>16|200#200#200#200</v>
      </c>
      <c r="Q368" s="225">
        <v>6003</v>
      </c>
      <c r="R368" s="42">
        <v>1</v>
      </c>
    </row>
    <row r="369" spans="3:19">
      <c r="C369" s="247" t="s">
        <v>2786</v>
      </c>
      <c r="D369" s="138">
        <v>16</v>
      </c>
      <c r="E369" s="140">
        <v>12500</v>
      </c>
      <c r="F369" s="127">
        <v>50</v>
      </c>
      <c r="H369" s="141">
        <v>1</v>
      </c>
      <c r="I369" s="136">
        <v>16</v>
      </c>
      <c r="J369" s="42" t="s">
        <v>2590</v>
      </c>
      <c r="K369" s="42" t="str">
        <f>D369&amp;$M$6&amp;E369&amp;$L$6&amp;E369&amp;$L$6&amp;E369&amp;$L$6&amp;E369</f>
        <v>16|12500#12500#12500#12500</v>
      </c>
      <c r="Q369" s="225">
        <v>20</v>
      </c>
      <c r="R369" s="42" t="s">
        <v>2737</v>
      </c>
      <c r="S369" s="42">
        <v>100</v>
      </c>
    </row>
    <row r="370" spans="3:19">
      <c r="C370" s="247" t="s">
        <v>2786</v>
      </c>
      <c r="D370" s="138">
        <v>16</v>
      </c>
      <c r="E370" s="140">
        <v>25000</v>
      </c>
      <c r="F370" s="127">
        <v>100</v>
      </c>
      <c r="H370" s="141">
        <v>1</v>
      </c>
      <c r="I370" s="136">
        <v>16</v>
      </c>
      <c r="J370" s="42" t="s">
        <v>2591</v>
      </c>
      <c r="K370" s="42" t="str">
        <f>D370&amp;$M$6&amp;E370&amp;$L$6&amp;E370&amp;$L$6&amp;E370&amp;$L$6&amp;E370</f>
        <v>16|25000#25000#25000#25000</v>
      </c>
      <c r="Q370" s="225">
        <v>20</v>
      </c>
      <c r="R370" s="42" t="s">
        <v>2738</v>
      </c>
      <c r="S370" s="42">
        <v>200</v>
      </c>
    </row>
    <row r="371" spans="3:19">
      <c r="C371" s="247" t="s">
        <v>2786</v>
      </c>
      <c r="D371" s="138">
        <v>16</v>
      </c>
      <c r="E371" s="140">
        <v>50000</v>
      </c>
      <c r="F371" s="127">
        <v>200</v>
      </c>
      <c r="H371" s="141">
        <v>1</v>
      </c>
      <c r="I371" s="136">
        <v>16</v>
      </c>
      <c r="J371" s="42" t="s">
        <v>2592</v>
      </c>
      <c r="K371" s="42" t="str">
        <f>D371&amp;$M$6&amp;E371&amp;$L$6&amp;E371&amp;$L$6&amp;E371&amp;$L$6&amp;E371</f>
        <v>16|50000#50000#50000#50000</v>
      </c>
      <c r="Q371" s="225">
        <v>20</v>
      </c>
      <c r="R371" s="42" t="s">
        <v>2739</v>
      </c>
      <c r="S371" s="42">
        <v>400</v>
      </c>
    </row>
    <row r="372" spans="3:19">
      <c r="C372" s="247" t="s">
        <v>2787</v>
      </c>
      <c r="D372" s="138">
        <v>16</v>
      </c>
      <c r="E372" s="140" t="e">
        <v>#VALUE!</v>
      </c>
      <c r="F372" s="127">
        <v>50</v>
      </c>
      <c r="H372" s="141" t="s">
        <v>2594</v>
      </c>
      <c r="I372" s="136">
        <v>16</v>
      </c>
      <c r="J372" s="42" t="s">
        <v>2590</v>
      </c>
      <c r="K372" s="55" t="str">
        <f>StoreConfig!J372</f>
        <v>16|50#50#50#50</v>
      </c>
      <c r="Q372" s="225">
        <v>21</v>
      </c>
      <c r="R372" s="42" t="s">
        <v>2737</v>
      </c>
      <c r="S372" s="42">
        <v>100</v>
      </c>
    </row>
    <row r="373" spans="3:19">
      <c r="C373" s="247" t="s">
        <v>2787</v>
      </c>
      <c r="D373" s="138">
        <v>16</v>
      </c>
      <c r="E373" s="140" t="e">
        <v>#VALUE!</v>
      </c>
      <c r="F373" s="127">
        <v>100</v>
      </c>
      <c r="H373" s="141" t="s">
        <v>2594</v>
      </c>
      <c r="I373" s="136">
        <v>16</v>
      </c>
      <c r="J373" s="42" t="s">
        <v>2591</v>
      </c>
      <c r="K373" s="55" t="str">
        <f>StoreConfig!J373</f>
        <v>16|100#100#100#100</v>
      </c>
      <c r="Q373" s="225">
        <v>21</v>
      </c>
      <c r="R373" s="42" t="s">
        <v>2738</v>
      </c>
      <c r="S373" s="42">
        <v>200</v>
      </c>
    </row>
    <row r="374" spans="3:19">
      <c r="C374" s="247" t="s">
        <v>2787</v>
      </c>
      <c r="D374" s="138">
        <v>16</v>
      </c>
      <c r="E374" s="140" t="e">
        <v>#VALUE!</v>
      </c>
      <c r="F374" s="127">
        <v>200</v>
      </c>
      <c r="H374" s="141" t="s">
        <v>2594</v>
      </c>
      <c r="I374" s="136">
        <v>16</v>
      </c>
      <c r="J374" s="42" t="s">
        <v>2592</v>
      </c>
      <c r="K374" s="55" t="str">
        <f>StoreConfig!J374</f>
        <v>16|200#200#200#200</v>
      </c>
      <c r="Q374" s="225">
        <v>21</v>
      </c>
      <c r="R374" s="42" t="s">
        <v>2739</v>
      </c>
      <c r="S374" s="42">
        <v>400</v>
      </c>
    </row>
    <row r="375" spans="3:19">
      <c r="C375" s="247" t="s">
        <v>2786</v>
      </c>
      <c r="D375" s="138">
        <v>16</v>
      </c>
      <c r="E375" s="140">
        <v>5</v>
      </c>
      <c r="F375" s="127">
        <v>50</v>
      </c>
      <c r="H375" s="141" t="s">
        <v>2594</v>
      </c>
      <c r="I375" s="136">
        <v>16</v>
      </c>
      <c r="J375" s="42" t="s">
        <v>2590</v>
      </c>
      <c r="K375" s="42" t="str">
        <f>StoreConfig!J375</f>
        <v>16|50#50#50#50</v>
      </c>
      <c r="Q375" s="225">
        <v>14</v>
      </c>
      <c r="R375" s="42">
        <v>25000</v>
      </c>
    </row>
    <row r="376" spans="3:19">
      <c r="C376" s="247" t="s">
        <v>2786</v>
      </c>
      <c r="D376" s="138">
        <v>16</v>
      </c>
      <c r="E376" s="140">
        <v>10</v>
      </c>
      <c r="F376" s="127">
        <v>100</v>
      </c>
      <c r="H376" s="141" t="s">
        <v>2594</v>
      </c>
      <c r="I376" s="136">
        <v>16</v>
      </c>
      <c r="J376" s="42" t="s">
        <v>2591</v>
      </c>
      <c r="K376" s="42" t="str">
        <f>StoreConfig!J376</f>
        <v>16|100#100#100#100</v>
      </c>
      <c r="Q376" s="225">
        <v>14</v>
      </c>
      <c r="R376" s="42">
        <v>50000</v>
      </c>
    </row>
    <row r="377" spans="3:19">
      <c r="C377" s="247" t="s">
        <v>2786</v>
      </c>
      <c r="D377" s="138">
        <v>16</v>
      </c>
      <c r="E377" s="140">
        <v>20</v>
      </c>
      <c r="F377" s="127">
        <v>200</v>
      </c>
      <c r="H377" s="141" t="s">
        <v>2594</v>
      </c>
      <c r="I377" s="136">
        <v>16</v>
      </c>
      <c r="J377" s="42" t="s">
        <v>2592</v>
      </c>
      <c r="K377" s="42" t="str">
        <f>StoreConfig!J377</f>
        <v>16|200#200#200#200</v>
      </c>
      <c r="Q377" s="225">
        <v>14</v>
      </c>
      <c r="R377" s="42">
        <v>100000</v>
      </c>
    </row>
    <row r="378" spans="3:19">
      <c r="C378" s="247" t="s">
        <v>2786</v>
      </c>
      <c r="D378" s="138">
        <v>16</v>
      </c>
      <c r="E378" s="140">
        <v>5</v>
      </c>
      <c r="F378" s="127">
        <v>50</v>
      </c>
      <c r="H378" s="141" t="s">
        <v>2594</v>
      </c>
      <c r="I378" s="137">
        <v>16</v>
      </c>
      <c r="J378" s="42" t="s">
        <v>2590</v>
      </c>
      <c r="K378" s="42" t="str">
        <f>StoreConfig!J378</f>
        <v>16|50#50#50#50</v>
      </c>
      <c r="Q378" s="226">
        <v>14</v>
      </c>
      <c r="R378" s="42">
        <v>25000</v>
      </c>
    </row>
    <row r="379" spans="3:19">
      <c r="C379" s="247" t="s">
        <v>2786</v>
      </c>
      <c r="D379" s="138">
        <v>16</v>
      </c>
      <c r="E379" s="140">
        <v>10</v>
      </c>
      <c r="F379" s="127">
        <v>100</v>
      </c>
      <c r="H379" s="141" t="s">
        <v>2594</v>
      </c>
      <c r="I379" s="137">
        <v>16</v>
      </c>
      <c r="J379" s="42" t="s">
        <v>2591</v>
      </c>
      <c r="K379" s="42" t="str">
        <f>StoreConfig!J379</f>
        <v>16|100#100#100#100</v>
      </c>
      <c r="Q379" s="226">
        <v>14</v>
      </c>
      <c r="R379" s="42">
        <v>50000</v>
      </c>
    </row>
    <row r="380" spans="3:19">
      <c r="C380" s="247" t="s">
        <v>2786</v>
      </c>
      <c r="D380" s="138">
        <v>16</v>
      </c>
      <c r="E380" s="140">
        <v>20</v>
      </c>
      <c r="F380" s="127">
        <v>200</v>
      </c>
      <c r="H380" s="141" t="s">
        <v>2594</v>
      </c>
      <c r="I380" s="137">
        <v>16</v>
      </c>
      <c r="J380" s="42" t="s">
        <v>2592</v>
      </c>
      <c r="K380" s="42" t="str">
        <f>StoreConfig!J380</f>
        <v>16|200#200#200#200</v>
      </c>
      <c r="Q380" s="226">
        <v>14</v>
      </c>
      <c r="R380" s="42">
        <v>100000</v>
      </c>
    </row>
    <row r="381" spans="3:19">
      <c r="C381" s="247" t="s">
        <v>2786</v>
      </c>
      <c r="D381" s="138">
        <v>16</v>
      </c>
      <c r="E381" s="140">
        <v>2150</v>
      </c>
      <c r="F381" s="127">
        <v>50</v>
      </c>
      <c r="H381" s="141">
        <v>1</v>
      </c>
      <c r="I381" s="137">
        <v>16</v>
      </c>
      <c r="J381" s="42" t="s">
        <v>2590</v>
      </c>
      <c r="K381" s="42" t="str">
        <f>D381&amp;$M$6&amp;E381&amp;$L$6&amp;E381&amp;$L$6&amp;E381&amp;$L$6&amp;E381</f>
        <v>16|2150#2150#2150#2150</v>
      </c>
      <c r="Q381" s="219">
        <v>60128</v>
      </c>
      <c r="R381" s="42">
        <v>1</v>
      </c>
    </row>
    <row r="382" spans="3:19">
      <c r="C382" s="247" t="s">
        <v>2785</v>
      </c>
      <c r="D382" s="138">
        <v>16</v>
      </c>
      <c r="E382" s="140" t="e">
        <v>#N/A</v>
      </c>
      <c r="F382" s="127">
        <v>100</v>
      </c>
      <c r="H382" s="141" t="s">
        <v>2594</v>
      </c>
      <c r="I382" s="137">
        <v>16</v>
      </c>
      <c r="J382" s="42" t="s">
        <v>2591</v>
      </c>
      <c r="K382" s="55" t="str">
        <f>StoreConfig!J382</f>
        <v>16|100#100#100#100</v>
      </c>
      <c r="Q382" s="219">
        <v>60148</v>
      </c>
      <c r="R382" s="42">
        <v>1</v>
      </c>
    </row>
    <row r="383" spans="3:19">
      <c r="C383" s="247" t="s">
        <v>2785</v>
      </c>
      <c r="D383" s="138">
        <v>16</v>
      </c>
      <c r="E383" s="140" t="e">
        <v>#N/A</v>
      </c>
      <c r="F383" s="127">
        <v>200</v>
      </c>
      <c r="H383" s="141" t="s">
        <v>2594</v>
      </c>
      <c r="I383" s="137">
        <v>16</v>
      </c>
      <c r="J383" s="42" t="s">
        <v>2592</v>
      </c>
      <c r="K383" s="55" t="str">
        <f>StoreConfig!J383</f>
        <v>16|200#200#200#200</v>
      </c>
      <c r="Q383" s="219">
        <v>60153</v>
      </c>
      <c r="R383" s="42">
        <v>1</v>
      </c>
    </row>
    <row r="384" spans="3:19">
      <c r="C384" s="247" t="s">
        <v>2785</v>
      </c>
      <c r="D384" s="138">
        <v>16</v>
      </c>
      <c r="E384" s="140" t="e">
        <v>#N/A</v>
      </c>
      <c r="F384" s="127">
        <v>50</v>
      </c>
      <c r="H384" s="141" t="s">
        <v>2594</v>
      </c>
      <c r="I384" s="137">
        <v>16</v>
      </c>
      <c r="J384" s="42" t="s">
        <v>2590</v>
      </c>
      <c r="K384" s="55" t="str">
        <f>StoreConfig!J384</f>
        <v>16|50#50#50#50</v>
      </c>
      <c r="Q384" s="226">
        <v>6001</v>
      </c>
      <c r="R384" s="42">
        <v>1</v>
      </c>
    </row>
    <row r="385" spans="3:28">
      <c r="C385" s="247" t="s">
        <v>2785</v>
      </c>
      <c r="D385" s="138">
        <v>16</v>
      </c>
      <c r="E385" s="140" t="e">
        <v>#N/A</v>
      </c>
      <c r="F385" s="127">
        <v>100</v>
      </c>
      <c r="H385" s="141" t="s">
        <v>2594</v>
      </c>
      <c r="I385" s="137">
        <v>16</v>
      </c>
      <c r="J385" s="42" t="s">
        <v>2591</v>
      </c>
      <c r="K385" s="55" t="str">
        <f>StoreConfig!J385</f>
        <v>16|100#100#100#100</v>
      </c>
      <c r="Q385" s="226">
        <v>6002</v>
      </c>
      <c r="R385" s="42">
        <v>1</v>
      </c>
    </row>
    <row r="386" spans="3:28">
      <c r="C386" s="247" t="s">
        <v>2785</v>
      </c>
      <c r="D386" s="138">
        <v>16</v>
      </c>
      <c r="E386" s="140" t="e">
        <v>#N/A</v>
      </c>
      <c r="F386" s="127">
        <v>200</v>
      </c>
      <c r="H386" s="141" t="s">
        <v>2594</v>
      </c>
      <c r="I386" s="137">
        <v>16</v>
      </c>
      <c r="J386" s="42" t="s">
        <v>2592</v>
      </c>
      <c r="K386" s="55" t="str">
        <f>StoreConfig!J386</f>
        <v>16|200#200#200#200</v>
      </c>
      <c r="Q386" s="226">
        <v>6003</v>
      </c>
      <c r="R386" s="42">
        <v>1</v>
      </c>
    </row>
    <row r="387" spans="3:28">
      <c r="C387" s="247" t="s">
        <v>2787</v>
      </c>
      <c r="D387" s="138">
        <v>16</v>
      </c>
      <c r="E387" s="140" t="e">
        <v>#VALUE!</v>
      </c>
      <c r="F387" s="127">
        <v>50</v>
      </c>
      <c r="H387" s="141" t="s">
        <v>2594</v>
      </c>
      <c r="I387" s="137">
        <v>16</v>
      </c>
      <c r="J387" s="42" t="s">
        <v>2590</v>
      </c>
      <c r="K387" s="55" t="str">
        <f>StoreConfig!J387</f>
        <v>16|50#50#50#50</v>
      </c>
      <c r="Q387" s="226">
        <v>21</v>
      </c>
      <c r="R387" s="42" t="s">
        <v>2737</v>
      </c>
      <c r="S387" s="42">
        <v>100</v>
      </c>
    </row>
    <row r="388" spans="3:28">
      <c r="C388" s="247" t="s">
        <v>2787</v>
      </c>
      <c r="D388" s="138">
        <v>16</v>
      </c>
      <c r="E388" s="140" t="e">
        <v>#VALUE!</v>
      </c>
      <c r="F388" s="127">
        <v>100</v>
      </c>
      <c r="H388" s="141" t="s">
        <v>2594</v>
      </c>
      <c r="I388" s="137">
        <v>16</v>
      </c>
      <c r="J388" s="42" t="s">
        <v>2591</v>
      </c>
      <c r="K388" s="55" t="str">
        <f>StoreConfig!J388</f>
        <v>16|100#100#100#100</v>
      </c>
      <c r="Q388" s="226">
        <v>21</v>
      </c>
      <c r="R388" s="42" t="s">
        <v>2738</v>
      </c>
      <c r="S388" s="42">
        <v>200</v>
      </c>
    </row>
    <row r="389" spans="3:28">
      <c r="C389" s="247" t="s">
        <v>2787</v>
      </c>
      <c r="D389" s="138">
        <v>16</v>
      </c>
      <c r="E389" s="140" t="e">
        <v>#VALUE!</v>
      </c>
      <c r="F389" s="127">
        <v>200</v>
      </c>
      <c r="H389" s="141" t="s">
        <v>2594</v>
      </c>
      <c r="I389" s="137">
        <v>16</v>
      </c>
      <c r="J389" s="42" t="s">
        <v>2592</v>
      </c>
      <c r="K389" s="55" t="str">
        <f>StoreConfig!J389</f>
        <v>16|200#200#200#200</v>
      </c>
      <c r="Q389" s="226">
        <v>21</v>
      </c>
      <c r="R389" s="42" t="s">
        <v>2739</v>
      </c>
      <c r="S389" s="42">
        <v>400</v>
      </c>
    </row>
    <row r="390" spans="3:28">
      <c r="C390" s="247" t="s">
        <v>2786</v>
      </c>
      <c r="D390" s="138">
        <v>16</v>
      </c>
      <c r="E390" s="140">
        <v>5</v>
      </c>
      <c r="F390" s="127">
        <v>50</v>
      </c>
      <c r="H390" s="141" t="s">
        <v>2594</v>
      </c>
      <c r="I390" s="137">
        <v>16</v>
      </c>
      <c r="J390" s="42" t="s">
        <v>2590</v>
      </c>
      <c r="K390" s="42" t="str">
        <f>StoreConfig!J390</f>
        <v>16|50#50#50#50</v>
      </c>
      <c r="Q390" s="226">
        <v>14</v>
      </c>
      <c r="R390" s="42">
        <v>25000</v>
      </c>
    </row>
    <row r="391" spans="3:28">
      <c r="C391" s="247" t="s">
        <v>2786</v>
      </c>
      <c r="D391" s="138">
        <v>16</v>
      </c>
      <c r="E391" s="140">
        <v>10</v>
      </c>
      <c r="F391" s="127">
        <v>100</v>
      </c>
      <c r="H391" s="141" t="s">
        <v>2594</v>
      </c>
      <c r="I391" s="137">
        <v>16</v>
      </c>
      <c r="J391" s="42" t="s">
        <v>2591</v>
      </c>
      <c r="K391" s="42" t="str">
        <f>StoreConfig!J391</f>
        <v>16|100#100#100#100</v>
      </c>
      <c r="Q391" s="226">
        <v>14</v>
      </c>
      <c r="R391" s="42">
        <v>50000</v>
      </c>
    </row>
    <row r="392" spans="3:28">
      <c r="C392" s="247" t="s">
        <v>2786</v>
      </c>
      <c r="D392" s="138">
        <v>16</v>
      </c>
      <c r="E392" s="140">
        <v>20</v>
      </c>
      <c r="F392" s="127">
        <v>200</v>
      </c>
      <c r="H392" s="141" t="s">
        <v>2594</v>
      </c>
      <c r="I392" s="137">
        <v>16</v>
      </c>
      <c r="J392" s="42" t="s">
        <v>2592</v>
      </c>
      <c r="K392" s="42" t="str">
        <f>StoreConfig!J392</f>
        <v>16|200#200#200#200</v>
      </c>
      <c r="Q392" s="226">
        <v>14</v>
      </c>
      <c r="R392" s="42">
        <v>100000</v>
      </c>
    </row>
    <row r="393" spans="3:28">
      <c r="C393" s="247"/>
      <c r="D393" s="139">
        <v>16</v>
      </c>
      <c r="E393" s="140">
        <v>200</v>
      </c>
      <c r="F393" s="127">
        <v>88</v>
      </c>
      <c r="H393" s="141">
        <v>5</v>
      </c>
      <c r="I393" s="117">
        <v>16</v>
      </c>
      <c r="J393" s="42">
        <v>88</v>
      </c>
      <c r="K393" s="42" t="str">
        <f>D393&amp;$K$6&amp;E393</f>
        <v>16|0#0#0#200</v>
      </c>
      <c r="Q393" s="227">
        <v>11006</v>
      </c>
      <c r="R393" s="42" t="s">
        <v>2740</v>
      </c>
      <c r="S393" s="42" t="s">
        <v>2741</v>
      </c>
      <c r="T393" s="42">
        <v>200</v>
      </c>
    </row>
    <row r="394" spans="3:28" ht="15.75">
      <c r="C394" s="247" t="s">
        <v>2786</v>
      </c>
      <c r="D394" s="138">
        <v>16</v>
      </c>
      <c r="E394" s="140">
        <v>4</v>
      </c>
      <c r="F394" s="127">
        <v>0</v>
      </c>
      <c r="G394" s="56"/>
      <c r="H394" s="141">
        <v>0</v>
      </c>
      <c r="I394" s="111">
        <v>16</v>
      </c>
      <c r="J394" s="56">
        <v>0</v>
      </c>
      <c r="K394" s="42" t="str">
        <f>D394&amp;$K$6&amp;E394</f>
        <v>16|0#0#0#4</v>
      </c>
      <c r="L394" s="56"/>
      <c r="M394" s="56"/>
      <c r="P394">
        <f>R394*50</f>
        <v>50</v>
      </c>
      <c r="Q394" s="228">
        <v>60</v>
      </c>
      <c r="R394" s="56">
        <v>1</v>
      </c>
      <c r="S394" s="56"/>
      <c r="T394" s="56"/>
      <c r="U394" s="56"/>
      <c r="V394" s="56"/>
      <c r="W394" s="56"/>
      <c r="X394" s="56"/>
      <c r="Y394" s="56"/>
      <c r="Z394" s="56"/>
      <c r="AA394" s="56"/>
      <c r="AB394" s="56"/>
    </row>
    <row r="395" spans="3:28" ht="15.75">
      <c r="C395" s="247" t="s">
        <v>2785</v>
      </c>
      <c r="D395" s="139">
        <v>16</v>
      </c>
      <c r="E395" s="140" t="e">
        <v>#N/A</v>
      </c>
      <c r="F395" s="127">
        <v>980</v>
      </c>
      <c r="G395" s="56"/>
      <c r="H395" s="141" t="s">
        <v>2594</v>
      </c>
      <c r="I395" s="112">
        <v>16</v>
      </c>
      <c r="J395" s="56">
        <v>980</v>
      </c>
      <c r="K395" s="55" t="str">
        <f>StoreConfig!J395</f>
        <v>16|0#0#0#980</v>
      </c>
      <c r="L395" s="56"/>
      <c r="M395" s="56"/>
      <c r="Q395" s="229">
        <v>81</v>
      </c>
      <c r="R395" s="56" t="s">
        <v>2742</v>
      </c>
      <c r="S395" s="56" t="s">
        <v>2743</v>
      </c>
      <c r="T395" s="56">
        <v>200</v>
      </c>
      <c r="U395" s="56"/>
      <c r="V395" s="56"/>
      <c r="W395" s="56"/>
      <c r="X395" s="56"/>
      <c r="Y395" s="56"/>
      <c r="Z395" s="56"/>
      <c r="AA395" s="56"/>
      <c r="AB395" s="56"/>
    </row>
    <row r="396" spans="3:28" ht="15.75">
      <c r="C396" s="247" t="s">
        <v>2785</v>
      </c>
      <c r="D396" s="139">
        <v>16</v>
      </c>
      <c r="E396" s="140" t="e">
        <v>#N/A</v>
      </c>
      <c r="F396" s="127">
        <v>1980</v>
      </c>
      <c r="G396" s="56"/>
      <c r="H396" s="141" t="s">
        <v>2594</v>
      </c>
      <c r="I396" s="112">
        <v>16</v>
      </c>
      <c r="J396" s="56">
        <v>1980</v>
      </c>
      <c r="K396" s="55" t="str">
        <f>StoreConfig!J396</f>
        <v>16|0#0#0#1980</v>
      </c>
      <c r="L396" s="56"/>
      <c r="M396" s="56"/>
      <c r="Q396" s="229">
        <v>82</v>
      </c>
      <c r="R396" s="56" t="s">
        <v>2744</v>
      </c>
      <c r="S396" s="56" t="s">
        <v>2742</v>
      </c>
      <c r="T396" s="56">
        <v>10</v>
      </c>
      <c r="U396" s="56"/>
      <c r="V396" s="56"/>
      <c r="W396" s="56"/>
      <c r="X396" s="56"/>
      <c r="Y396" s="56"/>
      <c r="Z396" s="56"/>
      <c r="AA396" s="56"/>
      <c r="AB396" s="56"/>
    </row>
    <row r="397" spans="3:28" ht="15.75">
      <c r="C397" s="247"/>
      <c r="D397" s="130">
        <v>16</v>
      </c>
      <c r="E397" s="140">
        <v>20</v>
      </c>
      <c r="F397" s="127">
        <v>20</v>
      </c>
      <c r="G397" s="56"/>
      <c r="H397" s="141" t="s">
        <v>2594</v>
      </c>
      <c r="I397" s="112">
        <v>16</v>
      </c>
      <c r="J397" s="56">
        <v>20</v>
      </c>
      <c r="K397" s="42" t="str">
        <f>StoreConfig!J397</f>
        <v>16|0#0#0#20</v>
      </c>
      <c r="L397" s="56"/>
      <c r="M397" s="56"/>
      <c r="Q397" s="186">
        <v>4</v>
      </c>
      <c r="R397" s="56">
        <v>20</v>
      </c>
      <c r="S397" s="56"/>
      <c r="T397" s="56"/>
      <c r="U397" s="56"/>
      <c r="V397" s="56"/>
      <c r="W397" s="56"/>
      <c r="X397" s="56"/>
      <c r="Y397" s="56"/>
      <c r="Z397" s="56"/>
      <c r="AA397" s="56"/>
      <c r="AB397" s="56"/>
    </row>
    <row r="398" spans="3:28" ht="15.75">
      <c r="C398" s="247"/>
      <c r="D398" s="130">
        <v>16</v>
      </c>
      <c r="E398" s="140">
        <v>300</v>
      </c>
      <c r="F398" s="127">
        <v>300</v>
      </c>
      <c r="G398" s="56"/>
      <c r="H398" s="141" t="s">
        <v>2594</v>
      </c>
      <c r="I398" s="112">
        <v>16</v>
      </c>
      <c r="J398" s="56">
        <v>300</v>
      </c>
      <c r="K398" s="42" t="str">
        <f>StoreConfig!J398</f>
        <v>16|0#0#0#300</v>
      </c>
      <c r="L398" s="56"/>
      <c r="M398" s="56"/>
      <c r="Q398" s="186">
        <v>4</v>
      </c>
      <c r="R398" s="56">
        <v>300</v>
      </c>
      <c r="S398" s="56"/>
      <c r="T398" s="56"/>
      <c r="U398" s="56"/>
      <c r="V398" s="56"/>
      <c r="W398" s="56"/>
      <c r="X398" s="56"/>
      <c r="Y398" s="56"/>
      <c r="Z398" s="56"/>
      <c r="AA398" s="56"/>
      <c r="AB398" s="56"/>
    </row>
    <row r="399" spans="3:28" ht="15.75">
      <c r="C399" s="247"/>
      <c r="D399" s="130">
        <v>16</v>
      </c>
      <c r="E399" s="140">
        <v>600</v>
      </c>
      <c r="F399" s="127">
        <v>600</v>
      </c>
      <c r="G399" s="56"/>
      <c r="H399" s="141" t="s">
        <v>2594</v>
      </c>
      <c r="I399" s="112">
        <v>16</v>
      </c>
      <c r="J399" s="56">
        <v>600</v>
      </c>
      <c r="K399" s="42" t="str">
        <f>StoreConfig!J399</f>
        <v>16|0#0#0#600</v>
      </c>
      <c r="L399" s="56"/>
      <c r="M399" s="56"/>
      <c r="Q399" s="186">
        <v>11071</v>
      </c>
      <c r="R399" s="56">
        <v>30</v>
      </c>
      <c r="S399" s="56"/>
      <c r="T399" s="56"/>
      <c r="U399" s="56"/>
      <c r="V399" s="56"/>
      <c r="W399" s="56"/>
      <c r="X399" s="56"/>
      <c r="Y399" s="56"/>
      <c r="Z399" s="56"/>
      <c r="AA399" s="56"/>
      <c r="AB399" s="56"/>
    </row>
    <row r="400" spans="3:28" ht="15.75">
      <c r="C400" s="247"/>
      <c r="D400" s="130">
        <v>16</v>
      </c>
      <c r="E400" s="140">
        <v>20</v>
      </c>
      <c r="F400" s="127">
        <v>50</v>
      </c>
      <c r="G400" s="56"/>
      <c r="H400" s="141" t="s">
        <v>2594</v>
      </c>
      <c r="I400" s="112">
        <v>16</v>
      </c>
      <c r="J400" s="56">
        <v>50</v>
      </c>
      <c r="K400" s="42" t="str">
        <f>StoreConfig!J400</f>
        <v>16|0#0#0#50</v>
      </c>
      <c r="L400" s="56"/>
      <c r="M400" s="56"/>
      <c r="Q400" s="186">
        <v>23</v>
      </c>
      <c r="R400" s="56">
        <v>1</v>
      </c>
      <c r="S400" s="56"/>
      <c r="T400" s="56"/>
      <c r="U400" s="56"/>
      <c r="V400" s="56"/>
      <c r="W400" s="56"/>
      <c r="X400" s="56"/>
      <c r="Y400" s="56"/>
      <c r="Z400" s="56"/>
      <c r="AA400" s="56"/>
      <c r="AB400" s="56"/>
    </row>
    <row r="401" spans="3:28" ht="15.75">
      <c r="C401" s="247"/>
      <c r="D401" s="130">
        <v>16</v>
      </c>
      <c r="E401" s="140">
        <v>600</v>
      </c>
      <c r="F401" s="127">
        <v>600</v>
      </c>
      <c r="G401" s="56"/>
      <c r="H401" s="141" t="s">
        <v>2594</v>
      </c>
      <c r="I401" s="112">
        <v>16</v>
      </c>
      <c r="J401" s="56">
        <v>600</v>
      </c>
      <c r="K401" s="42" t="str">
        <f>StoreConfig!J401</f>
        <v>16|0#0#0#600</v>
      </c>
      <c r="L401" s="56"/>
      <c r="M401" s="56"/>
      <c r="Q401" s="186">
        <v>12012</v>
      </c>
      <c r="R401" s="56">
        <v>30</v>
      </c>
      <c r="S401" s="56"/>
      <c r="T401" s="56"/>
      <c r="U401" s="56"/>
      <c r="V401" s="56"/>
      <c r="W401" s="56"/>
      <c r="X401" s="56"/>
      <c r="Y401" s="56"/>
      <c r="Z401" s="56"/>
      <c r="AA401" s="56"/>
      <c r="AB401" s="56"/>
    </row>
    <row r="402" spans="3:28" ht="15.75">
      <c r="C402" s="247"/>
      <c r="D402" s="130">
        <v>16</v>
      </c>
      <c r="E402" s="140">
        <v>10000</v>
      </c>
      <c r="F402" s="127">
        <v>10000</v>
      </c>
      <c r="G402" s="56"/>
      <c r="H402" s="141" t="s">
        <v>2594</v>
      </c>
      <c r="I402" s="112">
        <v>16</v>
      </c>
      <c r="J402" s="56">
        <v>10000</v>
      </c>
      <c r="K402" s="42" t="str">
        <f>StoreConfig!J402</f>
        <v>16|0#0#0#10000</v>
      </c>
      <c r="L402" s="56"/>
      <c r="M402" s="56"/>
      <c r="Q402" s="186">
        <v>20</v>
      </c>
      <c r="R402" s="56">
        <v>4</v>
      </c>
      <c r="S402" s="56"/>
      <c r="T402" s="56"/>
      <c r="U402" s="56"/>
      <c r="V402" s="56"/>
      <c r="W402" s="56"/>
      <c r="X402" s="56"/>
      <c r="Y402" s="56"/>
      <c r="Z402" s="56"/>
      <c r="AA402" s="56"/>
      <c r="AB402" s="56"/>
    </row>
    <row r="403" spans="3:28">
      <c r="C403" s="247"/>
      <c r="D403" s="130">
        <v>16</v>
      </c>
      <c r="E403" s="140">
        <v>20</v>
      </c>
      <c r="F403" s="127">
        <v>20</v>
      </c>
      <c r="H403" s="141" t="s">
        <v>2594</v>
      </c>
      <c r="I403" s="112">
        <v>16</v>
      </c>
      <c r="J403" s="42">
        <v>20</v>
      </c>
      <c r="K403" s="42" t="str">
        <f>StoreConfig!J403</f>
        <v>16|0#0#0#20</v>
      </c>
      <c r="Q403" s="186">
        <v>80</v>
      </c>
      <c r="R403" s="42">
        <v>1</v>
      </c>
    </row>
    <row r="404" spans="3:28" ht="15.75">
      <c r="C404" s="247"/>
      <c r="D404" s="130">
        <v>16</v>
      </c>
      <c r="E404" s="140">
        <v>1000</v>
      </c>
      <c r="F404" s="127">
        <v>1000</v>
      </c>
      <c r="G404" s="56"/>
      <c r="H404" s="141" t="s">
        <v>2594</v>
      </c>
      <c r="I404" s="112">
        <v>16</v>
      </c>
      <c r="J404" s="56">
        <v>1000</v>
      </c>
      <c r="K404" s="42" t="str">
        <f>StoreConfig!J404</f>
        <v>16|0#0#0#1000</v>
      </c>
      <c r="L404" s="56"/>
      <c r="M404" s="56"/>
      <c r="Q404" s="186">
        <v>19</v>
      </c>
      <c r="R404" s="56">
        <v>4</v>
      </c>
      <c r="S404" s="56"/>
      <c r="T404" s="56"/>
      <c r="U404" s="56"/>
      <c r="V404" s="56"/>
      <c r="W404" s="56"/>
      <c r="X404" s="56"/>
      <c r="Y404" s="56"/>
      <c r="Z404" s="56"/>
      <c r="AA404" s="56"/>
      <c r="AB404" s="56"/>
    </row>
    <row r="405" spans="3:28" ht="15.75">
      <c r="C405" s="247"/>
      <c r="D405" s="130">
        <v>16</v>
      </c>
      <c r="E405" s="140">
        <v>6000</v>
      </c>
      <c r="F405" s="127">
        <v>5000</v>
      </c>
      <c r="G405" s="56"/>
      <c r="H405" s="141">
        <v>9</v>
      </c>
      <c r="I405" s="112">
        <v>16</v>
      </c>
      <c r="J405" s="56">
        <v>5000</v>
      </c>
      <c r="K405" s="42" t="str">
        <f>D405&amp;$K$6&amp;E405</f>
        <v>16|0#0#0#6000</v>
      </c>
      <c r="L405" s="56"/>
      <c r="M405" s="56"/>
      <c r="Q405" s="186">
        <v>12013</v>
      </c>
      <c r="R405" s="56">
        <v>50</v>
      </c>
      <c r="S405" s="56"/>
      <c r="T405" s="56"/>
      <c r="U405" s="56"/>
      <c r="V405" s="56"/>
      <c r="W405" s="56"/>
      <c r="X405" s="56"/>
      <c r="Y405" s="56"/>
      <c r="Z405" s="56"/>
      <c r="AA405" s="56"/>
      <c r="AB405" s="56"/>
    </row>
    <row r="406" spans="3:28" ht="15.75">
      <c r="C406" s="247"/>
      <c r="D406" s="130">
        <v>16</v>
      </c>
      <c r="E406" s="140">
        <v>63</v>
      </c>
      <c r="F406" s="127">
        <v>20</v>
      </c>
      <c r="G406" s="56"/>
      <c r="H406" s="141">
        <v>4</v>
      </c>
      <c r="I406" s="112">
        <v>16</v>
      </c>
      <c r="J406" s="56">
        <v>20</v>
      </c>
      <c r="K406" s="42" t="str">
        <f>D406&amp;$K$6&amp;E406</f>
        <v>16|0#0#0#63</v>
      </c>
      <c r="L406" s="56"/>
      <c r="M406" s="56"/>
      <c r="Q406" s="186">
        <v>24</v>
      </c>
      <c r="R406" s="56">
        <v>50</v>
      </c>
      <c r="S406" s="56"/>
      <c r="T406" s="56"/>
      <c r="U406" s="56"/>
      <c r="V406" s="56"/>
      <c r="W406" s="56"/>
      <c r="X406" s="56"/>
      <c r="Y406" s="56"/>
      <c r="Z406" s="56"/>
      <c r="AA406" s="56"/>
      <c r="AB406" s="56"/>
    </row>
    <row r="407" spans="3:28" ht="15.75">
      <c r="C407" s="247"/>
      <c r="D407" s="130">
        <v>16</v>
      </c>
      <c r="E407" s="140">
        <v>2000</v>
      </c>
      <c r="F407" s="127">
        <v>2000</v>
      </c>
      <c r="G407" s="56"/>
      <c r="H407" s="141" t="s">
        <v>2594</v>
      </c>
      <c r="I407" s="112">
        <v>16</v>
      </c>
      <c r="J407" s="56">
        <v>2000</v>
      </c>
      <c r="K407" s="42" t="str">
        <f>StoreConfig!J407</f>
        <v>16|0#0#0#2000</v>
      </c>
      <c r="L407" s="56"/>
      <c r="M407" s="56"/>
      <c r="Q407" s="186">
        <v>1001</v>
      </c>
      <c r="R407" s="56">
        <v>20000</v>
      </c>
      <c r="S407" s="56"/>
      <c r="T407" s="56"/>
      <c r="U407" s="56"/>
      <c r="V407" s="56"/>
      <c r="W407" s="56"/>
      <c r="X407" s="56"/>
      <c r="Y407" s="56"/>
      <c r="Z407" s="56"/>
      <c r="AA407" s="56"/>
      <c r="AB407" s="56"/>
    </row>
    <row r="408" spans="3:28" ht="15.75">
      <c r="C408" s="247"/>
      <c r="D408" s="130">
        <v>16</v>
      </c>
      <c r="E408" s="140">
        <v>5000</v>
      </c>
      <c r="F408" s="127">
        <v>5000</v>
      </c>
      <c r="G408" s="56"/>
      <c r="H408" s="141" t="s">
        <v>2594</v>
      </c>
      <c r="I408" s="112">
        <v>16</v>
      </c>
      <c r="J408" s="56">
        <v>5000</v>
      </c>
      <c r="K408" s="42" t="str">
        <f>StoreConfig!J408</f>
        <v>16|0#0#0#5000</v>
      </c>
      <c r="L408" s="56"/>
      <c r="M408" s="56"/>
      <c r="Q408" s="186">
        <v>1001</v>
      </c>
      <c r="R408" s="56">
        <v>50000</v>
      </c>
      <c r="S408" s="56"/>
      <c r="T408" s="56"/>
      <c r="U408" s="56"/>
      <c r="V408" s="56"/>
      <c r="W408" s="56"/>
      <c r="X408" s="56"/>
      <c r="Y408" s="56"/>
      <c r="Z408" s="56"/>
      <c r="AA408" s="56"/>
      <c r="AB408" s="56"/>
    </row>
    <row r="409" spans="3:28" ht="15.75">
      <c r="C409" s="247"/>
      <c r="D409" s="130">
        <v>16</v>
      </c>
      <c r="E409" s="140">
        <v>4</v>
      </c>
      <c r="F409" s="127">
        <v>50</v>
      </c>
      <c r="G409" s="56"/>
      <c r="H409" s="141" t="s">
        <v>2594</v>
      </c>
      <c r="I409" s="112">
        <v>16</v>
      </c>
      <c r="J409" s="56">
        <v>50</v>
      </c>
      <c r="K409" s="42" t="str">
        <f>StoreConfig!J409</f>
        <v>16|0#0#0#50</v>
      </c>
      <c r="L409" s="56"/>
      <c r="M409" s="56"/>
      <c r="P409" s="215">
        <f>R409*50</f>
        <v>50</v>
      </c>
      <c r="Q409" s="186">
        <v>60</v>
      </c>
      <c r="R409" s="56">
        <v>1</v>
      </c>
      <c r="S409" s="56"/>
      <c r="T409" s="56"/>
      <c r="U409" s="56"/>
      <c r="V409" s="56"/>
      <c r="W409" s="56"/>
      <c r="X409" s="56"/>
      <c r="Y409" s="56"/>
      <c r="Z409" s="56"/>
      <c r="AA409" s="56"/>
      <c r="AB409" s="56"/>
    </row>
    <row r="410" spans="3:28">
      <c r="C410" s="247"/>
      <c r="D410" s="130">
        <v>16</v>
      </c>
      <c r="E410" s="140">
        <v>1000</v>
      </c>
      <c r="F410" s="127">
        <v>1000</v>
      </c>
      <c r="H410" s="141" t="s">
        <v>2594</v>
      </c>
      <c r="I410" s="112">
        <v>16</v>
      </c>
      <c r="J410" s="42">
        <v>1000</v>
      </c>
      <c r="K410" s="42" t="str">
        <f>StoreConfig!J410</f>
        <v>16|0#0#0#1000</v>
      </c>
      <c r="Q410" s="186">
        <v>19</v>
      </c>
      <c r="R410" s="42">
        <v>4</v>
      </c>
    </row>
    <row r="411" spans="3:28" ht="15.75">
      <c r="C411" s="247"/>
      <c r="D411" s="130">
        <v>16</v>
      </c>
      <c r="E411" s="140">
        <v>160</v>
      </c>
      <c r="F411" s="127">
        <v>2000</v>
      </c>
      <c r="G411" s="56"/>
      <c r="H411" s="141" t="s">
        <v>2594</v>
      </c>
      <c r="I411" s="112">
        <v>16</v>
      </c>
      <c r="J411" s="56">
        <v>2000</v>
      </c>
      <c r="K411" s="42" t="str">
        <f>StoreConfig!J411</f>
        <v>16|0#0#0#2000</v>
      </c>
      <c r="L411" s="56"/>
      <c r="M411" s="56"/>
      <c r="P411" s="215">
        <f>R411*50</f>
        <v>2000</v>
      </c>
      <c r="Q411" s="186">
        <v>60</v>
      </c>
      <c r="R411" s="56">
        <v>40</v>
      </c>
      <c r="S411" s="56"/>
      <c r="T411" s="56"/>
      <c r="U411" s="56"/>
      <c r="V411" s="56"/>
      <c r="W411" s="56"/>
      <c r="X411" s="56"/>
      <c r="Y411" s="56"/>
      <c r="Z411" s="56"/>
      <c r="AA411" s="56"/>
      <c r="AB411" s="56"/>
    </row>
    <row r="412" spans="3:28" ht="15.75">
      <c r="C412" s="247"/>
      <c r="D412" s="130">
        <v>16</v>
      </c>
      <c r="E412" s="140">
        <v>20</v>
      </c>
      <c r="F412" s="127">
        <v>20</v>
      </c>
      <c r="G412" s="56"/>
      <c r="H412" s="141" t="s">
        <v>2594</v>
      </c>
      <c r="I412" s="112">
        <v>16</v>
      </c>
      <c r="J412" s="56">
        <v>20</v>
      </c>
      <c r="K412" s="42" t="str">
        <f>StoreConfig!J412</f>
        <v>16|0#0#0#20</v>
      </c>
      <c r="L412" s="56"/>
      <c r="M412" s="56"/>
      <c r="Q412" s="186">
        <v>14</v>
      </c>
      <c r="R412" s="56">
        <v>100000</v>
      </c>
      <c r="S412" s="56"/>
      <c r="T412" s="56"/>
      <c r="U412" s="56"/>
      <c r="V412" s="56"/>
      <c r="W412" s="56"/>
      <c r="X412" s="56"/>
      <c r="Y412" s="56"/>
      <c r="Z412" s="56"/>
      <c r="AA412" s="56"/>
      <c r="AB412" s="56"/>
    </row>
    <row r="413" spans="3:28" ht="15.75">
      <c r="C413" s="247"/>
      <c r="D413" s="130">
        <v>16</v>
      </c>
      <c r="E413" s="140">
        <v>3000</v>
      </c>
      <c r="F413" s="127">
        <v>3000</v>
      </c>
      <c r="G413" s="56"/>
      <c r="H413" s="141" t="s">
        <v>2594</v>
      </c>
      <c r="I413" s="112">
        <v>16</v>
      </c>
      <c r="J413" s="56">
        <v>3000</v>
      </c>
      <c r="K413" s="42" t="str">
        <f>StoreConfig!J413</f>
        <v>16|0#0#0#3000</v>
      </c>
      <c r="L413" s="56"/>
      <c r="M413" s="56"/>
      <c r="Q413" s="186">
        <v>5000016</v>
      </c>
      <c r="R413" s="56">
        <v>1</v>
      </c>
      <c r="S413" s="56"/>
      <c r="T413" s="56"/>
      <c r="U413" s="56"/>
      <c r="V413" s="56"/>
      <c r="W413" s="56"/>
      <c r="X413" s="56"/>
      <c r="Y413" s="56"/>
      <c r="Z413" s="56"/>
      <c r="AA413" s="56"/>
      <c r="AB413" s="56"/>
    </row>
    <row r="414" spans="3:28" ht="15.75">
      <c r="C414" s="247"/>
      <c r="D414" s="130">
        <v>16</v>
      </c>
      <c r="E414" s="140">
        <v>5000</v>
      </c>
      <c r="F414" s="127">
        <v>5000</v>
      </c>
      <c r="G414" s="56"/>
      <c r="H414" s="141" t="s">
        <v>2594</v>
      </c>
      <c r="I414" s="112">
        <v>16</v>
      </c>
      <c r="J414" s="56">
        <v>5000</v>
      </c>
      <c r="K414" s="42" t="str">
        <f>StoreConfig!J414</f>
        <v>16|0#0#0#5000</v>
      </c>
      <c r="L414" s="56"/>
      <c r="M414" s="56"/>
      <c r="Q414" s="186">
        <v>61</v>
      </c>
      <c r="R414" s="56">
        <v>5</v>
      </c>
      <c r="S414" s="56"/>
      <c r="T414" s="56"/>
      <c r="U414" s="56"/>
      <c r="V414" s="56"/>
      <c r="W414" s="56"/>
      <c r="X414" s="56"/>
      <c r="Y414" s="56"/>
      <c r="Z414" s="56"/>
      <c r="AA414" s="56"/>
      <c r="AB414" s="56"/>
    </row>
    <row r="415" spans="3:28" ht="15.75">
      <c r="C415" s="247"/>
      <c r="D415" s="130">
        <v>16</v>
      </c>
      <c r="E415" s="140">
        <v>250</v>
      </c>
      <c r="F415" s="127">
        <v>15</v>
      </c>
      <c r="G415" s="56"/>
      <c r="H415" s="141">
        <v>1</v>
      </c>
      <c r="I415" s="112">
        <v>16</v>
      </c>
      <c r="J415" s="56">
        <v>15</v>
      </c>
      <c r="K415" s="42" t="str">
        <f t="shared" ref="K415:K422" si="5">D415&amp;$K$6&amp;E415</f>
        <v>16|0#0#0#250</v>
      </c>
      <c r="L415" s="56"/>
      <c r="M415" s="56"/>
      <c r="Q415" s="186">
        <v>19</v>
      </c>
      <c r="R415" s="56">
        <v>1</v>
      </c>
      <c r="S415" s="56"/>
      <c r="T415" s="56"/>
      <c r="U415" s="56"/>
      <c r="V415" s="56"/>
      <c r="W415" s="56"/>
      <c r="X415" s="56"/>
      <c r="Y415" s="56"/>
      <c r="Z415" s="56"/>
      <c r="AA415" s="56"/>
      <c r="AB415" s="56"/>
    </row>
    <row r="416" spans="3:28" ht="15.75">
      <c r="C416" s="247"/>
      <c r="D416" s="139">
        <v>16</v>
      </c>
      <c r="E416" s="140">
        <v>8000</v>
      </c>
      <c r="F416" s="127">
        <v>6000</v>
      </c>
      <c r="G416" s="56"/>
      <c r="H416" s="141">
        <v>8</v>
      </c>
      <c r="I416" s="112">
        <v>16</v>
      </c>
      <c r="J416" s="56">
        <v>6000</v>
      </c>
      <c r="K416" s="42" t="str">
        <f t="shared" si="5"/>
        <v>16|0#0#0#8000</v>
      </c>
      <c r="L416" s="56"/>
      <c r="M416" s="56"/>
      <c r="Q416" s="186">
        <v>81128</v>
      </c>
      <c r="R416" s="56">
        <v>1</v>
      </c>
      <c r="S416" s="56"/>
      <c r="T416" s="56"/>
      <c r="U416" s="56"/>
      <c r="V416" s="56"/>
      <c r="W416" s="56"/>
      <c r="X416" s="56"/>
      <c r="Y416" s="56"/>
      <c r="Z416" s="56"/>
      <c r="AA416" s="56"/>
      <c r="AB416" s="56"/>
    </row>
    <row r="417" spans="3:28">
      <c r="C417" s="247"/>
      <c r="D417" s="130">
        <v>16</v>
      </c>
      <c r="E417" s="140">
        <v>6000</v>
      </c>
      <c r="F417" s="127">
        <v>5000</v>
      </c>
      <c r="H417" s="141">
        <v>9</v>
      </c>
      <c r="I417" s="112">
        <v>16</v>
      </c>
      <c r="J417" s="42">
        <v>5000</v>
      </c>
      <c r="K417" s="42" t="str">
        <f t="shared" si="5"/>
        <v>16|0#0#0#6000</v>
      </c>
      <c r="Q417" s="186">
        <v>12013</v>
      </c>
      <c r="R417" s="42">
        <v>50</v>
      </c>
    </row>
    <row r="418" spans="3:28" ht="15.75">
      <c r="C418" s="247"/>
      <c r="D418" s="139">
        <v>67</v>
      </c>
      <c r="E418" s="140">
        <v>1000</v>
      </c>
      <c r="F418" s="127">
        <v>2000</v>
      </c>
      <c r="G418" s="56"/>
      <c r="H418" s="141">
        <v>3</v>
      </c>
      <c r="I418" s="120">
        <v>67</v>
      </c>
      <c r="J418" s="56">
        <v>250</v>
      </c>
      <c r="K418" s="42" t="str">
        <f t="shared" si="5"/>
        <v>67|0#0#0#1000</v>
      </c>
      <c r="L418" s="56"/>
      <c r="M418" s="56"/>
      <c r="Q418" s="193">
        <v>11013</v>
      </c>
      <c r="R418" s="56">
        <v>50</v>
      </c>
      <c r="S418" s="56"/>
      <c r="T418" s="56"/>
      <c r="U418" s="56"/>
      <c r="V418" s="56"/>
      <c r="W418" s="56"/>
      <c r="X418" s="56"/>
      <c r="Y418" s="56"/>
      <c r="Z418" s="56"/>
      <c r="AA418" s="56"/>
      <c r="AB418" s="56"/>
    </row>
    <row r="419" spans="3:28" ht="15.75">
      <c r="C419" s="247"/>
      <c r="D419" s="139">
        <v>67</v>
      </c>
      <c r="E419" s="140">
        <v>313</v>
      </c>
      <c r="F419" s="127">
        <v>800</v>
      </c>
      <c r="G419" s="56"/>
      <c r="H419" s="141">
        <v>4</v>
      </c>
      <c r="I419" s="120">
        <v>67</v>
      </c>
      <c r="J419" s="56">
        <v>100</v>
      </c>
      <c r="K419" s="42" t="str">
        <f t="shared" si="5"/>
        <v>67|0#0#0#313</v>
      </c>
      <c r="L419" s="56"/>
      <c r="M419" s="56"/>
      <c r="Q419" s="193">
        <v>20</v>
      </c>
      <c r="R419" s="56">
        <v>1</v>
      </c>
      <c r="S419" s="56"/>
      <c r="T419" s="56"/>
      <c r="U419" s="56"/>
      <c r="V419" s="56"/>
      <c r="W419" s="56"/>
      <c r="X419" s="56"/>
      <c r="Y419" s="56"/>
      <c r="Z419" s="56"/>
      <c r="AA419" s="56"/>
      <c r="AB419" s="56"/>
    </row>
    <row r="420" spans="3:28" ht="15.75">
      <c r="C420" s="247"/>
      <c r="D420" s="139">
        <v>67</v>
      </c>
      <c r="E420" s="140">
        <v>31</v>
      </c>
      <c r="F420" s="127">
        <v>80</v>
      </c>
      <c r="G420" s="56"/>
      <c r="H420" s="141">
        <v>4</v>
      </c>
      <c r="I420" s="120">
        <v>67</v>
      </c>
      <c r="J420" s="56">
        <v>10</v>
      </c>
      <c r="K420" s="42" t="str">
        <f t="shared" si="5"/>
        <v>67|0#0#0#31</v>
      </c>
      <c r="L420" s="56"/>
      <c r="M420" s="56"/>
      <c r="Q420" s="193">
        <v>19</v>
      </c>
      <c r="R420" s="56">
        <v>1</v>
      </c>
      <c r="S420" s="56"/>
      <c r="T420" s="56"/>
      <c r="U420" s="56"/>
      <c r="V420" s="56"/>
      <c r="W420" s="56"/>
      <c r="X420" s="56"/>
      <c r="Y420" s="56"/>
      <c r="Z420" s="56"/>
      <c r="AA420" s="56"/>
      <c r="AB420" s="56"/>
    </row>
    <row r="421" spans="3:28" ht="15.75">
      <c r="C421" s="247"/>
      <c r="D421" s="139">
        <v>67</v>
      </c>
      <c r="E421" s="140">
        <v>750</v>
      </c>
      <c r="F421" s="127">
        <v>1600</v>
      </c>
      <c r="G421" s="56"/>
      <c r="H421" s="141">
        <v>3</v>
      </c>
      <c r="I421" s="120">
        <v>67</v>
      </c>
      <c r="J421" s="56">
        <v>200</v>
      </c>
      <c r="K421" s="42" t="str">
        <f t="shared" si="5"/>
        <v>67|0#0#0#750</v>
      </c>
      <c r="L421" s="56"/>
      <c r="M421" s="56"/>
      <c r="Q421" s="193">
        <v>12013</v>
      </c>
      <c r="R421" s="56">
        <v>50</v>
      </c>
      <c r="S421" s="56"/>
      <c r="T421" s="56"/>
      <c r="U421" s="56"/>
      <c r="V421" s="56"/>
      <c r="W421" s="56"/>
      <c r="X421" s="56"/>
      <c r="Y421" s="56"/>
      <c r="Z421" s="56"/>
      <c r="AA421" s="56"/>
      <c r="AB421" s="56"/>
    </row>
    <row r="422" spans="3:28" ht="15.75">
      <c r="C422" s="247"/>
      <c r="D422" s="139">
        <v>67</v>
      </c>
      <c r="E422" s="140">
        <v>125</v>
      </c>
      <c r="F422" s="127">
        <v>400</v>
      </c>
      <c r="G422" s="56"/>
      <c r="H422" s="141">
        <v>4</v>
      </c>
      <c r="I422" s="120">
        <v>67</v>
      </c>
      <c r="J422" s="56">
        <v>50</v>
      </c>
      <c r="K422" s="42" t="str">
        <f t="shared" si="5"/>
        <v>67|0#0#0#125</v>
      </c>
      <c r="L422" s="56"/>
      <c r="M422" s="56"/>
      <c r="Q422" s="193">
        <v>61</v>
      </c>
      <c r="R422" s="56">
        <v>1</v>
      </c>
      <c r="S422" s="56"/>
      <c r="T422" s="56"/>
      <c r="U422" s="56"/>
      <c r="V422" s="56"/>
      <c r="W422" s="56"/>
      <c r="X422" s="56"/>
      <c r="Y422" s="56"/>
      <c r="Z422" s="56"/>
      <c r="AA422" s="56"/>
      <c r="AB422" s="56"/>
    </row>
    <row r="423" spans="3:28" ht="15.75">
      <c r="C423" s="247"/>
      <c r="D423" s="139">
        <v>67</v>
      </c>
      <c r="E423" s="140">
        <v>31</v>
      </c>
      <c r="F423" s="127">
        <v>240</v>
      </c>
      <c r="G423" s="56"/>
      <c r="H423" s="141" t="s">
        <v>2594</v>
      </c>
      <c r="I423" s="120">
        <v>67</v>
      </c>
      <c r="J423" s="56">
        <v>30</v>
      </c>
      <c r="K423" s="42" t="str">
        <f>StoreConfig!J423</f>
        <v>67|0#0#0#30</v>
      </c>
      <c r="L423" s="56"/>
      <c r="M423" s="56"/>
      <c r="Q423" s="193">
        <v>19</v>
      </c>
      <c r="R423" s="56">
        <v>1</v>
      </c>
      <c r="S423" s="56"/>
      <c r="T423" s="56"/>
      <c r="U423" s="56"/>
      <c r="V423" s="56"/>
      <c r="W423" s="56"/>
      <c r="X423" s="56"/>
      <c r="Y423" s="56"/>
      <c r="Z423" s="56"/>
      <c r="AA423" s="56"/>
      <c r="AB423" s="56"/>
    </row>
    <row r="424" spans="3:28" ht="15.75">
      <c r="C424" s="247"/>
      <c r="D424" s="139">
        <v>67</v>
      </c>
      <c r="E424" s="140">
        <v>13</v>
      </c>
      <c r="F424" s="127">
        <v>80</v>
      </c>
      <c r="G424" s="56"/>
      <c r="H424" s="141">
        <v>8</v>
      </c>
      <c r="I424" s="120">
        <v>67</v>
      </c>
      <c r="J424" s="56">
        <v>10</v>
      </c>
      <c r="K424" s="42" t="str">
        <f>D424&amp;$K$6&amp;E424</f>
        <v>67|0#0#0#13</v>
      </c>
      <c r="L424" s="56"/>
      <c r="M424" s="56"/>
      <c r="Q424" s="193">
        <v>1001</v>
      </c>
      <c r="R424" s="56">
        <v>1000</v>
      </c>
      <c r="S424" s="56"/>
      <c r="T424" s="56"/>
      <c r="U424" s="56"/>
      <c r="V424" s="56"/>
      <c r="W424" s="56"/>
      <c r="X424" s="56"/>
      <c r="Y424" s="56"/>
      <c r="Z424" s="56"/>
      <c r="AA424" s="56"/>
      <c r="AB424" s="56"/>
    </row>
    <row r="425" spans="3:28" ht="15.75">
      <c r="C425" s="247"/>
      <c r="D425" s="139">
        <v>67</v>
      </c>
      <c r="E425" s="140">
        <v>1</v>
      </c>
      <c r="F425" s="127">
        <v>8</v>
      </c>
      <c r="G425" s="56"/>
      <c r="H425" s="141">
        <v>8</v>
      </c>
      <c r="I425" s="120">
        <v>67</v>
      </c>
      <c r="J425" s="56">
        <v>1</v>
      </c>
      <c r="K425" s="42" t="str">
        <f>D425&amp;$K$6&amp;E425</f>
        <v>67|0#0#0#1</v>
      </c>
      <c r="L425" s="56"/>
      <c r="M425" s="56"/>
      <c r="Q425" s="193">
        <v>4</v>
      </c>
      <c r="R425" s="56">
        <v>10</v>
      </c>
      <c r="S425" s="56"/>
      <c r="T425" s="56"/>
      <c r="U425" s="56"/>
      <c r="V425" s="56"/>
      <c r="W425" s="56"/>
      <c r="X425" s="56"/>
      <c r="Y425" s="56"/>
      <c r="Z425" s="56"/>
      <c r="AA425" s="56"/>
      <c r="AB425" s="56"/>
    </row>
    <row r="426" spans="3:28" ht="15.75">
      <c r="C426" s="247"/>
      <c r="D426" s="139">
        <v>67</v>
      </c>
      <c r="E426" s="140">
        <v>1</v>
      </c>
      <c r="F426" s="127">
        <v>8</v>
      </c>
      <c r="G426" s="56"/>
      <c r="H426" s="141">
        <v>8</v>
      </c>
      <c r="I426" s="120">
        <v>67</v>
      </c>
      <c r="J426" s="56">
        <v>1</v>
      </c>
      <c r="K426" s="42" t="str">
        <f>D426&amp;$K$6&amp;E426</f>
        <v>67|0#0#0#1</v>
      </c>
      <c r="L426" s="56"/>
      <c r="M426" s="56"/>
      <c r="Q426" s="193">
        <v>14</v>
      </c>
      <c r="R426" s="56">
        <v>50000</v>
      </c>
      <c r="S426" s="56"/>
      <c r="T426" s="56"/>
      <c r="U426" s="56"/>
      <c r="V426" s="56"/>
      <c r="W426" s="56"/>
      <c r="X426" s="56"/>
      <c r="Y426" s="56"/>
      <c r="Z426" s="56"/>
      <c r="AA426" s="56"/>
      <c r="AB426" s="56"/>
    </row>
    <row r="427" spans="3:28" ht="15.75">
      <c r="C427" s="247"/>
      <c r="D427" s="139">
        <v>67</v>
      </c>
      <c r="E427" s="140">
        <v>1</v>
      </c>
      <c r="F427" s="127">
        <v>8</v>
      </c>
      <c r="G427" s="56"/>
      <c r="H427" s="141">
        <v>8</v>
      </c>
      <c r="I427" s="120">
        <v>67</v>
      </c>
      <c r="J427" s="56">
        <v>1</v>
      </c>
      <c r="K427" s="42" t="str">
        <f>D427&amp;$K$6&amp;E427</f>
        <v>67|0#0#0#1</v>
      </c>
      <c r="L427" s="56"/>
      <c r="M427" s="56"/>
      <c r="Q427" s="193">
        <v>3</v>
      </c>
      <c r="R427" s="56">
        <v>10000</v>
      </c>
      <c r="S427" s="56"/>
      <c r="T427" s="56"/>
      <c r="U427" s="56"/>
      <c r="V427" s="56"/>
      <c r="W427" s="56"/>
      <c r="X427" s="56"/>
      <c r="Y427" s="56"/>
      <c r="Z427" s="56"/>
      <c r="AA427" s="56"/>
      <c r="AB427" s="56"/>
    </row>
    <row r="428" spans="3:28" ht="15.75">
      <c r="C428" s="247"/>
      <c r="D428" s="139">
        <v>67</v>
      </c>
      <c r="E428" s="140">
        <v>5</v>
      </c>
      <c r="F428" s="127">
        <v>40</v>
      </c>
      <c r="G428" s="56"/>
      <c r="H428" s="141" t="s">
        <v>2594</v>
      </c>
      <c r="I428" s="120">
        <v>67</v>
      </c>
      <c r="J428" s="56">
        <v>5</v>
      </c>
      <c r="K428" s="42" t="str">
        <f>StoreConfig!J428</f>
        <v>67|0#0#0#62</v>
      </c>
      <c r="L428" s="56"/>
      <c r="M428" s="56"/>
      <c r="P428" s="215">
        <f>R428*50</f>
        <v>500</v>
      </c>
      <c r="Q428" s="193">
        <v>60</v>
      </c>
      <c r="R428" s="56">
        <v>10</v>
      </c>
      <c r="S428" s="56"/>
      <c r="T428" s="56"/>
      <c r="U428" s="56"/>
      <c r="V428" s="56"/>
      <c r="W428" s="56"/>
      <c r="X428" s="56"/>
      <c r="Y428" s="56"/>
      <c r="Z428" s="56"/>
      <c r="AA428" s="56"/>
      <c r="AB428" s="56"/>
    </row>
    <row r="429" spans="3:28" ht="15.75">
      <c r="C429" s="247"/>
      <c r="D429" s="139">
        <v>67</v>
      </c>
      <c r="E429" s="140">
        <v>1250</v>
      </c>
      <c r="F429" s="127">
        <v>2000</v>
      </c>
      <c r="G429" s="56"/>
      <c r="H429" s="141">
        <v>2</v>
      </c>
      <c r="I429" s="120">
        <v>67</v>
      </c>
      <c r="J429" s="56">
        <v>250</v>
      </c>
      <c r="K429" s="42" t="str">
        <f>D429&amp;$K$6&amp;E429</f>
        <v>67|0#0#0#1250</v>
      </c>
      <c r="L429" s="56"/>
      <c r="M429" s="56"/>
      <c r="Q429" s="193">
        <v>11008</v>
      </c>
      <c r="R429" s="56">
        <v>50</v>
      </c>
      <c r="S429" s="56"/>
      <c r="T429" s="56"/>
      <c r="U429" s="56"/>
      <c r="V429" s="56"/>
      <c r="W429" s="56"/>
      <c r="X429" s="56"/>
      <c r="Y429" s="56"/>
      <c r="Z429" s="56"/>
      <c r="AA429" s="56"/>
      <c r="AB429" s="56"/>
    </row>
    <row r="430" spans="3:28" ht="15.75">
      <c r="C430" s="247"/>
      <c r="D430" s="139">
        <v>67</v>
      </c>
      <c r="E430" s="140">
        <v>313</v>
      </c>
      <c r="F430" s="127">
        <v>800</v>
      </c>
      <c r="G430" s="56"/>
      <c r="H430" s="141">
        <v>4</v>
      </c>
      <c r="I430" s="120">
        <v>67</v>
      </c>
      <c r="J430" s="56">
        <v>100</v>
      </c>
      <c r="K430" s="42" t="str">
        <f>D430&amp;$K$6&amp;E430</f>
        <v>67|0#0#0#313</v>
      </c>
      <c r="L430" s="56"/>
      <c r="M430" s="56"/>
      <c r="Q430" s="193">
        <v>20</v>
      </c>
      <c r="R430" s="56">
        <v>1</v>
      </c>
      <c r="S430" s="56"/>
      <c r="T430" s="56"/>
      <c r="U430" s="56"/>
      <c r="V430" s="56"/>
      <c r="W430" s="56"/>
      <c r="X430" s="56"/>
      <c r="Y430" s="56"/>
      <c r="Z430" s="56"/>
      <c r="AA430" s="56"/>
      <c r="AB430" s="56"/>
    </row>
    <row r="431" spans="3:28" ht="15.75">
      <c r="C431" s="247"/>
      <c r="D431" s="139">
        <v>67</v>
      </c>
      <c r="E431" s="140">
        <v>31</v>
      </c>
      <c r="F431" s="127">
        <v>80</v>
      </c>
      <c r="G431" s="56"/>
      <c r="H431" s="141">
        <v>4</v>
      </c>
      <c r="I431" s="120">
        <v>67</v>
      </c>
      <c r="J431" s="56">
        <v>10</v>
      </c>
      <c r="K431" s="42" t="str">
        <f>D431&amp;$K$6&amp;E431</f>
        <v>67|0#0#0#31</v>
      </c>
      <c r="L431" s="56"/>
      <c r="M431" s="56"/>
      <c r="Q431" s="193">
        <v>19</v>
      </c>
      <c r="R431" s="56">
        <v>1</v>
      </c>
      <c r="S431" s="56"/>
      <c r="T431" s="56"/>
      <c r="U431" s="56"/>
      <c r="V431" s="56"/>
      <c r="W431" s="56"/>
      <c r="X431" s="56"/>
      <c r="Y431" s="56"/>
      <c r="Z431" s="56"/>
      <c r="AA431" s="56"/>
      <c r="AB431" s="56"/>
    </row>
    <row r="432" spans="3:28" ht="15.75">
      <c r="C432" s="247"/>
      <c r="D432" s="139">
        <v>67</v>
      </c>
      <c r="E432" s="140">
        <v>750</v>
      </c>
      <c r="F432" s="127">
        <v>1600</v>
      </c>
      <c r="G432" s="56"/>
      <c r="H432" s="141">
        <v>3</v>
      </c>
      <c r="I432" s="120">
        <v>67</v>
      </c>
      <c r="J432" s="56">
        <v>200</v>
      </c>
      <c r="K432" s="42" t="str">
        <f>D432&amp;$K$6&amp;E432</f>
        <v>67|0#0#0#750</v>
      </c>
      <c r="L432" s="56"/>
      <c r="M432" s="56"/>
      <c r="Q432" s="193">
        <v>12013</v>
      </c>
      <c r="R432" s="56">
        <v>50</v>
      </c>
      <c r="S432" s="56"/>
      <c r="T432" s="56"/>
      <c r="U432" s="56"/>
      <c r="V432" s="56"/>
      <c r="W432" s="56"/>
      <c r="X432" s="56"/>
      <c r="Y432" s="56"/>
      <c r="Z432" s="56"/>
      <c r="AA432" s="56"/>
      <c r="AB432" s="56"/>
    </row>
    <row r="433" spans="3:28" ht="15.75">
      <c r="C433" s="247"/>
      <c r="D433" s="139">
        <v>67</v>
      </c>
      <c r="E433" s="140">
        <v>125</v>
      </c>
      <c r="F433" s="127">
        <v>400</v>
      </c>
      <c r="G433" s="56"/>
      <c r="H433" s="141">
        <v>4</v>
      </c>
      <c r="I433" s="120">
        <v>67</v>
      </c>
      <c r="J433" s="56">
        <v>50</v>
      </c>
      <c r="K433" s="42" t="str">
        <f>D433&amp;$K$6&amp;E433</f>
        <v>67|0#0#0#125</v>
      </c>
      <c r="L433" s="56"/>
      <c r="M433" s="56"/>
      <c r="Q433" s="193">
        <v>61</v>
      </c>
      <c r="R433" s="56">
        <v>1</v>
      </c>
      <c r="S433" s="56"/>
      <c r="T433" s="56"/>
      <c r="U433" s="56"/>
      <c r="V433" s="56"/>
      <c r="W433" s="56"/>
      <c r="X433" s="56"/>
      <c r="Y433" s="56"/>
      <c r="Z433" s="56"/>
      <c r="AA433" s="56"/>
      <c r="AB433" s="56"/>
    </row>
    <row r="434" spans="3:28" ht="15.75">
      <c r="C434" s="247"/>
      <c r="D434" s="139">
        <v>67</v>
      </c>
      <c r="E434" s="140">
        <v>31</v>
      </c>
      <c r="F434" s="127">
        <v>240</v>
      </c>
      <c r="G434" s="56"/>
      <c r="H434" s="141" t="s">
        <v>2594</v>
      </c>
      <c r="I434" s="120">
        <v>67</v>
      </c>
      <c r="J434" s="56">
        <v>30</v>
      </c>
      <c r="K434" s="42" t="str">
        <f>StoreConfig!J434</f>
        <v>67|0#0#0#30</v>
      </c>
      <c r="L434" s="56"/>
      <c r="M434" s="56"/>
      <c r="Q434" s="193">
        <v>19</v>
      </c>
      <c r="R434" s="56">
        <v>1</v>
      </c>
      <c r="S434" s="56"/>
      <c r="T434" s="56"/>
      <c r="U434" s="56"/>
      <c r="V434" s="56"/>
      <c r="W434" s="56"/>
      <c r="X434" s="56"/>
      <c r="Y434" s="56"/>
      <c r="Z434" s="56"/>
      <c r="AA434" s="56"/>
      <c r="AB434" s="56"/>
    </row>
    <row r="435" spans="3:28" ht="15.75">
      <c r="C435" s="247"/>
      <c r="D435" s="139">
        <v>67</v>
      </c>
      <c r="E435" s="140">
        <v>13</v>
      </c>
      <c r="F435" s="127">
        <v>80</v>
      </c>
      <c r="G435" s="56"/>
      <c r="H435" s="141">
        <v>8</v>
      </c>
      <c r="I435" s="120">
        <v>67</v>
      </c>
      <c r="J435" s="56">
        <v>10</v>
      </c>
      <c r="K435" s="42" t="str">
        <f>D435&amp;$K$6&amp;E435</f>
        <v>67|0#0#0#13</v>
      </c>
      <c r="L435" s="56"/>
      <c r="M435" s="56"/>
      <c r="Q435" s="193">
        <v>1001</v>
      </c>
      <c r="R435" s="56">
        <v>1000</v>
      </c>
      <c r="S435" s="56"/>
      <c r="T435" s="56"/>
      <c r="U435" s="56"/>
      <c r="V435" s="56"/>
      <c r="W435" s="56"/>
      <c r="X435" s="56"/>
      <c r="Y435" s="56"/>
      <c r="Z435" s="56"/>
      <c r="AA435" s="56"/>
      <c r="AB435" s="56"/>
    </row>
    <row r="436" spans="3:28" ht="15.75">
      <c r="C436" s="247"/>
      <c r="D436" s="139">
        <v>67</v>
      </c>
      <c r="E436" s="140">
        <v>1</v>
      </c>
      <c r="F436" s="127">
        <v>8</v>
      </c>
      <c r="G436" s="56"/>
      <c r="H436" s="141">
        <v>8</v>
      </c>
      <c r="I436" s="120">
        <v>67</v>
      </c>
      <c r="J436" s="56">
        <v>1</v>
      </c>
      <c r="K436" s="42" t="str">
        <f>D436&amp;$K$6&amp;E436</f>
        <v>67|0#0#0#1</v>
      </c>
      <c r="L436" s="56"/>
      <c r="M436" s="56"/>
      <c r="Q436" s="193">
        <v>4</v>
      </c>
      <c r="R436" s="56">
        <v>10</v>
      </c>
      <c r="S436" s="56"/>
      <c r="T436" s="56"/>
      <c r="U436" s="56"/>
      <c r="V436" s="56"/>
      <c r="W436" s="56"/>
      <c r="X436" s="56"/>
      <c r="Y436" s="56"/>
      <c r="Z436" s="56"/>
      <c r="AA436" s="56"/>
      <c r="AB436" s="56"/>
    </row>
    <row r="437" spans="3:28" ht="15.75">
      <c r="C437" s="247"/>
      <c r="D437" s="139">
        <v>67</v>
      </c>
      <c r="E437" s="140">
        <v>1</v>
      </c>
      <c r="F437" s="127">
        <v>8</v>
      </c>
      <c r="G437" s="56"/>
      <c r="H437" s="141">
        <v>8</v>
      </c>
      <c r="I437" s="120">
        <v>67</v>
      </c>
      <c r="J437" s="56">
        <v>1</v>
      </c>
      <c r="K437" s="42" t="str">
        <f>D437&amp;$K$6&amp;E437</f>
        <v>67|0#0#0#1</v>
      </c>
      <c r="L437" s="56"/>
      <c r="M437" s="56"/>
      <c r="Q437" s="193">
        <v>14</v>
      </c>
      <c r="R437" s="56">
        <v>50000</v>
      </c>
      <c r="S437" s="56"/>
      <c r="T437" s="56"/>
      <c r="U437" s="56"/>
      <c r="V437" s="56"/>
      <c r="W437" s="56"/>
      <c r="X437" s="56"/>
      <c r="Y437" s="56"/>
      <c r="Z437" s="56"/>
      <c r="AA437" s="56"/>
      <c r="AB437" s="56"/>
    </row>
    <row r="438" spans="3:28" ht="15.75">
      <c r="C438" s="247"/>
      <c r="D438" s="139">
        <v>67</v>
      </c>
      <c r="E438" s="140">
        <v>1</v>
      </c>
      <c r="F438" s="127">
        <v>8</v>
      </c>
      <c r="G438" s="56"/>
      <c r="H438" s="141">
        <v>8</v>
      </c>
      <c r="I438" s="120">
        <v>67</v>
      </c>
      <c r="J438" s="56">
        <v>1</v>
      </c>
      <c r="K438" s="42" t="str">
        <f>D438&amp;$K$6&amp;E438</f>
        <v>67|0#0#0#1</v>
      </c>
      <c r="L438" s="56"/>
      <c r="M438" s="56"/>
      <c r="Q438" s="193">
        <v>3</v>
      </c>
      <c r="R438" s="56">
        <v>10000</v>
      </c>
      <c r="S438" s="56"/>
      <c r="T438" s="56"/>
      <c r="U438" s="56"/>
      <c r="V438" s="56"/>
      <c r="W438" s="56"/>
      <c r="X438" s="56"/>
      <c r="Y438" s="56"/>
      <c r="Z438" s="56"/>
      <c r="AA438" s="56"/>
      <c r="AB438" s="56"/>
    </row>
    <row r="439" spans="3:28" ht="15.75">
      <c r="C439" s="247"/>
      <c r="D439" s="139">
        <v>67</v>
      </c>
      <c r="E439" s="140">
        <v>5</v>
      </c>
      <c r="F439" s="127">
        <v>40</v>
      </c>
      <c r="G439" s="56"/>
      <c r="H439" s="141" t="s">
        <v>2594</v>
      </c>
      <c r="I439" s="120">
        <v>67</v>
      </c>
      <c r="J439" s="56">
        <v>5</v>
      </c>
      <c r="K439" s="42" t="str">
        <f>StoreConfig!J439</f>
        <v>67|0#0#0#60</v>
      </c>
      <c r="L439" s="56"/>
      <c r="M439" s="56"/>
      <c r="P439" s="215">
        <f>R439*50</f>
        <v>500</v>
      </c>
      <c r="Q439" s="193">
        <v>60</v>
      </c>
      <c r="R439" s="56">
        <v>10</v>
      </c>
      <c r="S439" s="56"/>
      <c r="T439" s="56"/>
      <c r="U439" s="56"/>
      <c r="V439" s="56"/>
      <c r="W439" s="56"/>
      <c r="X439" s="56"/>
      <c r="Y439" s="56"/>
      <c r="Z439" s="56"/>
      <c r="AA439" s="56"/>
      <c r="AB439" s="56"/>
    </row>
    <row r="440" spans="3:28" ht="15.75">
      <c r="C440" s="247"/>
      <c r="D440" s="139">
        <v>67</v>
      </c>
      <c r="E440" s="140">
        <v>1000</v>
      </c>
      <c r="F440" s="127">
        <v>2400</v>
      </c>
      <c r="G440" s="56"/>
      <c r="H440" s="141">
        <v>3</v>
      </c>
      <c r="I440" s="109">
        <v>67</v>
      </c>
      <c r="J440" s="56">
        <v>300</v>
      </c>
      <c r="K440" s="42" t="str">
        <f>D440&amp;$K$6&amp;E440</f>
        <v>67|0#0#0#1000</v>
      </c>
      <c r="L440" s="56"/>
      <c r="M440" s="56"/>
      <c r="Q440" s="175">
        <v>11016</v>
      </c>
      <c r="R440" s="56">
        <v>50</v>
      </c>
      <c r="S440" s="56"/>
      <c r="T440" s="56"/>
      <c r="U440" s="56"/>
      <c r="V440" s="56"/>
      <c r="W440" s="56"/>
      <c r="X440" s="56"/>
      <c r="Y440" s="56"/>
      <c r="Z440" s="56"/>
      <c r="AA440" s="56"/>
      <c r="AB440" s="56"/>
    </row>
    <row r="441" spans="3:28" ht="15.75">
      <c r="C441" s="247"/>
      <c r="D441" s="139">
        <v>67</v>
      </c>
      <c r="E441" s="140">
        <v>313</v>
      </c>
      <c r="F441" s="127">
        <v>240</v>
      </c>
      <c r="G441" s="56"/>
      <c r="H441" s="141">
        <v>1</v>
      </c>
      <c r="I441" s="109">
        <v>67</v>
      </c>
      <c r="J441" s="56">
        <v>30</v>
      </c>
      <c r="K441" s="42" t="str">
        <f>D441&amp;$K$6&amp;E441</f>
        <v>67|0#0#0#313</v>
      </c>
      <c r="L441" s="56"/>
      <c r="M441" s="56"/>
      <c r="Q441" s="175">
        <v>20</v>
      </c>
      <c r="R441" s="56">
        <v>1</v>
      </c>
      <c r="S441" s="56"/>
      <c r="T441" s="56"/>
      <c r="U441" s="56"/>
      <c r="V441" s="56"/>
      <c r="W441" s="56"/>
      <c r="X441" s="56"/>
      <c r="Y441" s="56"/>
      <c r="Z441" s="56"/>
      <c r="AA441" s="56"/>
      <c r="AB441" s="56"/>
    </row>
    <row r="442" spans="3:28" ht="15.75">
      <c r="C442" s="247"/>
      <c r="D442" s="139">
        <v>67</v>
      </c>
      <c r="E442" s="140">
        <v>125</v>
      </c>
      <c r="F442" s="127">
        <v>280</v>
      </c>
      <c r="G442" s="56"/>
      <c r="H442" s="141">
        <v>3</v>
      </c>
      <c r="I442" s="109">
        <v>67</v>
      </c>
      <c r="J442" s="56">
        <v>35</v>
      </c>
      <c r="K442" s="42" t="str">
        <f>D442&amp;$K$6&amp;E442</f>
        <v>67|0#0#0#125</v>
      </c>
      <c r="L442" s="56"/>
      <c r="M442" s="56"/>
      <c r="Q442" s="175">
        <v>61</v>
      </c>
      <c r="R442" s="56">
        <v>1</v>
      </c>
      <c r="S442" s="56"/>
      <c r="T442" s="56"/>
      <c r="U442" s="56"/>
      <c r="V442" s="56"/>
      <c r="W442" s="56"/>
      <c r="X442" s="56"/>
      <c r="Y442" s="56"/>
      <c r="Z442" s="56"/>
      <c r="AA442" s="56"/>
      <c r="AB442" s="56"/>
    </row>
    <row r="443" spans="3:28" ht="15.75">
      <c r="C443" s="247"/>
      <c r="D443" s="139">
        <v>67</v>
      </c>
      <c r="E443" s="140">
        <v>750</v>
      </c>
      <c r="F443" s="127">
        <v>1920</v>
      </c>
      <c r="G443" s="56"/>
      <c r="H443" s="141">
        <v>4</v>
      </c>
      <c r="I443" s="109">
        <v>67</v>
      </c>
      <c r="J443" s="56">
        <v>240</v>
      </c>
      <c r="K443" s="42" t="str">
        <f>D443&amp;$K$6&amp;E443</f>
        <v>67|0#0#0#750</v>
      </c>
      <c r="L443" s="56"/>
      <c r="M443" s="56"/>
      <c r="Q443" s="175">
        <v>12013</v>
      </c>
      <c r="R443" s="56">
        <v>50</v>
      </c>
      <c r="S443" s="56"/>
      <c r="T443" s="56"/>
      <c r="U443" s="56"/>
      <c r="V443" s="56"/>
      <c r="W443" s="56"/>
      <c r="X443" s="56"/>
      <c r="Y443" s="56"/>
      <c r="Z443" s="56"/>
      <c r="AA443" s="56"/>
      <c r="AB443" s="56"/>
    </row>
    <row r="444" spans="3:28" ht="15.75">
      <c r="C444" s="247"/>
      <c r="D444" s="139">
        <v>67</v>
      </c>
      <c r="E444" s="140">
        <v>31</v>
      </c>
      <c r="F444" s="127">
        <v>120</v>
      </c>
      <c r="G444" s="56"/>
      <c r="H444" s="141">
        <v>5</v>
      </c>
      <c r="I444" s="109">
        <v>67</v>
      </c>
      <c r="J444" s="56">
        <v>15</v>
      </c>
      <c r="K444" s="42" t="str">
        <f>D444&amp;$K$6&amp;E444</f>
        <v>67|0#0#0#31</v>
      </c>
      <c r="L444" s="56"/>
      <c r="M444" s="56"/>
      <c r="Q444" s="175">
        <v>19</v>
      </c>
      <c r="R444" s="56">
        <v>1</v>
      </c>
      <c r="S444" s="56"/>
      <c r="T444" s="56"/>
      <c r="U444" s="56"/>
      <c r="V444" s="56"/>
      <c r="W444" s="56"/>
      <c r="X444" s="56"/>
      <c r="Y444" s="56"/>
      <c r="Z444" s="56"/>
      <c r="AA444" s="56"/>
      <c r="AB444" s="56"/>
    </row>
    <row r="445" spans="3:28" ht="15.75">
      <c r="C445" s="247" t="s">
        <v>2787</v>
      </c>
      <c r="D445" s="139">
        <v>67</v>
      </c>
      <c r="E445" s="140" t="e">
        <v>#VALUE!</v>
      </c>
      <c r="F445" s="127">
        <v>48</v>
      </c>
      <c r="G445" s="56"/>
      <c r="H445" s="141" t="s">
        <v>2594</v>
      </c>
      <c r="I445" s="109">
        <v>67</v>
      </c>
      <c r="J445" s="56">
        <v>6</v>
      </c>
      <c r="K445" s="55" t="str">
        <f>StoreConfig!J445</f>
        <v>67|0#0#0#25</v>
      </c>
      <c r="L445" s="56"/>
      <c r="M445" s="56"/>
      <c r="P445" s="215">
        <f t="shared" ref="P445:P446" si="6">R445*50</f>
        <v>200</v>
      </c>
      <c r="Q445" s="175">
        <v>60</v>
      </c>
      <c r="R445" s="56">
        <v>4</v>
      </c>
      <c r="S445" s="56"/>
      <c r="T445" s="56"/>
      <c r="U445" s="56"/>
      <c r="V445" s="56"/>
      <c r="W445" s="56"/>
      <c r="X445" s="56"/>
      <c r="Y445" s="56"/>
      <c r="Z445" s="56"/>
      <c r="AA445" s="56"/>
      <c r="AB445" s="56"/>
    </row>
    <row r="446" spans="3:28" ht="15.75">
      <c r="C446" s="247"/>
      <c r="D446" s="139">
        <v>67</v>
      </c>
      <c r="E446" s="140">
        <v>1</v>
      </c>
      <c r="F446" s="127">
        <v>24</v>
      </c>
      <c r="G446" s="56"/>
      <c r="H446" s="141" t="s">
        <v>2594</v>
      </c>
      <c r="I446" s="109">
        <v>67</v>
      </c>
      <c r="J446" s="56">
        <v>3</v>
      </c>
      <c r="K446" s="42" t="str">
        <f>StoreConfig!J446</f>
        <v>67|0#0#0#6</v>
      </c>
      <c r="L446" s="56"/>
      <c r="M446" s="56"/>
      <c r="P446" s="215">
        <f t="shared" si="6"/>
        <v>50</v>
      </c>
      <c r="Q446" s="175">
        <v>60</v>
      </c>
      <c r="R446" s="56">
        <v>1</v>
      </c>
      <c r="S446" s="56"/>
      <c r="T446" s="56"/>
      <c r="U446" s="56"/>
      <c r="V446" s="56"/>
      <c r="W446" s="56"/>
      <c r="X446" s="56"/>
      <c r="Y446" s="56"/>
      <c r="Z446" s="56"/>
      <c r="AA446" s="56"/>
      <c r="AB446" s="56"/>
    </row>
    <row r="447" spans="3:28" ht="15.75">
      <c r="C447" s="247"/>
      <c r="D447" s="139">
        <v>67</v>
      </c>
      <c r="E447" s="140">
        <v>25</v>
      </c>
      <c r="F447" s="127">
        <v>48</v>
      </c>
      <c r="G447" s="56"/>
      <c r="H447" s="141">
        <v>3</v>
      </c>
      <c r="I447" s="109">
        <v>67</v>
      </c>
      <c r="J447" s="56">
        <v>6</v>
      </c>
      <c r="K447" s="42" t="str">
        <f>D447&amp;$K$6&amp;E447</f>
        <v>67|0#0#0#25</v>
      </c>
      <c r="L447" s="56"/>
      <c r="M447" s="56"/>
      <c r="Q447" s="175">
        <v>12012</v>
      </c>
      <c r="R447" s="56">
        <v>10</v>
      </c>
      <c r="S447" s="56"/>
      <c r="T447" s="56"/>
      <c r="U447" s="56"/>
      <c r="V447" s="56"/>
      <c r="W447" s="56"/>
      <c r="X447" s="56"/>
      <c r="Y447" s="56"/>
      <c r="Z447" s="56"/>
      <c r="AA447" s="56"/>
      <c r="AB447" s="56"/>
    </row>
    <row r="448" spans="3:28" ht="15.75">
      <c r="C448" s="247" t="s">
        <v>2787</v>
      </c>
      <c r="D448" s="139">
        <v>67</v>
      </c>
      <c r="E448" s="140" t="e">
        <v>#VALUE!</v>
      </c>
      <c r="F448" s="127">
        <v>24</v>
      </c>
      <c r="G448" s="56"/>
      <c r="H448" s="141" t="s">
        <v>2594</v>
      </c>
      <c r="I448" s="109">
        <v>67</v>
      </c>
      <c r="J448" s="56">
        <v>3</v>
      </c>
      <c r="K448" s="55" t="str">
        <f>StoreConfig!J448</f>
        <v>67|0#0#0#3</v>
      </c>
      <c r="L448" s="56"/>
      <c r="M448" s="56"/>
      <c r="Q448" s="175">
        <v>5</v>
      </c>
      <c r="R448" s="56">
        <v>50</v>
      </c>
      <c r="S448" s="56"/>
      <c r="T448" s="56"/>
      <c r="U448" s="56"/>
      <c r="V448" s="56"/>
      <c r="W448" s="56"/>
      <c r="X448" s="56"/>
      <c r="Y448" s="56"/>
      <c r="Z448" s="56"/>
      <c r="AA448" s="56"/>
      <c r="AB448" s="56"/>
    </row>
    <row r="449" spans="3:28" ht="15.75">
      <c r="C449" s="247"/>
      <c r="D449" s="139">
        <v>67</v>
      </c>
      <c r="E449" s="140">
        <v>6</v>
      </c>
      <c r="F449" s="127">
        <v>16</v>
      </c>
      <c r="G449" s="56"/>
      <c r="H449" s="141">
        <v>4</v>
      </c>
      <c r="I449" s="109">
        <v>67</v>
      </c>
      <c r="J449" s="56">
        <v>2</v>
      </c>
      <c r="K449" s="42" t="str">
        <f>D449&amp;$K$6&amp;E449</f>
        <v>67|0#0#0#6</v>
      </c>
      <c r="L449" s="56"/>
      <c r="M449" s="56"/>
      <c r="Q449" s="175">
        <v>4</v>
      </c>
      <c r="R449" s="56">
        <v>50</v>
      </c>
      <c r="S449" s="56"/>
      <c r="T449" s="56"/>
      <c r="U449" s="56"/>
      <c r="V449" s="56"/>
      <c r="W449" s="56"/>
      <c r="X449" s="56"/>
      <c r="Y449" s="56"/>
      <c r="Z449" s="56"/>
      <c r="AA449" s="56"/>
      <c r="AB449" s="56"/>
    </row>
    <row r="450" spans="3:28" ht="15.75">
      <c r="C450" s="247"/>
      <c r="D450" s="139">
        <v>67</v>
      </c>
      <c r="E450" s="140">
        <v>1</v>
      </c>
      <c r="F450" s="127">
        <v>24</v>
      </c>
      <c r="G450" s="56"/>
      <c r="H450" s="141" t="s">
        <v>2594</v>
      </c>
      <c r="I450" s="109">
        <v>67</v>
      </c>
      <c r="J450" s="56">
        <v>3</v>
      </c>
      <c r="K450" s="42" t="str">
        <f>StoreConfig!J450</f>
        <v>67|0#0#0#3</v>
      </c>
      <c r="L450" s="56"/>
      <c r="M450" s="56"/>
      <c r="Q450" s="175">
        <v>14</v>
      </c>
      <c r="R450" s="56">
        <v>30000</v>
      </c>
      <c r="S450" s="56"/>
      <c r="T450" s="56"/>
      <c r="U450" s="56"/>
      <c r="V450" s="56"/>
      <c r="W450" s="56"/>
      <c r="X450" s="56"/>
      <c r="Y450" s="56"/>
      <c r="Z450" s="56"/>
      <c r="AA450" s="56"/>
      <c r="AB450" s="56"/>
    </row>
    <row r="451" spans="3:28" ht="15.75">
      <c r="C451" s="247"/>
      <c r="D451" s="139">
        <v>67</v>
      </c>
      <c r="E451" s="140">
        <v>1250</v>
      </c>
      <c r="F451" s="127">
        <v>2400</v>
      </c>
      <c r="G451" s="56"/>
      <c r="H451" s="141">
        <v>3</v>
      </c>
      <c r="I451" s="109">
        <v>67</v>
      </c>
      <c r="J451" s="56">
        <v>300</v>
      </c>
      <c r="K451" s="42" t="str">
        <f>D451&amp;$K$6&amp;E451</f>
        <v>67|0#0#0#1250</v>
      </c>
      <c r="L451" s="56"/>
      <c r="M451" s="56"/>
      <c r="Q451" s="175">
        <v>11009</v>
      </c>
      <c r="R451" s="56">
        <v>50</v>
      </c>
      <c r="S451" s="56"/>
      <c r="T451" s="56"/>
      <c r="U451" s="56"/>
      <c r="V451" s="56"/>
      <c r="W451" s="56"/>
      <c r="X451" s="56"/>
      <c r="Y451" s="56"/>
      <c r="Z451" s="56"/>
      <c r="AA451" s="56"/>
      <c r="AB451" s="56"/>
    </row>
    <row r="452" spans="3:28" ht="15.75">
      <c r="C452" s="247"/>
      <c r="D452" s="139">
        <v>67</v>
      </c>
      <c r="E452" s="140">
        <v>313</v>
      </c>
      <c r="F452" s="127">
        <v>240</v>
      </c>
      <c r="G452" s="56"/>
      <c r="H452" s="141">
        <v>1</v>
      </c>
      <c r="I452" s="109">
        <v>67</v>
      </c>
      <c r="J452" s="56">
        <v>30</v>
      </c>
      <c r="K452" s="42" t="str">
        <f>D452&amp;$K$6&amp;E452</f>
        <v>67|0#0#0#313</v>
      </c>
      <c r="L452" s="56"/>
      <c r="M452" s="56"/>
      <c r="Q452" s="175">
        <v>20</v>
      </c>
      <c r="R452" s="56">
        <v>1</v>
      </c>
      <c r="S452" s="56"/>
      <c r="T452" s="56"/>
      <c r="U452" s="56"/>
      <c r="V452" s="56"/>
      <c r="W452" s="56"/>
      <c r="X452" s="56"/>
      <c r="Y452" s="56"/>
      <c r="Z452" s="56"/>
      <c r="AA452" s="56"/>
      <c r="AB452" s="56"/>
    </row>
    <row r="453" spans="3:28" ht="15.75">
      <c r="C453" s="247"/>
      <c r="D453" s="139">
        <v>67</v>
      </c>
      <c r="E453" s="140">
        <v>125</v>
      </c>
      <c r="F453" s="127">
        <v>280</v>
      </c>
      <c r="G453" s="56"/>
      <c r="H453" s="141">
        <v>3</v>
      </c>
      <c r="I453" s="109">
        <v>67</v>
      </c>
      <c r="J453" s="56">
        <v>35</v>
      </c>
      <c r="K453" s="42" t="str">
        <f>D453&amp;$K$6&amp;E453</f>
        <v>67|0#0#0#125</v>
      </c>
      <c r="L453" s="56"/>
      <c r="M453" s="56"/>
      <c r="Q453" s="175">
        <v>61</v>
      </c>
      <c r="R453" s="56">
        <v>1</v>
      </c>
      <c r="S453" s="56"/>
      <c r="T453" s="56"/>
      <c r="U453" s="56"/>
      <c r="V453" s="56"/>
      <c r="W453" s="56"/>
      <c r="X453" s="56"/>
      <c r="Y453" s="56"/>
      <c r="Z453" s="56"/>
      <c r="AA453" s="56"/>
      <c r="AB453" s="56"/>
    </row>
    <row r="454" spans="3:28" ht="15.75">
      <c r="C454" s="247"/>
      <c r="D454" s="139">
        <v>67</v>
      </c>
      <c r="E454" s="140">
        <v>750</v>
      </c>
      <c r="F454" s="127">
        <v>1920</v>
      </c>
      <c r="G454" s="56"/>
      <c r="H454" s="141">
        <v>4</v>
      </c>
      <c r="I454" s="109">
        <v>67</v>
      </c>
      <c r="J454" s="56">
        <v>240</v>
      </c>
      <c r="K454" s="42" t="str">
        <f>D454&amp;$K$6&amp;E454</f>
        <v>67|0#0#0#750</v>
      </c>
      <c r="L454" s="56"/>
      <c r="M454" s="56"/>
      <c r="Q454" s="175">
        <v>12013</v>
      </c>
      <c r="R454" s="56">
        <v>50</v>
      </c>
      <c r="S454" s="56"/>
      <c r="T454" s="56"/>
      <c r="U454" s="56"/>
      <c r="V454" s="56"/>
      <c r="W454" s="56"/>
      <c r="X454" s="56"/>
      <c r="Y454" s="56"/>
      <c r="Z454" s="56"/>
      <c r="AA454" s="56"/>
      <c r="AB454" s="56"/>
    </row>
    <row r="455" spans="3:28" ht="15.75">
      <c r="C455" s="247"/>
      <c r="D455" s="139">
        <v>67</v>
      </c>
      <c r="E455" s="140">
        <v>31</v>
      </c>
      <c r="F455" s="127">
        <v>120</v>
      </c>
      <c r="G455" s="56"/>
      <c r="H455" s="141">
        <v>5</v>
      </c>
      <c r="I455" s="109">
        <v>67</v>
      </c>
      <c r="J455" s="56">
        <v>15</v>
      </c>
      <c r="K455" s="42" t="str">
        <f>D455&amp;$K$6&amp;E455</f>
        <v>67|0#0#0#31</v>
      </c>
      <c r="L455" s="56"/>
      <c r="M455" s="56"/>
      <c r="Q455" s="175">
        <v>19</v>
      </c>
      <c r="R455" s="56">
        <v>1</v>
      </c>
      <c r="S455" s="56"/>
      <c r="T455" s="56"/>
      <c r="U455" s="56"/>
      <c r="V455" s="56"/>
      <c r="W455" s="56"/>
      <c r="X455" s="56"/>
      <c r="Y455" s="56"/>
      <c r="Z455" s="56"/>
      <c r="AA455" s="56"/>
      <c r="AB455" s="56"/>
    </row>
    <row r="456" spans="3:28" ht="15.75">
      <c r="C456" s="247" t="s">
        <v>2787</v>
      </c>
      <c r="D456" s="139">
        <v>67</v>
      </c>
      <c r="E456" s="140" t="e">
        <v>#VALUE!</v>
      </c>
      <c r="F456" s="127">
        <v>48</v>
      </c>
      <c r="G456" s="56"/>
      <c r="H456" s="141" t="s">
        <v>2594</v>
      </c>
      <c r="I456" s="109">
        <v>67</v>
      </c>
      <c r="J456" s="56">
        <v>6</v>
      </c>
      <c r="K456" s="55" t="str">
        <f>StoreConfig!J456</f>
        <v>67|0#0#0#62</v>
      </c>
      <c r="L456" s="56"/>
      <c r="M456" s="56"/>
      <c r="P456" s="215">
        <f t="shared" ref="P456:P457" si="7">R456*50</f>
        <v>500</v>
      </c>
      <c r="Q456" s="175">
        <v>60</v>
      </c>
      <c r="R456" s="56">
        <v>10</v>
      </c>
      <c r="S456" s="56"/>
      <c r="T456" s="56"/>
      <c r="U456" s="56"/>
      <c r="V456" s="56"/>
      <c r="W456" s="56"/>
      <c r="X456" s="56"/>
      <c r="Y456" s="56"/>
      <c r="Z456" s="56"/>
      <c r="AA456" s="56"/>
      <c r="AB456" s="56"/>
    </row>
    <row r="457" spans="3:28" ht="15.75">
      <c r="C457" s="247"/>
      <c r="D457" s="139">
        <v>67</v>
      </c>
      <c r="E457" s="140">
        <v>1</v>
      </c>
      <c r="F457" s="127">
        <v>24</v>
      </c>
      <c r="G457" s="56"/>
      <c r="H457" s="141" t="s">
        <v>2594</v>
      </c>
      <c r="I457" s="109">
        <v>67</v>
      </c>
      <c r="J457" s="56">
        <v>3</v>
      </c>
      <c r="K457" s="42" t="str">
        <f>StoreConfig!J457</f>
        <v>67|0#0#0#6</v>
      </c>
      <c r="L457" s="56"/>
      <c r="M457" s="56"/>
      <c r="P457" s="215">
        <f t="shared" si="7"/>
        <v>50</v>
      </c>
      <c r="Q457" s="175">
        <v>60</v>
      </c>
      <c r="R457" s="56">
        <v>1</v>
      </c>
      <c r="S457" s="56"/>
      <c r="T457" s="56"/>
      <c r="U457" s="56"/>
      <c r="V457" s="56"/>
      <c r="W457" s="56"/>
      <c r="X457" s="56"/>
      <c r="Y457" s="56"/>
      <c r="Z457" s="56"/>
      <c r="AA457" s="56"/>
      <c r="AB457" s="56"/>
    </row>
    <row r="458" spans="3:28" ht="15.75">
      <c r="C458" s="247"/>
      <c r="D458" s="139">
        <v>67</v>
      </c>
      <c r="E458" s="140">
        <v>25</v>
      </c>
      <c r="F458" s="127">
        <v>48</v>
      </c>
      <c r="G458" s="56"/>
      <c r="H458" s="141">
        <v>3</v>
      </c>
      <c r="I458" s="109">
        <v>67</v>
      </c>
      <c r="J458" s="56">
        <v>6</v>
      </c>
      <c r="K458" s="42" t="str">
        <f>D458&amp;$K$6&amp;E458</f>
        <v>67|0#0#0#25</v>
      </c>
      <c r="L458" s="56"/>
      <c r="M458" s="56"/>
      <c r="Q458" s="175">
        <v>12012</v>
      </c>
      <c r="R458" s="56">
        <v>10</v>
      </c>
      <c r="S458" s="56"/>
      <c r="T458" s="56"/>
      <c r="U458" s="56"/>
      <c r="V458" s="56"/>
      <c r="W458" s="56"/>
      <c r="X458" s="56"/>
      <c r="Y458" s="56"/>
      <c r="Z458" s="56"/>
      <c r="AA458" s="56"/>
      <c r="AB458" s="56"/>
    </row>
    <row r="459" spans="3:28" ht="15.75">
      <c r="C459" s="247" t="s">
        <v>2787</v>
      </c>
      <c r="D459" s="139">
        <v>67</v>
      </c>
      <c r="E459" s="140" t="e">
        <v>#VALUE!</v>
      </c>
      <c r="F459" s="127">
        <v>24</v>
      </c>
      <c r="G459" s="56"/>
      <c r="H459" s="141" t="s">
        <v>2594</v>
      </c>
      <c r="I459" s="109">
        <v>67</v>
      </c>
      <c r="J459" s="56">
        <v>3</v>
      </c>
      <c r="K459" s="55" t="str">
        <f>StoreConfig!J459</f>
        <v>67|0#0#0#3</v>
      </c>
      <c r="L459" s="56"/>
      <c r="M459" s="56"/>
      <c r="Q459" s="175">
        <v>5</v>
      </c>
      <c r="R459" s="56">
        <v>50</v>
      </c>
      <c r="S459" s="56"/>
      <c r="T459" s="56"/>
      <c r="U459" s="56"/>
      <c r="V459" s="56"/>
      <c r="W459" s="56"/>
      <c r="X459" s="56"/>
      <c r="Y459" s="56"/>
      <c r="Z459" s="56"/>
      <c r="AA459" s="56"/>
      <c r="AB459" s="56"/>
    </row>
    <row r="460" spans="3:28" ht="15.75">
      <c r="C460" s="247"/>
      <c r="D460" s="139">
        <v>67</v>
      </c>
      <c r="E460" s="140">
        <v>6</v>
      </c>
      <c r="F460" s="127">
        <v>16</v>
      </c>
      <c r="G460" s="56"/>
      <c r="H460" s="141">
        <v>4</v>
      </c>
      <c r="I460" s="109">
        <v>67</v>
      </c>
      <c r="J460" s="56">
        <v>2</v>
      </c>
      <c r="K460" s="42" t="str">
        <f>D460&amp;$K$6&amp;E460</f>
        <v>67|0#0#0#6</v>
      </c>
      <c r="L460" s="56"/>
      <c r="M460" s="56"/>
      <c r="Q460" s="175">
        <v>4</v>
      </c>
      <c r="R460" s="56">
        <v>50</v>
      </c>
      <c r="S460" s="56"/>
      <c r="T460" s="56"/>
      <c r="U460" s="56"/>
      <c r="V460" s="56"/>
      <c r="W460" s="56"/>
      <c r="X460" s="56"/>
      <c r="Y460" s="56"/>
      <c r="Z460" s="56"/>
      <c r="AA460" s="56"/>
      <c r="AB460" s="56"/>
    </row>
    <row r="461" spans="3:28" ht="15.75">
      <c r="C461" s="247"/>
      <c r="D461" s="139">
        <v>67</v>
      </c>
      <c r="E461" s="140">
        <v>1</v>
      </c>
      <c r="F461" s="127">
        <v>24</v>
      </c>
      <c r="G461" s="56"/>
      <c r="H461" s="141" t="s">
        <v>2594</v>
      </c>
      <c r="I461" s="109">
        <v>67</v>
      </c>
      <c r="J461" s="56">
        <v>3</v>
      </c>
      <c r="K461" s="42" t="str">
        <f>StoreConfig!J461</f>
        <v>67|0#0#0#3</v>
      </c>
      <c r="L461" s="56"/>
      <c r="M461" s="56"/>
      <c r="Q461" s="175">
        <v>14</v>
      </c>
      <c r="R461" s="56">
        <v>30000</v>
      </c>
      <c r="S461" s="56"/>
      <c r="T461" s="56"/>
      <c r="U461" s="56"/>
      <c r="V461" s="56"/>
      <c r="W461" s="56"/>
      <c r="X461" s="56"/>
      <c r="Y461" s="56"/>
      <c r="Z461" s="56"/>
      <c r="AA461" s="56"/>
      <c r="AB461" s="56"/>
    </row>
    <row r="462" spans="3:28" ht="15.75">
      <c r="C462" s="247"/>
      <c r="D462" s="130">
        <v>65</v>
      </c>
      <c r="E462" s="140">
        <v>6000</v>
      </c>
      <c r="F462" s="127">
        <v>150</v>
      </c>
      <c r="G462" s="56"/>
      <c r="H462" s="141">
        <v>3</v>
      </c>
      <c r="I462" s="112">
        <v>65</v>
      </c>
      <c r="J462" s="56">
        <v>1500</v>
      </c>
      <c r="K462" s="42" t="str">
        <f t="shared" ref="K462:K474" si="8">D462&amp;$K$6&amp;E462</f>
        <v>65|0#0#0#6000</v>
      </c>
      <c r="L462" s="56"/>
      <c r="M462" s="56"/>
      <c r="Q462" s="229">
        <v>11057</v>
      </c>
      <c r="R462" s="56">
        <v>30</v>
      </c>
      <c r="S462" s="56"/>
      <c r="T462" s="56"/>
      <c r="U462" s="56"/>
      <c r="V462" s="56"/>
      <c r="W462" s="56"/>
      <c r="X462" s="56"/>
      <c r="Y462" s="56"/>
      <c r="Z462" s="56"/>
      <c r="AA462" s="56"/>
      <c r="AB462" s="56"/>
    </row>
    <row r="463" spans="3:28" ht="15.75">
      <c r="C463" s="247"/>
      <c r="D463" s="130">
        <v>65</v>
      </c>
      <c r="E463" s="140">
        <v>6000</v>
      </c>
      <c r="F463" s="127">
        <v>150</v>
      </c>
      <c r="G463" s="56"/>
      <c r="H463" s="141">
        <v>3</v>
      </c>
      <c r="I463" s="112">
        <v>65</v>
      </c>
      <c r="J463" s="56">
        <v>1500</v>
      </c>
      <c r="K463" s="42" t="str">
        <f t="shared" si="8"/>
        <v>65|0#0#0#6000</v>
      </c>
      <c r="L463" s="56"/>
      <c r="M463" s="56"/>
      <c r="Q463" s="229">
        <v>11061</v>
      </c>
      <c r="R463" s="56">
        <v>30</v>
      </c>
      <c r="S463" s="56"/>
      <c r="T463" s="56"/>
      <c r="U463" s="56"/>
      <c r="V463" s="56"/>
      <c r="W463" s="56"/>
      <c r="X463" s="56"/>
      <c r="Y463" s="56"/>
      <c r="Z463" s="56"/>
      <c r="AA463" s="56"/>
      <c r="AB463" s="56"/>
    </row>
    <row r="464" spans="3:28" ht="15.75">
      <c r="C464" s="247"/>
      <c r="D464" s="130">
        <v>65</v>
      </c>
      <c r="E464" s="140">
        <v>6000</v>
      </c>
      <c r="F464" s="127">
        <v>150</v>
      </c>
      <c r="G464" s="56"/>
      <c r="H464" s="141">
        <v>3</v>
      </c>
      <c r="I464" s="112">
        <v>65</v>
      </c>
      <c r="J464" s="56">
        <v>1500</v>
      </c>
      <c r="K464" s="42" t="str">
        <f t="shared" si="8"/>
        <v>65|0#0#0#6000</v>
      </c>
      <c r="L464" s="56"/>
      <c r="M464" s="56"/>
      <c r="Q464" s="229">
        <v>11065</v>
      </c>
      <c r="R464" s="56">
        <v>30</v>
      </c>
      <c r="S464" s="56"/>
      <c r="T464" s="56"/>
      <c r="U464" s="56"/>
      <c r="V464" s="56"/>
      <c r="W464" s="56"/>
      <c r="X464" s="56"/>
      <c r="Y464" s="56"/>
      <c r="Z464" s="56"/>
      <c r="AA464" s="56"/>
      <c r="AB464" s="56"/>
    </row>
    <row r="465" spans="3:28" ht="15.75">
      <c r="C465" s="247"/>
      <c r="D465" s="130">
        <v>65</v>
      </c>
      <c r="E465" s="140">
        <v>6000</v>
      </c>
      <c r="F465" s="127">
        <v>150</v>
      </c>
      <c r="G465" s="56"/>
      <c r="H465" s="141">
        <v>3</v>
      </c>
      <c r="I465" s="112">
        <v>65</v>
      </c>
      <c r="J465" s="56">
        <v>1500</v>
      </c>
      <c r="K465" s="42" t="str">
        <f t="shared" si="8"/>
        <v>65|0#0#0#6000</v>
      </c>
      <c r="L465" s="56"/>
      <c r="M465" s="56"/>
      <c r="Q465" s="229">
        <v>11069</v>
      </c>
      <c r="R465" s="56">
        <v>30</v>
      </c>
      <c r="S465" s="56"/>
      <c r="T465" s="56"/>
      <c r="U465" s="56"/>
      <c r="V465" s="56"/>
      <c r="W465" s="56"/>
      <c r="X465" s="56"/>
      <c r="Y465" s="56"/>
      <c r="Z465" s="56"/>
      <c r="AA465" s="56"/>
      <c r="AB465" s="56"/>
    </row>
    <row r="466" spans="3:28" ht="15.75">
      <c r="C466" s="247"/>
      <c r="D466" s="130">
        <v>65</v>
      </c>
      <c r="E466" s="140">
        <v>80000</v>
      </c>
      <c r="F466" s="127">
        <v>1500</v>
      </c>
      <c r="G466" s="56"/>
      <c r="H466" s="141">
        <v>2</v>
      </c>
      <c r="I466" s="112">
        <v>65</v>
      </c>
      <c r="J466" s="56">
        <v>15000</v>
      </c>
      <c r="K466" s="42" t="str">
        <f t="shared" si="8"/>
        <v>65|0#0#0#80000</v>
      </c>
      <c r="L466" s="56"/>
      <c r="M466" s="56"/>
      <c r="Q466" s="229">
        <v>11003</v>
      </c>
      <c r="R466" s="56">
        <v>50</v>
      </c>
      <c r="S466" s="56"/>
      <c r="T466" s="56"/>
      <c r="U466" s="56"/>
      <c r="V466" s="56"/>
      <c r="W466" s="56"/>
      <c r="X466" s="56"/>
      <c r="Y466" s="56"/>
      <c r="Z466" s="56"/>
      <c r="AA466" s="56"/>
      <c r="AB466" s="56"/>
    </row>
    <row r="467" spans="3:28" ht="15.75">
      <c r="C467" s="247"/>
      <c r="D467" s="130">
        <v>65</v>
      </c>
      <c r="E467" s="140">
        <v>80000</v>
      </c>
      <c r="F467" s="127">
        <v>1500</v>
      </c>
      <c r="G467" s="56"/>
      <c r="H467" s="141">
        <v>2</v>
      </c>
      <c r="I467" s="112">
        <v>65</v>
      </c>
      <c r="J467" s="56">
        <v>15000</v>
      </c>
      <c r="K467" s="42" t="str">
        <f t="shared" si="8"/>
        <v>65|0#0#0#80000</v>
      </c>
      <c r="L467" s="56"/>
      <c r="M467" s="56"/>
      <c r="Q467" s="229">
        <v>11010</v>
      </c>
      <c r="R467" s="56">
        <v>50</v>
      </c>
      <c r="S467" s="56"/>
      <c r="T467" s="56"/>
      <c r="U467" s="56"/>
      <c r="V467" s="56"/>
      <c r="W467" s="56"/>
      <c r="X467" s="56"/>
      <c r="Y467" s="56"/>
      <c r="Z467" s="56"/>
      <c r="AA467" s="56"/>
      <c r="AB467" s="56"/>
    </row>
    <row r="468" spans="3:28" ht="15.75">
      <c r="C468" s="247"/>
      <c r="D468" s="130">
        <v>65</v>
      </c>
      <c r="E468" s="140">
        <v>80000</v>
      </c>
      <c r="F468" s="127">
        <v>1500</v>
      </c>
      <c r="G468" s="56"/>
      <c r="H468" s="141">
        <v>2</v>
      </c>
      <c r="I468" s="112">
        <v>65</v>
      </c>
      <c r="J468" s="56">
        <v>15000</v>
      </c>
      <c r="K468" s="42" t="str">
        <f t="shared" si="8"/>
        <v>65|0#0#0#80000</v>
      </c>
      <c r="L468" s="56"/>
      <c r="M468" s="56"/>
      <c r="Q468" s="229">
        <v>11016</v>
      </c>
      <c r="R468" s="56">
        <v>50</v>
      </c>
      <c r="S468" s="56"/>
      <c r="T468" s="56"/>
      <c r="U468" s="56"/>
      <c r="V468" s="56"/>
      <c r="W468" s="56"/>
      <c r="X468" s="56"/>
      <c r="Y468" s="56"/>
      <c r="Z468" s="56"/>
      <c r="AA468" s="56"/>
      <c r="AB468" s="56"/>
    </row>
    <row r="469" spans="3:28" ht="15.75">
      <c r="C469" s="247"/>
      <c r="D469" s="130">
        <v>65</v>
      </c>
      <c r="E469" s="140">
        <v>80000</v>
      </c>
      <c r="F469" s="127">
        <v>1500</v>
      </c>
      <c r="G469" s="56"/>
      <c r="H469" s="141">
        <v>2</v>
      </c>
      <c r="I469" s="112">
        <v>65</v>
      </c>
      <c r="J469" s="56">
        <v>15000</v>
      </c>
      <c r="K469" s="42" t="str">
        <f t="shared" si="8"/>
        <v>65|0#0#0#80000</v>
      </c>
      <c r="L469" s="56"/>
      <c r="M469" s="56"/>
      <c r="Q469" s="229">
        <v>11019</v>
      </c>
      <c r="R469" s="56">
        <v>50</v>
      </c>
      <c r="S469" s="56"/>
      <c r="T469" s="56"/>
      <c r="U469" s="56"/>
      <c r="V469" s="56"/>
      <c r="W469" s="56"/>
      <c r="X469" s="56"/>
      <c r="Y469" s="56"/>
      <c r="Z469" s="56"/>
      <c r="AA469" s="56"/>
      <c r="AB469" s="56"/>
    </row>
    <row r="470" spans="3:28" ht="15.75">
      <c r="C470" s="247"/>
      <c r="D470" s="130">
        <v>65</v>
      </c>
      <c r="E470" s="140">
        <v>12000</v>
      </c>
      <c r="F470" s="127">
        <v>250</v>
      </c>
      <c r="G470" s="56"/>
      <c r="H470" s="141">
        <v>3</v>
      </c>
      <c r="I470" s="112">
        <v>65</v>
      </c>
      <c r="J470" s="56">
        <v>2500</v>
      </c>
      <c r="K470" s="42" t="str">
        <f t="shared" si="8"/>
        <v>65|0#0#0#12000</v>
      </c>
      <c r="L470" s="56"/>
      <c r="M470" s="56"/>
      <c r="Q470" s="229">
        <v>12025</v>
      </c>
      <c r="R470" s="56">
        <v>10</v>
      </c>
      <c r="S470" s="56"/>
      <c r="T470" s="56"/>
      <c r="U470" s="56"/>
      <c r="V470" s="56"/>
      <c r="W470" s="56"/>
      <c r="X470" s="56"/>
      <c r="Y470" s="56"/>
      <c r="Z470" s="56"/>
      <c r="AA470" s="56"/>
      <c r="AB470" s="56"/>
    </row>
    <row r="471" spans="3:28" ht="15.75">
      <c r="C471" s="247"/>
      <c r="D471" s="130">
        <v>65</v>
      </c>
      <c r="E471" s="140">
        <v>109450</v>
      </c>
      <c r="F471" s="127">
        <v>2000</v>
      </c>
      <c r="G471" s="56"/>
      <c r="H471" s="141">
        <v>2</v>
      </c>
      <c r="I471" s="112">
        <v>65</v>
      </c>
      <c r="J471" s="56">
        <v>20000</v>
      </c>
      <c r="K471" s="42" t="str">
        <f t="shared" si="8"/>
        <v>65|0#0#0#109450</v>
      </c>
      <c r="L471" s="56"/>
      <c r="M471" s="56"/>
      <c r="Q471" s="229">
        <v>60157</v>
      </c>
      <c r="R471" s="56">
        <v>1</v>
      </c>
      <c r="S471" s="56"/>
      <c r="T471" s="56"/>
      <c r="U471" s="56"/>
      <c r="V471" s="56"/>
      <c r="W471" s="56"/>
      <c r="X471" s="56"/>
      <c r="Y471" s="56"/>
      <c r="Z471" s="56"/>
      <c r="AA471" s="56"/>
      <c r="AB471" s="56"/>
    </row>
    <row r="472" spans="3:28" ht="15.75">
      <c r="C472" s="247"/>
      <c r="D472" s="130">
        <v>65</v>
      </c>
      <c r="E472" s="140">
        <v>109450</v>
      </c>
      <c r="F472" s="127">
        <v>2000</v>
      </c>
      <c r="G472" s="56"/>
      <c r="H472" s="141">
        <v>2</v>
      </c>
      <c r="I472" s="112">
        <v>65</v>
      </c>
      <c r="J472" s="56">
        <v>20000</v>
      </c>
      <c r="K472" s="42" t="str">
        <f t="shared" si="8"/>
        <v>65|0#0#0#109450</v>
      </c>
      <c r="L472" s="56"/>
      <c r="M472" s="56"/>
      <c r="Q472" s="229">
        <v>60182</v>
      </c>
      <c r="R472" s="56">
        <v>1</v>
      </c>
      <c r="S472" s="56"/>
      <c r="T472" s="56"/>
      <c r="U472" s="56"/>
      <c r="V472" s="56"/>
      <c r="W472" s="56"/>
      <c r="X472" s="56"/>
      <c r="Y472" s="56"/>
      <c r="Z472" s="56"/>
      <c r="AA472" s="56"/>
      <c r="AB472" s="56"/>
    </row>
    <row r="473" spans="3:28" ht="15.75">
      <c r="C473" s="247"/>
      <c r="D473" s="130">
        <v>65</v>
      </c>
      <c r="E473" s="140">
        <v>63650</v>
      </c>
      <c r="F473" s="127">
        <v>2000</v>
      </c>
      <c r="G473" s="56"/>
      <c r="H473" s="141">
        <v>4</v>
      </c>
      <c r="I473" s="112">
        <v>65</v>
      </c>
      <c r="J473" s="56">
        <v>20000</v>
      </c>
      <c r="K473" s="42" t="str">
        <f t="shared" si="8"/>
        <v>65|0#0#0#63650</v>
      </c>
      <c r="L473" s="56"/>
      <c r="M473" s="56"/>
      <c r="Q473" s="229">
        <v>60191</v>
      </c>
      <c r="R473" s="56">
        <v>1</v>
      </c>
      <c r="S473" s="56"/>
      <c r="T473" s="56"/>
      <c r="U473" s="56"/>
      <c r="V473" s="56"/>
      <c r="W473" s="56"/>
      <c r="X473" s="56"/>
      <c r="Y473" s="56"/>
      <c r="Z473" s="56"/>
      <c r="AA473" s="56"/>
      <c r="AB473" s="56"/>
    </row>
    <row r="474" spans="3:28" ht="15.75">
      <c r="C474" s="247"/>
      <c r="D474" s="130">
        <v>65</v>
      </c>
      <c r="E474" s="140">
        <v>109450</v>
      </c>
      <c r="F474" s="127">
        <v>2000</v>
      </c>
      <c r="G474" s="56"/>
      <c r="H474" s="141">
        <v>2</v>
      </c>
      <c r="I474" s="112">
        <v>65</v>
      </c>
      <c r="J474" s="56">
        <v>20000</v>
      </c>
      <c r="K474" s="42" t="str">
        <f t="shared" si="8"/>
        <v>65|0#0#0#109450</v>
      </c>
      <c r="L474" s="56"/>
      <c r="M474" s="56"/>
      <c r="Q474" s="229">
        <v>60197</v>
      </c>
      <c r="R474" s="56">
        <v>1</v>
      </c>
      <c r="S474" s="56"/>
      <c r="T474" s="56"/>
      <c r="U474" s="56"/>
      <c r="V474" s="56"/>
      <c r="W474" s="56"/>
      <c r="X474" s="56"/>
      <c r="Y474" s="56"/>
      <c r="Z474" s="56"/>
      <c r="AA474" s="56"/>
      <c r="AB474" s="56"/>
    </row>
    <row r="475" spans="3:28" ht="15.75">
      <c r="C475" s="247"/>
      <c r="D475" s="130">
        <v>65</v>
      </c>
      <c r="E475" s="140">
        <v>40</v>
      </c>
      <c r="F475" s="127">
        <v>5</v>
      </c>
      <c r="G475" s="56"/>
      <c r="H475" s="141" t="s">
        <v>2594</v>
      </c>
      <c r="I475" s="112">
        <v>65</v>
      </c>
      <c r="J475" s="56">
        <v>50</v>
      </c>
      <c r="K475" s="42" t="str">
        <f>StoreConfig!J475</f>
        <v>65|0#0#0#50</v>
      </c>
      <c r="L475" s="56"/>
      <c r="M475" s="56"/>
      <c r="P475" s="215">
        <f>R475*50</f>
        <v>50</v>
      </c>
      <c r="Q475" s="229">
        <v>91</v>
      </c>
      <c r="R475" s="56">
        <v>1</v>
      </c>
      <c r="S475" s="56"/>
      <c r="T475" s="56"/>
      <c r="U475" s="56"/>
      <c r="V475" s="56"/>
      <c r="W475" s="56"/>
      <c r="X475" s="56"/>
      <c r="Y475" s="56"/>
      <c r="Z475" s="56"/>
      <c r="AA475" s="56"/>
      <c r="AB475" s="56"/>
    </row>
    <row r="476" spans="3:28">
      <c r="C476" s="247" t="s">
        <v>2784</v>
      </c>
      <c r="D476" s="129">
        <v>1201</v>
      </c>
      <c r="E476" s="140" t="e">
        <v>#N/A</v>
      </c>
      <c r="F476" s="127" t="s">
        <v>2578</v>
      </c>
      <c r="H476" s="141" t="s">
        <v>2594</v>
      </c>
      <c r="I476" s="64">
        <v>1201</v>
      </c>
      <c r="J476" s="42">
        <v>20000</v>
      </c>
      <c r="K476" s="55" t="str">
        <f>StoreConfig!J476</f>
        <v>1201|0#0#0#20000</v>
      </c>
      <c r="Q476" s="219">
        <v>11014</v>
      </c>
      <c r="R476" s="42">
        <v>10</v>
      </c>
    </row>
    <row r="477" spans="3:28">
      <c r="C477" s="247" t="s">
        <v>2784</v>
      </c>
      <c r="D477" s="129">
        <v>1201</v>
      </c>
      <c r="E477" s="140" t="e">
        <v>#N/A</v>
      </c>
      <c r="F477" s="127" t="s">
        <v>2578</v>
      </c>
      <c r="H477" s="141" t="s">
        <v>2594</v>
      </c>
      <c r="I477" s="64">
        <v>1201</v>
      </c>
      <c r="J477" s="42">
        <v>5000</v>
      </c>
      <c r="K477" s="55" t="str">
        <f>StoreConfig!J477</f>
        <v>1201|0#0#0#5000</v>
      </c>
      <c r="Q477" s="219">
        <v>11007</v>
      </c>
      <c r="R477" s="42">
        <v>10</v>
      </c>
    </row>
    <row r="478" spans="3:28">
      <c r="C478" s="247" t="s">
        <v>2784</v>
      </c>
      <c r="D478" s="129">
        <v>1201</v>
      </c>
      <c r="E478" s="140" t="e">
        <v>#N/A</v>
      </c>
      <c r="F478" s="127" t="s">
        <v>2578</v>
      </c>
      <c r="H478" s="141" t="s">
        <v>2594</v>
      </c>
      <c r="I478" s="64">
        <v>1201</v>
      </c>
      <c r="J478" s="42">
        <v>5000</v>
      </c>
      <c r="K478" s="55" t="str">
        <f>StoreConfig!J478</f>
        <v>1201|0#0#0#5000</v>
      </c>
      <c r="Q478" s="219">
        <v>11006</v>
      </c>
      <c r="R478" s="42">
        <v>10</v>
      </c>
    </row>
    <row r="479" spans="3:28">
      <c r="C479" s="247" t="s">
        <v>2784</v>
      </c>
      <c r="D479" s="129">
        <v>1201</v>
      </c>
      <c r="E479" s="140" t="e">
        <v>#N/A</v>
      </c>
      <c r="F479" s="127" t="s">
        <v>2578</v>
      </c>
      <c r="H479" s="141" t="s">
        <v>2594</v>
      </c>
      <c r="I479" s="64">
        <v>1201</v>
      </c>
      <c r="J479" s="42">
        <v>5000</v>
      </c>
      <c r="K479" s="55" t="str">
        <f>StoreConfig!J479</f>
        <v>1201|0#0#0#5000</v>
      </c>
      <c r="Q479" s="219">
        <v>11003</v>
      </c>
      <c r="R479" s="42">
        <v>10</v>
      </c>
    </row>
    <row r="480" spans="3:28">
      <c r="C480" s="247" t="s">
        <v>2784</v>
      </c>
      <c r="D480" s="129">
        <v>1201</v>
      </c>
      <c r="E480" s="140" t="e">
        <v>#N/A</v>
      </c>
      <c r="F480" s="127" t="s">
        <v>2578</v>
      </c>
      <c r="H480" s="141" t="s">
        <v>2594</v>
      </c>
      <c r="I480" s="64">
        <v>1201</v>
      </c>
      <c r="J480" s="42">
        <v>5000</v>
      </c>
      <c r="K480" s="55" t="str">
        <f>StoreConfig!J480</f>
        <v>1201|0#0#0#5000</v>
      </c>
      <c r="Q480" s="219">
        <v>11022</v>
      </c>
      <c r="R480" s="42">
        <v>10</v>
      </c>
    </row>
    <row r="481" spans="3:18">
      <c r="C481" s="247" t="s">
        <v>2784</v>
      </c>
      <c r="D481" s="129">
        <v>1201</v>
      </c>
      <c r="E481" s="140" t="e">
        <v>#N/A</v>
      </c>
      <c r="F481" s="127" t="s">
        <v>2578</v>
      </c>
      <c r="H481" s="141" t="s">
        <v>2594</v>
      </c>
      <c r="I481" s="64">
        <v>1201</v>
      </c>
      <c r="J481" s="42">
        <v>150</v>
      </c>
      <c r="K481" s="55" t="str">
        <f>StoreConfig!J481</f>
        <v>1201|0#0#0#150</v>
      </c>
      <c r="Q481" s="219">
        <v>11025</v>
      </c>
      <c r="R481" s="42">
        <v>1</v>
      </c>
    </row>
    <row r="482" spans="3:18">
      <c r="C482" s="247" t="s">
        <v>2784</v>
      </c>
      <c r="D482" s="129">
        <v>1201</v>
      </c>
      <c r="E482" s="140" t="e">
        <v>#N/A</v>
      </c>
      <c r="F482" s="127" t="s">
        <v>2578</v>
      </c>
      <c r="H482" s="141" t="s">
        <v>2594</v>
      </c>
      <c r="I482" s="64">
        <v>1201</v>
      </c>
      <c r="J482" s="42">
        <v>150</v>
      </c>
      <c r="K482" s="55" t="str">
        <f>StoreConfig!J482</f>
        <v>1201|0#0#0#150</v>
      </c>
      <c r="Q482" s="219">
        <v>11030</v>
      </c>
      <c r="R482" s="42">
        <v>1</v>
      </c>
    </row>
    <row r="483" spans="3:18">
      <c r="C483" s="247" t="s">
        <v>2784</v>
      </c>
      <c r="D483" s="129">
        <v>1201</v>
      </c>
      <c r="E483" s="140" t="e">
        <v>#N/A</v>
      </c>
      <c r="F483" s="127" t="s">
        <v>2578</v>
      </c>
      <c r="H483" s="141" t="s">
        <v>2594</v>
      </c>
      <c r="I483" s="64">
        <v>1201</v>
      </c>
      <c r="J483" s="42">
        <v>150</v>
      </c>
      <c r="K483" s="55" t="str">
        <f>StoreConfig!J483</f>
        <v>1201|0#0#0#150</v>
      </c>
      <c r="Q483" s="219">
        <v>11036</v>
      </c>
      <c r="R483" s="42">
        <v>1</v>
      </c>
    </row>
    <row r="484" spans="3:18">
      <c r="C484" s="247" t="s">
        <v>2784</v>
      </c>
      <c r="D484" s="129">
        <v>1201</v>
      </c>
      <c r="E484" s="140" t="e">
        <v>#N/A</v>
      </c>
      <c r="F484" s="127" t="s">
        <v>2578</v>
      </c>
      <c r="H484" s="141" t="s">
        <v>2594</v>
      </c>
      <c r="I484" s="64">
        <v>1201</v>
      </c>
      <c r="J484" s="42">
        <v>150</v>
      </c>
      <c r="K484" s="55" t="str">
        <f>StoreConfig!J484</f>
        <v>1201|0#0#0#150</v>
      </c>
      <c r="Q484" s="219">
        <v>11045</v>
      </c>
      <c r="R484" s="42">
        <v>1</v>
      </c>
    </row>
    <row r="485" spans="3:18">
      <c r="C485" s="247" t="s">
        <v>2784</v>
      </c>
      <c r="D485" s="129">
        <v>1201</v>
      </c>
      <c r="E485" s="140" t="e">
        <v>#N/A</v>
      </c>
      <c r="F485" s="127" t="s">
        <v>2578</v>
      </c>
      <c r="H485" s="141" t="s">
        <v>2594</v>
      </c>
      <c r="I485" s="64">
        <v>1201</v>
      </c>
      <c r="J485" s="42">
        <v>78</v>
      </c>
      <c r="K485" s="55" t="str">
        <f>StoreConfig!J485</f>
        <v>1201|0#0#0#78</v>
      </c>
      <c r="Q485" s="219">
        <v>50204</v>
      </c>
      <c r="R485" s="42">
        <v>1</v>
      </c>
    </row>
    <row r="486" spans="3:18">
      <c r="C486" s="247" t="s">
        <v>2784</v>
      </c>
      <c r="D486" s="129">
        <v>1201</v>
      </c>
      <c r="E486" s="140" t="e">
        <v>#N/A</v>
      </c>
      <c r="F486" s="127" t="s">
        <v>2578</v>
      </c>
      <c r="H486" s="141" t="s">
        <v>2594</v>
      </c>
      <c r="I486" s="64">
        <v>1201</v>
      </c>
      <c r="J486" s="42">
        <v>78</v>
      </c>
      <c r="K486" s="55" t="str">
        <f>StoreConfig!J486</f>
        <v>1201|0#0#0#78</v>
      </c>
      <c r="Q486" s="219">
        <v>50205</v>
      </c>
      <c r="R486" s="42">
        <v>1</v>
      </c>
    </row>
    <row r="487" spans="3:18">
      <c r="C487" s="247" t="s">
        <v>2784</v>
      </c>
      <c r="D487" s="129">
        <v>1201</v>
      </c>
      <c r="E487" s="140" t="e">
        <v>#N/A</v>
      </c>
      <c r="F487" s="127" t="s">
        <v>2578</v>
      </c>
      <c r="H487" s="141" t="s">
        <v>2594</v>
      </c>
      <c r="I487" s="64">
        <v>1201</v>
      </c>
      <c r="J487" s="42">
        <v>78</v>
      </c>
      <c r="K487" s="55" t="str">
        <f>StoreConfig!J487</f>
        <v>1201|0#0#0#78</v>
      </c>
      <c r="Q487" s="219">
        <v>50206</v>
      </c>
      <c r="R487" s="42">
        <v>1</v>
      </c>
    </row>
    <row r="488" spans="3:18">
      <c r="C488" s="247" t="s">
        <v>2784</v>
      </c>
      <c r="D488" s="129">
        <v>1201</v>
      </c>
      <c r="E488" s="140" t="e">
        <v>#N/A</v>
      </c>
      <c r="F488" s="127" t="s">
        <v>2578</v>
      </c>
      <c r="H488" s="141" t="s">
        <v>2594</v>
      </c>
      <c r="I488" s="64">
        <v>1201</v>
      </c>
      <c r="J488" s="42">
        <v>78</v>
      </c>
      <c r="K488" s="55" t="str">
        <f>StoreConfig!J488</f>
        <v>1201|0#0#0#78</v>
      </c>
      <c r="Q488" s="219">
        <v>50207</v>
      </c>
      <c r="R488" s="42">
        <v>1</v>
      </c>
    </row>
    <row r="489" spans="3:18">
      <c r="C489" s="247" t="s">
        <v>2784</v>
      </c>
      <c r="D489" s="129">
        <v>1201</v>
      </c>
      <c r="E489" s="140" t="e">
        <v>#N/A</v>
      </c>
      <c r="F489" s="127" t="s">
        <v>2578</v>
      </c>
      <c r="H489" s="141" t="s">
        <v>2594</v>
      </c>
      <c r="I489" s="64">
        <v>1201</v>
      </c>
      <c r="J489" s="42">
        <v>78</v>
      </c>
      <c r="K489" s="55" t="str">
        <f>StoreConfig!J489</f>
        <v>1201|0#0#0#78</v>
      </c>
      <c r="Q489" s="219">
        <v>50208</v>
      </c>
      <c r="R489" s="42">
        <v>1</v>
      </c>
    </row>
    <row r="490" spans="3:18">
      <c r="C490" s="247" t="s">
        <v>2784</v>
      </c>
      <c r="D490" s="129">
        <v>1201</v>
      </c>
      <c r="E490" s="140" t="e">
        <v>#N/A</v>
      </c>
      <c r="F490" s="127" t="s">
        <v>2578</v>
      </c>
      <c r="H490" s="141" t="s">
        <v>2594</v>
      </c>
      <c r="I490" s="64">
        <v>1201</v>
      </c>
      <c r="J490" s="42">
        <v>78</v>
      </c>
      <c r="K490" s="55" t="str">
        <f>StoreConfig!J490</f>
        <v>1201|0#0#0#78</v>
      </c>
      <c r="Q490" s="219">
        <v>50201</v>
      </c>
      <c r="R490" s="42">
        <v>1</v>
      </c>
    </row>
    <row r="491" spans="3:18">
      <c r="C491" s="247" t="s">
        <v>2784</v>
      </c>
      <c r="D491" s="129">
        <v>1201</v>
      </c>
      <c r="E491" s="140" t="e">
        <v>#N/A</v>
      </c>
      <c r="F491" s="127" t="s">
        <v>2578</v>
      </c>
      <c r="H491" s="141" t="s">
        <v>2594</v>
      </c>
      <c r="I491" s="64">
        <v>1201</v>
      </c>
      <c r="J491" s="42">
        <v>78</v>
      </c>
      <c r="K491" s="55" t="str">
        <f>StoreConfig!J491</f>
        <v>1201|0#0#0#78</v>
      </c>
      <c r="Q491" s="219">
        <v>50202</v>
      </c>
      <c r="R491" s="42">
        <v>1</v>
      </c>
    </row>
    <row r="492" spans="3:18">
      <c r="C492" s="247" t="s">
        <v>2784</v>
      </c>
      <c r="D492" s="129">
        <v>1201</v>
      </c>
      <c r="E492" s="140" t="e">
        <v>#N/A</v>
      </c>
      <c r="F492" s="127" t="s">
        <v>2578</v>
      </c>
      <c r="H492" s="141" t="s">
        <v>2594</v>
      </c>
      <c r="I492" s="64">
        <v>1201</v>
      </c>
      <c r="J492" s="42">
        <v>78</v>
      </c>
      <c r="K492" s="55" t="str">
        <f>StoreConfig!J492</f>
        <v>1201|0#0#0#78</v>
      </c>
      <c r="Q492" s="219">
        <v>50203</v>
      </c>
      <c r="R492" s="42">
        <v>1</v>
      </c>
    </row>
    <row r="493" spans="3:18">
      <c r="C493" s="247" t="s">
        <v>2784</v>
      </c>
      <c r="D493" s="129">
        <v>1201</v>
      </c>
      <c r="E493" s="140" t="e">
        <v>#N/A</v>
      </c>
      <c r="F493" s="127" t="s">
        <v>2578</v>
      </c>
      <c r="H493" s="141" t="s">
        <v>2594</v>
      </c>
      <c r="I493" s="64">
        <v>1201</v>
      </c>
      <c r="J493" s="42">
        <v>78</v>
      </c>
      <c r="K493" s="55" t="str">
        <f>StoreConfig!J493</f>
        <v>1201|0#0#0#78</v>
      </c>
      <c r="Q493" s="219">
        <v>50204</v>
      </c>
      <c r="R493" s="42">
        <v>1</v>
      </c>
    </row>
    <row r="494" spans="3:18">
      <c r="C494" s="247" t="s">
        <v>2784</v>
      </c>
      <c r="D494" s="129">
        <v>1201</v>
      </c>
      <c r="E494" s="140" t="e">
        <v>#N/A</v>
      </c>
      <c r="F494" s="127" t="s">
        <v>2578</v>
      </c>
      <c r="H494" s="141" t="s">
        <v>2594</v>
      </c>
      <c r="I494" s="64">
        <v>1201</v>
      </c>
      <c r="J494" s="42">
        <v>78</v>
      </c>
      <c r="K494" s="55" t="str">
        <f>StoreConfig!J494</f>
        <v>1201|0#0#0#78</v>
      </c>
      <c r="Q494" s="219">
        <v>50205</v>
      </c>
      <c r="R494" s="42">
        <v>1</v>
      </c>
    </row>
    <row r="495" spans="3:18">
      <c r="C495" s="247" t="s">
        <v>2784</v>
      </c>
      <c r="D495" s="129">
        <v>1201</v>
      </c>
      <c r="E495" s="140" t="e">
        <v>#N/A</v>
      </c>
      <c r="F495" s="127" t="s">
        <v>2578</v>
      </c>
      <c r="H495" s="141" t="s">
        <v>2594</v>
      </c>
      <c r="I495" s="64">
        <v>1201</v>
      </c>
      <c r="J495" s="42">
        <v>78</v>
      </c>
      <c r="K495" s="55" t="str">
        <f>StoreConfig!J495</f>
        <v>1201|0#0#0#78</v>
      </c>
      <c r="Q495" s="219">
        <v>50206</v>
      </c>
      <c r="R495" s="42">
        <v>1</v>
      </c>
    </row>
    <row r="496" spans="3:18">
      <c r="C496" s="247" t="s">
        <v>2784</v>
      </c>
      <c r="D496" s="129">
        <v>1201</v>
      </c>
      <c r="E496" s="140" t="e">
        <v>#N/A</v>
      </c>
      <c r="F496" s="127" t="s">
        <v>2578</v>
      </c>
      <c r="H496" s="141" t="s">
        <v>2594</v>
      </c>
      <c r="I496" s="64">
        <v>1201</v>
      </c>
      <c r="J496" s="42">
        <v>78</v>
      </c>
      <c r="K496" s="55" t="str">
        <f>StoreConfig!J496</f>
        <v>1201|0#0#0#78</v>
      </c>
      <c r="Q496" s="219">
        <v>50207</v>
      </c>
      <c r="R496" s="42">
        <v>1</v>
      </c>
    </row>
    <row r="497" spans="3:28">
      <c r="C497" s="247" t="s">
        <v>2784</v>
      </c>
      <c r="D497" s="129">
        <v>1201</v>
      </c>
      <c r="E497" s="140" t="e">
        <v>#N/A</v>
      </c>
      <c r="F497" s="127" t="s">
        <v>2578</v>
      </c>
      <c r="H497" s="141" t="s">
        <v>2594</v>
      </c>
      <c r="I497" s="64">
        <v>1201</v>
      </c>
      <c r="J497" s="42">
        <v>78</v>
      </c>
      <c r="K497" s="55" t="str">
        <f>StoreConfig!J497</f>
        <v>1201|0#0#0#78</v>
      </c>
      <c r="Q497" s="219">
        <v>50208</v>
      </c>
      <c r="R497" s="42">
        <v>1</v>
      </c>
    </row>
    <row r="498" spans="3:28">
      <c r="C498" s="247" t="s">
        <v>2784</v>
      </c>
      <c r="D498" s="129">
        <v>1201</v>
      </c>
      <c r="E498" s="140" t="e">
        <v>#N/A</v>
      </c>
      <c r="F498" s="127" t="s">
        <v>2578</v>
      </c>
      <c r="H498" s="141" t="s">
        <v>2594</v>
      </c>
      <c r="I498" s="64">
        <v>1201</v>
      </c>
      <c r="J498" s="42">
        <v>280</v>
      </c>
      <c r="K498" s="55" t="str">
        <f>StoreConfig!J498</f>
        <v>1201|0#0#0#280</v>
      </c>
      <c r="Q498" s="219">
        <v>50301</v>
      </c>
      <c r="R498" s="42">
        <v>1</v>
      </c>
    </row>
    <row r="499" spans="3:28">
      <c r="C499" s="247" t="s">
        <v>2784</v>
      </c>
      <c r="D499" s="129">
        <v>1201</v>
      </c>
      <c r="E499" s="140" t="e">
        <v>#N/A</v>
      </c>
      <c r="F499" s="127" t="s">
        <v>2578</v>
      </c>
      <c r="H499" s="141" t="s">
        <v>2594</v>
      </c>
      <c r="I499" s="64">
        <v>1201</v>
      </c>
      <c r="J499" s="42">
        <v>280</v>
      </c>
      <c r="K499" s="55" t="str">
        <f>StoreConfig!J499</f>
        <v>1201|0#0#0#280</v>
      </c>
      <c r="Q499" s="219">
        <v>50302</v>
      </c>
      <c r="R499" s="42">
        <v>1</v>
      </c>
    </row>
    <row r="500" spans="3:28">
      <c r="C500" s="247" t="s">
        <v>2784</v>
      </c>
      <c r="D500" s="129">
        <v>1201</v>
      </c>
      <c r="E500" s="140" t="e">
        <v>#N/A</v>
      </c>
      <c r="F500" s="127" t="s">
        <v>2578</v>
      </c>
      <c r="H500" s="141" t="s">
        <v>2594</v>
      </c>
      <c r="I500" s="64">
        <v>1201</v>
      </c>
      <c r="J500" s="42">
        <v>280</v>
      </c>
      <c r="K500" s="55" t="str">
        <f>StoreConfig!J500</f>
        <v>1201|0#0#0#280</v>
      </c>
      <c r="Q500" s="219">
        <v>50303</v>
      </c>
      <c r="R500" s="42">
        <v>1</v>
      </c>
    </row>
    <row r="501" spans="3:28">
      <c r="C501" s="247" t="s">
        <v>2784</v>
      </c>
      <c r="D501" s="129">
        <v>1201</v>
      </c>
      <c r="E501" s="140" t="e">
        <v>#N/A</v>
      </c>
      <c r="F501" s="127" t="s">
        <v>2578</v>
      </c>
      <c r="H501" s="141" t="s">
        <v>2594</v>
      </c>
      <c r="I501" s="64">
        <v>1201</v>
      </c>
      <c r="J501" s="42">
        <v>280</v>
      </c>
      <c r="K501" s="55" t="str">
        <f>StoreConfig!J501</f>
        <v>1201|0#0#0#280</v>
      </c>
      <c r="Q501" s="219">
        <v>50304</v>
      </c>
      <c r="R501" s="42">
        <v>1</v>
      </c>
    </row>
    <row r="502" spans="3:28">
      <c r="C502" s="247" t="s">
        <v>2784</v>
      </c>
      <c r="D502" s="129">
        <v>1201</v>
      </c>
      <c r="E502" s="140" t="e">
        <v>#N/A</v>
      </c>
      <c r="F502" s="127" t="s">
        <v>2578</v>
      </c>
      <c r="H502" s="141" t="s">
        <v>2594</v>
      </c>
      <c r="I502" s="64">
        <v>1201</v>
      </c>
      <c r="J502" s="42">
        <v>280</v>
      </c>
      <c r="K502" s="55" t="str">
        <f>StoreConfig!J502</f>
        <v>1201|0#0#0#280</v>
      </c>
      <c r="Q502" s="219">
        <v>50305</v>
      </c>
      <c r="R502" s="42">
        <v>1</v>
      </c>
    </row>
    <row r="503" spans="3:28">
      <c r="C503" s="247" t="s">
        <v>2784</v>
      </c>
      <c r="D503" s="129">
        <v>1201</v>
      </c>
      <c r="E503" s="140" t="e">
        <v>#N/A</v>
      </c>
      <c r="F503" s="127" t="s">
        <v>2578</v>
      </c>
      <c r="H503" s="141" t="s">
        <v>2594</v>
      </c>
      <c r="I503" s="64">
        <v>1201</v>
      </c>
      <c r="J503" s="42">
        <v>280</v>
      </c>
      <c r="K503" s="55" t="str">
        <f>StoreConfig!J503</f>
        <v>1201|0#0#0#280</v>
      </c>
      <c r="Q503" s="219">
        <v>50306</v>
      </c>
      <c r="R503" s="42">
        <v>1</v>
      </c>
    </row>
    <row r="504" spans="3:28">
      <c r="C504" s="247" t="s">
        <v>2784</v>
      </c>
      <c r="D504" s="129">
        <v>1201</v>
      </c>
      <c r="E504" s="140" t="e">
        <v>#N/A</v>
      </c>
      <c r="F504" s="127" t="s">
        <v>2578</v>
      </c>
      <c r="H504" s="141" t="s">
        <v>2594</v>
      </c>
      <c r="I504" s="64">
        <v>1201</v>
      </c>
      <c r="J504" s="42">
        <v>280</v>
      </c>
      <c r="K504" s="55" t="str">
        <f>StoreConfig!J504</f>
        <v>1201|0#0#0#280</v>
      </c>
      <c r="Q504" s="219">
        <v>50307</v>
      </c>
      <c r="R504" s="42">
        <v>1</v>
      </c>
    </row>
    <row r="505" spans="3:28">
      <c r="C505" s="247" t="s">
        <v>2784</v>
      </c>
      <c r="D505" s="129">
        <v>1201</v>
      </c>
      <c r="E505" s="140" t="e">
        <v>#N/A</v>
      </c>
      <c r="F505" s="127" t="s">
        <v>2578</v>
      </c>
      <c r="H505" s="141" t="s">
        <v>2594</v>
      </c>
      <c r="I505" s="64">
        <v>1201</v>
      </c>
      <c r="J505" s="42">
        <v>280</v>
      </c>
      <c r="K505" s="55" t="str">
        <f>StoreConfig!J505</f>
        <v>1201|0#0#0#280</v>
      </c>
      <c r="Q505" s="219">
        <v>50308</v>
      </c>
      <c r="R505" s="42">
        <v>1</v>
      </c>
    </row>
    <row r="506" spans="3:28">
      <c r="C506" s="247" t="s">
        <v>2784</v>
      </c>
      <c r="D506" s="129">
        <v>1201</v>
      </c>
      <c r="E506" s="140" t="e">
        <v>#N/A</v>
      </c>
      <c r="F506" s="127" t="s">
        <v>2578</v>
      </c>
      <c r="H506" s="141" t="s">
        <v>2594</v>
      </c>
      <c r="I506" s="64">
        <v>1201</v>
      </c>
      <c r="J506" s="42">
        <v>280</v>
      </c>
      <c r="K506" s="55" t="str">
        <f>StoreConfig!J506</f>
        <v>1201|0#0#0#280</v>
      </c>
      <c r="Q506" s="219">
        <v>50309</v>
      </c>
      <c r="R506" s="42">
        <v>1</v>
      </c>
    </row>
    <row r="507" spans="3:28">
      <c r="C507" s="247" t="s">
        <v>2784</v>
      </c>
      <c r="D507" s="129">
        <v>1201</v>
      </c>
      <c r="E507" s="140" t="e">
        <v>#N/A</v>
      </c>
      <c r="F507" s="127" t="s">
        <v>2578</v>
      </c>
      <c r="H507" s="141" t="s">
        <v>2594</v>
      </c>
      <c r="I507" s="64">
        <v>1201</v>
      </c>
      <c r="J507" s="42">
        <v>280</v>
      </c>
      <c r="K507" s="55" t="str">
        <f>StoreConfig!J507</f>
        <v>1201|0#0#0#280</v>
      </c>
      <c r="Q507" s="219">
        <v>50310</v>
      </c>
      <c r="R507" s="42">
        <v>1</v>
      </c>
    </row>
    <row r="508" spans="3:28">
      <c r="C508" s="247" t="s">
        <v>2784</v>
      </c>
      <c r="D508" s="129">
        <v>1201</v>
      </c>
      <c r="E508" s="140" t="e">
        <v>#N/A</v>
      </c>
      <c r="F508" s="127" t="s">
        <v>2578</v>
      </c>
      <c r="H508" s="141" t="s">
        <v>2594</v>
      </c>
      <c r="I508" s="64">
        <v>1201</v>
      </c>
      <c r="J508" s="42">
        <v>280</v>
      </c>
      <c r="K508" s="55" t="str">
        <f>StoreConfig!J508</f>
        <v>1201|0#0#0#280</v>
      </c>
      <c r="Q508" s="219">
        <v>50311</v>
      </c>
      <c r="R508" s="42">
        <v>1</v>
      </c>
    </row>
    <row r="509" spans="3:28" ht="15.75">
      <c r="C509" s="247"/>
      <c r="D509" s="130">
        <v>16</v>
      </c>
      <c r="E509" s="140">
        <v>1000</v>
      </c>
      <c r="F509" s="127">
        <v>660</v>
      </c>
      <c r="G509" s="56"/>
      <c r="H509" s="141">
        <v>7</v>
      </c>
      <c r="I509" s="113">
        <v>16</v>
      </c>
      <c r="J509" s="56">
        <v>660</v>
      </c>
      <c r="K509" s="42" t="str">
        <f>D509&amp;$K$6&amp;E509</f>
        <v>16|0#0#0#1000</v>
      </c>
      <c r="L509" s="56"/>
      <c r="M509" s="56"/>
      <c r="Q509" s="238">
        <v>4</v>
      </c>
      <c r="R509" s="56">
        <v>1000</v>
      </c>
      <c r="S509" s="56"/>
      <c r="T509" s="56"/>
      <c r="U509" s="56"/>
      <c r="V509" s="56"/>
      <c r="W509" s="56"/>
      <c r="X509" s="56"/>
      <c r="Y509" s="56"/>
      <c r="Z509" s="56"/>
      <c r="AA509" s="56"/>
      <c r="AB509" s="56"/>
    </row>
    <row r="510" spans="3:28" ht="15.75">
      <c r="C510" s="247"/>
      <c r="D510" s="130">
        <v>16</v>
      </c>
      <c r="E510" s="140">
        <v>2500</v>
      </c>
      <c r="F510" s="127">
        <v>2500</v>
      </c>
      <c r="G510" s="56"/>
      <c r="H510" s="141" t="s">
        <v>2594</v>
      </c>
      <c r="I510" s="113">
        <v>16</v>
      </c>
      <c r="J510" s="56">
        <v>2500</v>
      </c>
      <c r="K510" s="42" t="e">
        <f>#REF!</f>
        <v>#REF!</v>
      </c>
      <c r="L510" s="56"/>
      <c r="M510" s="56"/>
      <c r="Q510" s="238">
        <v>19</v>
      </c>
      <c r="R510" s="56">
        <v>10</v>
      </c>
      <c r="S510" s="56"/>
      <c r="T510" s="56"/>
      <c r="U510" s="56"/>
      <c r="V510" s="56"/>
      <c r="W510" s="56"/>
      <c r="X510" s="56"/>
      <c r="Y510" s="56"/>
      <c r="Z510" s="56"/>
      <c r="AA510" s="56"/>
      <c r="AB510" s="56"/>
    </row>
    <row r="511" spans="3:28" ht="15.75">
      <c r="C511" s="247" t="s">
        <v>2787</v>
      </c>
      <c r="D511" s="139">
        <v>16</v>
      </c>
      <c r="E511" s="140" t="e">
        <v>#VALUE!</v>
      </c>
      <c r="F511" s="127">
        <v>1000</v>
      </c>
      <c r="G511" s="56"/>
      <c r="H511" s="141" t="s">
        <v>2594</v>
      </c>
      <c r="I511" s="113">
        <v>16</v>
      </c>
      <c r="J511" s="56">
        <v>1000</v>
      </c>
      <c r="K511" s="55" t="e">
        <f>#REF!</f>
        <v>#REF!</v>
      </c>
      <c r="L511" s="56"/>
      <c r="M511" s="56"/>
      <c r="P511" s="215">
        <f>R511*50</f>
        <v>100</v>
      </c>
      <c r="Q511" s="238">
        <v>60</v>
      </c>
      <c r="R511" s="56">
        <v>2</v>
      </c>
      <c r="S511" s="56"/>
      <c r="T511" s="56"/>
      <c r="U511" s="56"/>
      <c r="V511" s="56"/>
      <c r="W511" s="56"/>
      <c r="X511" s="56"/>
      <c r="Y511" s="56"/>
      <c r="Z511" s="56"/>
      <c r="AA511" s="56"/>
      <c r="AB511" s="56"/>
    </row>
    <row r="512" spans="3:28" ht="15.75">
      <c r="C512" s="247"/>
      <c r="D512" s="130">
        <v>16</v>
      </c>
      <c r="E512" s="140">
        <v>600</v>
      </c>
      <c r="F512" s="127">
        <v>600</v>
      </c>
      <c r="G512" s="56"/>
      <c r="H512" s="141" t="s">
        <v>2594</v>
      </c>
      <c r="I512" s="113">
        <v>16</v>
      </c>
      <c r="J512" s="56">
        <v>600</v>
      </c>
      <c r="K512" s="42" t="e">
        <f>#REF!</f>
        <v>#REF!</v>
      </c>
      <c r="L512" s="56"/>
      <c r="M512" s="56"/>
      <c r="Q512" s="238">
        <v>23</v>
      </c>
      <c r="R512" s="56">
        <v>30</v>
      </c>
      <c r="S512" s="56"/>
      <c r="T512" s="56"/>
      <c r="U512" s="56"/>
      <c r="V512" s="56"/>
      <c r="W512" s="56"/>
      <c r="X512" s="56"/>
      <c r="Y512" s="56"/>
      <c r="Z512" s="56"/>
      <c r="AA512" s="56"/>
      <c r="AB512" s="56"/>
    </row>
    <row r="513" spans="3:28" ht="15.75">
      <c r="C513" s="247"/>
      <c r="D513" s="130">
        <v>16</v>
      </c>
      <c r="E513" s="140">
        <v>12500</v>
      </c>
      <c r="F513" s="127">
        <v>2500</v>
      </c>
      <c r="G513" s="56"/>
      <c r="H513" s="141">
        <v>2</v>
      </c>
      <c r="I513" s="113">
        <v>16</v>
      </c>
      <c r="J513" s="56">
        <v>2500</v>
      </c>
      <c r="K513" s="42" t="str">
        <f>D513&amp;$K$6&amp;E513</f>
        <v>16|0#0#0#12500</v>
      </c>
      <c r="L513" s="56"/>
      <c r="M513" s="56"/>
      <c r="Q513" s="238">
        <v>20</v>
      </c>
      <c r="R513" s="56">
        <v>5</v>
      </c>
      <c r="S513" s="56"/>
      <c r="T513" s="56"/>
      <c r="U513" s="56"/>
      <c r="V513" s="56"/>
      <c r="W513" s="56"/>
      <c r="X513" s="56"/>
      <c r="Y513" s="56"/>
      <c r="Z513" s="56"/>
      <c r="AA513" s="56"/>
      <c r="AB513" s="56"/>
    </row>
    <row r="514" spans="3:28" ht="15.75">
      <c r="C514" s="247"/>
      <c r="D514" s="130">
        <v>16</v>
      </c>
      <c r="E514" s="140">
        <v>6000</v>
      </c>
      <c r="F514" s="127">
        <v>3000</v>
      </c>
      <c r="G514" s="56"/>
      <c r="H514" s="141">
        <v>5</v>
      </c>
      <c r="I514" s="113">
        <v>16</v>
      </c>
      <c r="J514" s="56">
        <v>3000</v>
      </c>
      <c r="K514" s="42" t="str">
        <f>D514&amp;$K$6&amp;E514</f>
        <v>16|0#0#0#6000</v>
      </c>
      <c r="L514" s="56"/>
      <c r="M514" s="56"/>
      <c r="Q514" s="238">
        <v>12013</v>
      </c>
      <c r="R514" s="56">
        <v>50</v>
      </c>
      <c r="S514" s="56"/>
      <c r="T514" s="56"/>
      <c r="U514" s="56"/>
      <c r="V514" s="56"/>
      <c r="W514" s="56"/>
      <c r="X514" s="56"/>
      <c r="Y514" s="56"/>
      <c r="Z514" s="56"/>
      <c r="AA514" s="56"/>
      <c r="AB514" s="56"/>
    </row>
    <row r="515" spans="3:28">
      <c r="C515" s="247"/>
      <c r="D515" s="130">
        <v>16</v>
      </c>
      <c r="E515" s="140">
        <v>1500</v>
      </c>
      <c r="F515" s="127">
        <v>1600</v>
      </c>
      <c r="H515" s="141" t="s">
        <v>2594</v>
      </c>
      <c r="I515" s="113">
        <v>16</v>
      </c>
      <c r="J515" s="42">
        <v>1600</v>
      </c>
      <c r="K515" s="42" t="str">
        <f>StoreConfig!J515</f>
        <v>16|0#0#0#1600</v>
      </c>
      <c r="Q515" s="238">
        <v>19</v>
      </c>
      <c r="R515" s="42">
        <v>6</v>
      </c>
    </row>
    <row r="516" spans="3:28">
      <c r="C516" s="247" t="s">
        <v>2784</v>
      </c>
      <c r="D516" s="129">
        <v>1201</v>
      </c>
      <c r="E516" s="140" t="e">
        <v>#N/A</v>
      </c>
      <c r="F516" s="127" t="s">
        <v>2578</v>
      </c>
      <c r="H516" s="141" t="s">
        <v>2594</v>
      </c>
      <c r="I516" s="64">
        <v>1201</v>
      </c>
      <c r="J516" s="42">
        <v>20000</v>
      </c>
      <c r="K516" s="55" t="str">
        <f>StoreConfig!J516</f>
        <v>1201|0#0#0#20000</v>
      </c>
      <c r="Q516" s="219">
        <v>11014</v>
      </c>
      <c r="R516" s="42">
        <v>10</v>
      </c>
    </row>
    <row r="517" spans="3:28">
      <c r="C517" s="247" t="s">
        <v>2784</v>
      </c>
      <c r="D517" s="129">
        <v>1201</v>
      </c>
      <c r="E517" s="140" t="e">
        <v>#N/A</v>
      </c>
      <c r="F517" s="127" t="s">
        <v>2578</v>
      </c>
      <c r="H517" s="141" t="s">
        <v>2594</v>
      </c>
      <c r="I517" s="64">
        <v>1201</v>
      </c>
      <c r="J517" s="42">
        <v>5000</v>
      </c>
      <c r="K517" s="55" t="str">
        <f>StoreConfig!J517</f>
        <v>1201|0#0#0#5000</v>
      </c>
      <c r="Q517" s="219">
        <v>11007</v>
      </c>
      <c r="R517" s="42">
        <v>10</v>
      </c>
    </row>
    <row r="518" spans="3:28">
      <c r="C518" s="247" t="s">
        <v>2784</v>
      </c>
      <c r="D518" s="129">
        <v>1201</v>
      </c>
      <c r="E518" s="140" t="e">
        <v>#N/A</v>
      </c>
      <c r="F518" s="127" t="s">
        <v>2578</v>
      </c>
      <c r="H518" s="141" t="s">
        <v>2594</v>
      </c>
      <c r="I518" s="64">
        <v>1201</v>
      </c>
      <c r="J518" s="42">
        <v>5000</v>
      </c>
      <c r="K518" s="55" t="str">
        <f>StoreConfig!J518</f>
        <v>1201|0#0#0#5000</v>
      </c>
      <c r="Q518" s="219">
        <v>11006</v>
      </c>
      <c r="R518" s="42">
        <v>10</v>
      </c>
    </row>
    <row r="519" spans="3:28">
      <c r="C519" s="247" t="s">
        <v>2784</v>
      </c>
      <c r="D519" s="129">
        <v>1201</v>
      </c>
      <c r="E519" s="140" t="e">
        <v>#N/A</v>
      </c>
      <c r="F519" s="127" t="s">
        <v>2578</v>
      </c>
      <c r="H519" s="141" t="s">
        <v>2594</v>
      </c>
      <c r="I519" s="64">
        <v>1201</v>
      </c>
      <c r="J519" s="42">
        <v>5000</v>
      </c>
      <c r="K519" s="55" t="str">
        <f>StoreConfig!J519</f>
        <v>1201|0#0#0#5000</v>
      </c>
      <c r="Q519" s="219">
        <v>11003</v>
      </c>
      <c r="R519" s="42">
        <v>10</v>
      </c>
    </row>
    <row r="520" spans="3:28">
      <c r="C520" s="247" t="s">
        <v>2784</v>
      </c>
      <c r="D520" s="129">
        <v>1201</v>
      </c>
      <c r="E520" s="140" t="e">
        <v>#N/A</v>
      </c>
      <c r="F520" s="127" t="s">
        <v>2578</v>
      </c>
      <c r="H520" s="141" t="s">
        <v>2594</v>
      </c>
      <c r="I520" s="64">
        <v>1201</v>
      </c>
      <c r="J520" s="42">
        <v>5000</v>
      </c>
      <c r="K520" s="55" t="str">
        <f>StoreConfig!J520</f>
        <v>1201|0#0#0#5000</v>
      </c>
      <c r="Q520" s="219">
        <v>11022</v>
      </c>
      <c r="R520" s="42">
        <v>10</v>
      </c>
    </row>
    <row r="521" spans="3:28">
      <c r="C521" s="247" t="s">
        <v>2784</v>
      </c>
      <c r="D521" s="129">
        <v>1201</v>
      </c>
      <c r="E521" s="140" t="e">
        <v>#N/A</v>
      </c>
      <c r="F521" s="127" t="s">
        <v>2578</v>
      </c>
      <c r="H521" s="141" t="s">
        <v>2594</v>
      </c>
      <c r="I521" s="64">
        <v>1201</v>
      </c>
      <c r="J521" s="42">
        <v>150</v>
      </c>
      <c r="K521" s="55" t="str">
        <f>StoreConfig!J521</f>
        <v>1201|0#0#0#150</v>
      </c>
      <c r="Q521" s="219">
        <v>11025</v>
      </c>
      <c r="R521" s="42">
        <v>1</v>
      </c>
    </row>
    <row r="522" spans="3:28">
      <c r="C522" s="247" t="s">
        <v>2784</v>
      </c>
      <c r="D522" s="129">
        <v>1201</v>
      </c>
      <c r="E522" s="140" t="e">
        <v>#N/A</v>
      </c>
      <c r="F522" s="127" t="s">
        <v>2578</v>
      </c>
      <c r="H522" s="141" t="s">
        <v>2594</v>
      </c>
      <c r="I522" s="64">
        <v>1201</v>
      </c>
      <c r="J522" s="42">
        <v>150</v>
      </c>
      <c r="K522" s="55" t="str">
        <f>StoreConfig!J522</f>
        <v>1201|0#0#0#150</v>
      </c>
      <c r="Q522" s="219">
        <v>11030</v>
      </c>
      <c r="R522" s="42">
        <v>1</v>
      </c>
    </row>
    <row r="523" spans="3:28">
      <c r="C523" s="247" t="s">
        <v>2784</v>
      </c>
      <c r="D523" s="129">
        <v>1201</v>
      </c>
      <c r="E523" s="140" t="e">
        <v>#N/A</v>
      </c>
      <c r="F523" s="127" t="s">
        <v>2578</v>
      </c>
      <c r="H523" s="141" t="s">
        <v>2594</v>
      </c>
      <c r="I523" s="64">
        <v>1201</v>
      </c>
      <c r="J523" s="42">
        <v>150</v>
      </c>
      <c r="K523" s="55" t="str">
        <f>StoreConfig!J523</f>
        <v>1201|0#0#0#150</v>
      </c>
      <c r="Q523" s="219">
        <v>11036</v>
      </c>
      <c r="R523" s="42">
        <v>1</v>
      </c>
    </row>
    <row r="524" spans="3:28">
      <c r="C524" s="247" t="s">
        <v>2784</v>
      </c>
      <c r="D524" s="129">
        <v>1201</v>
      </c>
      <c r="E524" s="140" t="e">
        <v>#N/A</v>
      </c>
      <c r="F524" s="127" t="s">
        <v>2578</v>
      </c>
      <c r="H524" s="141" t="s">
        <v>2594</v>
      </c>
      <c r="I524" s="64">
        <v>1201</v>
      </c>
      <c r="J524" s="42">
        <v>150</v>
      </c>
      <c r="K524" s="55" t="str">
        <f>StoreConfig!J524</f>
        <v>1201|0#0#0#150</v>
      </c>
      <c r="Q524" s="219">
        <v>11045</v>
      </c>
      <c r="R524" s="42">
        <v>1</v>
      </c>
    </row>
    <row r="525" spans="3:28">
      <c r="C525" s="247" t="s">
        <v>2784</v>
      </c>
      <c r="D525" s="129">
        <v>1201</v>
      </c>
      <c r="E525" s="140" t="e">
        <v>#VALUE!</v>
      </c>
      <c r="F525" s="127" t="s">
        <v>2578</v>
      </c>
      <c r="H525" s="141" t="s">
        <v>2594</v>
      </c>
      <c r="I525" s="64">
        <v>1201</v>
      </c>
      <c r="J525" s="42">
        <v>100</v>
      </c>
      <c r="K525" s="55" t="str">
        <f>StoreConfig!J525</f>
        <v>1201|0#0#0#20</v>
      </c>
      <c r="P525" s="215">
        <f>R525*50</f>
        <v>250</v>
      </c>
      <c r="Q525" s="219">
        <v>60</v>
      </c>
      <c r="R525" s="42">
        <v>5</v>
      </c>
    </row>
    <row r="526" spans="3:28">
      <c r="C526" s="247" t="s">
        <v>2784</v>
      </c>
      <c r="D526" s="129">
        <v>1201</v>
      </c>
      <c r="E526" s="140" t="e">
        <v>#N/A</v>
      </c>
      <c r="F526" s="127" t="s">
        <v>2578</v>
      </c>
      <c r="H526" s="141" t="s">
        <v>2594</v>
      </c>
      <c r="I526" s="64">
        <v>1201</v>
      </c>
      <c r="J526" s="42">
        <v>500</v>
      </c>
      <c r="K526" s="55" t="str">
        <f>StoreConfig!J526</f>
        <v>1201|0#0#0#500</v>
      </c>
      <c r="Q526" s="219">
        <v>20</v>
      </c>
      <c r="R526" s="42">
        <v>1</v>
      </c>
    </row>
    <row r="527" spans="3:28">
      <c r="C527" s="247" t="s">
        <v>2784</v>
      </c>
      <c r="D527" s="129">
        <v>1201</v>
      </c>
      <c r="E527" s="140" t="e">
        <v>#N/A</v>
      </c>
      <c r="F527" s="127" t="s">
        <v>2578</v>
      </c>
      <c r="H527" s="141" t="s">
        <v>2594</v>
      </c>
      <c r="I527" s="64">
        <v>1201</v>
      </c>
      <c r="J527" s="42">
        <v>600</v>
      </c>
      <c r="K527" s="55" t="str">
        <f>StoreConfig!J527</f>
        <v>1201|0#0#0#600</v>
      </c>
      <c r="Q527" s="219">
        <v>33</v>
      </c>
      <c r="R527" s="42">
        <v>1</v>
      </c>
    </row>
    <row r="528" spans="3:28">
      <c r="C528" s="247" t="s">
        <v>2784</v>
      </c>
      <c r="D528" s="129">
        <v>1201</v>
      </c>
      <c r="E528" s="140" t="e">
        <v>#N/A</v>
      </c>
      <c r="F528" s="127" t="s">
        <v>2578</v>
      </c>
      <c r="H528" s="141" t="s">
        <v>2594</v>
      </c>
      <c r="I528" s="64">
        <v>1201</v>
      </c>
      <c r="J528" s="42">
        <v>1500</v>
      </c>
      <c r="K528" s="55" t="str">
        <f>StoreConfig!J528</f>
        <v>1201|0#0#0#1500</v>
      </c>
      <c r="Q528" s="219">
        <v>81106</v>
      </c>
      <c r="R528" s="42">
        <v>1</v>
      </c>
    </row>
    <row r="529" spans="3:21">
      <c r="C529" s="247"/>
      <c r="D529" s="129">
        <v>93</v>
      </c>
      <c r="E529" s="140">
        <v>6000</v>
      </c>
      <c r="F529" s="127">
        <v>1000</v>
      </c>
      <c r="H529" s="141">
        <v>9</v>
      </c>
      <c r="I529" s="84">
        <v>93</v>
      </c>
      <c r="J529" s="42">
        <v>5000</v>
      </c>
      <c r="K529" s="42" t="str">
        <f>D529&amp;$K$6&amp;E529</f>
        <v>93|0#0#0#6000</v>
      </c>
      <c r="Q529" s="233">
        <v>12013</v>
      </c>
      <c r="R529" s="42">
        <v>10</v>
      </c>
    </row>
    <row r="530" spans="3:21">
      <c r="C530" s="247"/>
      <c r="D530" s="129">
        <v>93</v>
      </c>
      <c r="E530" s="140">
        <v>1000</v>
      </c>
      <c r="F530" s="127">
        <v>200</v>
      </c>
      <c r="H530" s="141" t="s">
        <v>2594</v>
      </c>
      <c r="I530" s="84">
        <v>93</v>
      </c>
      <c r="J530" s="42">
        <v>1000</v>
      </c>
      <c r="K530" s="42" t="e">
        <f>#REF!</f>
        <v>#REF!</v>
      </c>
      <c r="Q530" s="233">
        <v>12003</v>
      </c>
      <c r="R530" s="42">
        <v>10</v>
      </c>
    </row>
    <row r="531" spans="3:21">
      <c r="C531" s="247"/>
      <c r="D531" s="129">
        <v>93</v>
      </c>
      <c r="E531" s="140">
        <v>1000</v>
      </c>
      <c r="F531" s="127">
        <v>200</v>
      </c>
      <c r="H531" s="141" t="s">
        <v>2594</v>
      </c>
      <c r="I531" s="84">
        <v>93</v>
      </c>
      <c r="J531" s="42">
        <v>1000</v>
      </c>
      <c r="K531" s="42" t="e">
        <f>#REF!</f>
        <v>#REF!</v>
      </c>
      <c r="Q531" s="233">
        <v>12002</v>
      </c>
      <c r="R531" s="42">
        <v>10</v>
      </c>
    </row>
    <row r="532" spans="3:21">
      <c r="C532" s="247"/>
      <c r="D532" s="129">
        <v>93</v>
      </c>
      <c r="E532" s="140">
        <v>1000</v>
      </c>
      <c r="F532" s="127">
        <v>200</v>
      </c>
      <c r="H532" s="141" t="s">
        <v>2594</v>
      </c>
      <c r="I532" s="84">
        <v>93</v>
      </c>
      <c r="J532" s="42">
        <v>1000</v>
      </c>
      <c r="K532" s="42" t="e">
        <f>#REF!</f>
        <v>#REF!</v>
      </c>
      <c r="Q532" s="233">
        <v>12004</v>
      </c>
      <c r="R532" s="42">
        <v>10</v>
      </c>
    </row>
    <row r="533" spans="3:21">
      <c r="C533" s="247"/>
      <c r="D533" s="129">
        <v>93</v>
      </c>
      <c r="E533" s="140">
        <v>1000</v>
      </c>
      <c r="F533" s="127">
        <v>200</v>
      </c>
      <c r="H533" s="141" t="s">
        <v>2594</v>
      </c>
      <c r="I533" s="84">
        <v>93</v>
      </c>
      <c r="J533" s="42">
        <v>1000</v>
      </c>
      <c r="K533" s="42" t="e">
        <f>#REF!</f>
        <v>#REF!</v>
      </c>
      <c r="Q533" s="233">
        <v>12005</v>
      </c>
      <c r="R533" s="42">
        <v>10</v>
      </c>
    </row>
    <row r="534" spans="3:21">
      <c r="C534" s="247"/>
      <c r="D534" s="129">
        <v>93</v>
      </c>
      <c r="E534" s="140">
        <v>50000</v>
      </c>
      <c r="F534" s="127">
        <v>9000</v>
      </c>
      <c r="H534" s="141">
        <v>9</v>
      </c>
      <c r="I534" s="84">
        <v>93</v>
      </c>
      <c r="J534" s="42">
        <v>45000</v>
      </c>
      <c r="K534" s="42" t="str">
        <f>D534&amp;$K$6&amp;E534</f>
        <v>93|0#0#0#50000</v>
      </c>
      <c r="Q534" s="233">
        <v>11008</v>
      </c>
      <c r="R534" s="42">
        <v>50</v>
      </c>
    </row>
    <row r="535" spans="3:21">
      <c r="C535" s="247"/>
      <c r="D535" s="129">
        <v>93</v>
      </c>
      <c r="E535" s="140">
        <v>50000</v>
      </c>
      <c r="F535" s="127">
        <v>9000</v>
      </c>
      <c r="H535" s="141">
        <v>9</v>
      </c>
      <c r="I535" s="84">
        <v>93</v>
      </c>
      <c r="J535" s="42">
        <v>45000</v>
      </c>
      <c r="K535" s="42" t="str">
        <f>D535&amp;$K$6&amp;E535</f>
        <v>93|0#0#0#50000</v>
      </c>
      <c r="Q535" s="233">
        <v>11022</v>
      </c>
      <c r="R535" s="42">
        <v>50</v>
      </c>
    </row>
    <row r="536" spans="3:21">
      <c r="C536" s="247"/>
      <c r="D536" s="129">
        <v>93</v>
      </c>
      <c r="E536" s="140">
        <v>50000</v>
      </c>
      <c r="F536" s="127">
        <v>9000</v>
      </c>
      <c r="H536" s="141">
        <v>9</v>
      </c>
      <c r="I536" s="84">
        <v>93</v>
      </c>
      <c r="J536" s="42">
        <v>45000</v>
      </c>
      <c r="K536" s="42" t="str">
        <f>D536&amp;$K$6&amp;E536</f>
        <v>93|0#0#0#50000</v>
      </c>
      <c r="Q536" s="233">
        <v>11014</v>
      </c>
      <c r="R536" s="42">
        <v>50</v>
      </c>
    </row>
    <row r="537" spans="3:21">
      <c r="C537" s="247"/>
      <c r="D537" s="129">
        <v>93</v>
      </c>
      <c r="E537" s="140">
        <v>50000</v>
      </c>
      <c r="F537" s="127">
        <v>9000</v>
      </c>
      <c r="H537" s="141">
        <v>9</v>
      </c>
      <c r="I537" s="84">
        <v>93</v>
      </c>
      <c r="J537" s="42">
        <v>45000</v>
      </c>
      <c r="K537" s="42" t="str">
        <f>D537&amp;$K$6&amp;E537</f>
        <v>93|0#0#0#50000</v>
      </c>
      <c r="Q537" s="233">
        <v>11076</v>
      </c>
      <c r="R537" s="42">
        <v>50</v>
      </c>
    </row>
    <row r="538" spans="3:21">
      <c r="C538" s="247" t="s">
        <v>2787</v>
      </c>
      <c r="D538" s="130">
        <v>16</v>
      </c>
      <c r="E538" s="140" t="e">
        <v>#VALUE!</v>
      </c>
      <c r="F538" s="127">
        <v>6</v>
      </c>
      <c r="H538" s="141" t="s">
        <v>2594</v>
      </c>
      <c r="I538" s="114">
        <v>16</v>
      </c>
      <c r="J538" s="42">
        <v>6</v>
      </c>
      <c r="K538" s="55" t="str">
        <f>StoreConfig!J538</f>
        <v>16|0#0#0#6</v>
      </c>
      <c r="Q538" s="218">
        <v>16</v>
      </c>
      <c r="R538" s="42" t="s">
        <v>2745</v>
      </c>
      <c r="S538" s="42" t="s">
        <v>2746</v>
      </c>
      <c r="T538" s="42" t="s">
        <v>2747</v>
      </c>
      <c r="U538" s="42">
        <v>100000</v>
      </c>
    </row>
    <row r="539" spans="3:21">
      <c r="C539" s="247" t="s">
        <v>2787</v>
      </c>
      <c r="D539" s="130">
        <v>16</v>
      </c>
      <c r="E539" s="140" t="e">
        <v>#VALUE!</v>
      </c>
      <c r="F539" s="127">
        <v>30</v>
      </c>
      <c r="H539" s="141" t="s">
        <v>2594</v>
      </c>
      <c r="I539" s="114">
        <v>16</v>
      </c>
      <c r="J539" s="42">
        <v>30</v>
      </c>
      <c r="K539" s="55" t="str">
        <f>StoreConfig!J539</f>
        <v>16|0#0#0#30</v>
      </c>
      <c r="Q539" s="218">
        <v>16</v>
      </c>
      <c r="R539" s="42" t="s">
        <v>2748</v>
      </c>
      <c r="S539" s="42" t="s">
        <v>2749</v>
      </c>
      <c r="T539" s="42" t="s">
        <v>2750</v>
      </c>
      <c r="U539" s="42">
        <v>5000</v>
      </c>
    </row>
    <row r="540" spans="3:21">
      <c r="C540" s="247" t="s">
        <v>2787</v>
      </c>
      <c r="D540" s="130">
        <v>16</v>
      </c>
      <c r="E540" s="140" t="e">
        <v>#VALUE!</v>
      </c>
      <c r="F540" s="127">
        <v>70</v>
      </c>
      <c r="H540" s="141" t="s">
        <v>2594</v>
      </c>
      <c r="I540" s="114">
        <v>16</v>
      </c>
      <c r="J540" s="42">
        <v>70</v>
      </c>
      <c r="K540" s="55" t="str">
        <f>StoreConfig!J540</f>
        <v>16|0#0#0#70</v>
      </c>
      <c r="Q540" s="218">
        <v>16</v>
      </c>
      <c r="R540" s="42" t="s">
        <v>2751</v>
      </c>
      <c r="S540" s="42" t="s">
        <v>2752</v>
      </c>
      <c r="T540" s="42" t="s">
        <v>2753</v>
      </c>
      <c r="U540" s="42">
        <v>1000</v>
      </c>
    </row>
    <row r="541" spans="3:21">
      <c r="C541" s="247" t="s">
        <v>2787</v>
      </c>
      <c r="D541" s="130">
        <v>16</v>
      </c>
      <c r="E541" s="140" t="e">
        <v>#VALUE!</v>
      </c>
      <c r="F541" s="127">
        <v>198</v>
      </c>
      <c r="H541" s="141" t="s">
        <v>2594</v>
      </c>
      <c r="I541" s="114">
        <v>16</v>
      </c>
      <c r="J541" s="42">
        <v>198</v>
      </c>
      <c r="K541" s="55" t="str">
        <f>StoreConfig!J541</f>
        <v>16|0#0#0#198</v>
      </c>
      <c r="Q541" s="218">
        <v>16</v>
      </c>
      <c r="R541" s="42" t="s">
        <v>2754</v>
      </c>
      <c r="S541" s="42" t="s">
        <v>2746</v>
      </c>
      <c r="T541" s="42" t="s">
        <v>2755</v>
      </c>
      <c r="U541" s="42">
        <v>10</v>
      </c>
    </row>
    <row r="542" spans="3:21">
      <c r="C542" s="247" t="s">
        <v>2787</v>
      </c>
      <c r="D542" s="130">
        <v>16</v>
      </c>
      <c r="E542" s="140" t="e">
        <v>#VALUE!</v>
      </c>
      <c r="F542" s="127">
        <v>398</v>
      </c>
      <c r="H542" s="141" t="s">
        <v>2594</v>
      </c>
      <c r="I542" s="114">
        <v>16</v>
      </c>
      <c r="J542" s="42">
        <v>398</v>
      </c>
      <c r="K542" s="55" t="str">
        <f>StoreConfig!J542</f>
        <v>16|0#0#0#398</v>
      </c>
      <c r="Q542" s="218">
        <v>16</v>
      </c>
      <c r="R542" s="42" t="s">
        <v>2756</v>
      </c>
      <c r="S542" s="42" t="s">
        <v>2746</v>
      </c>
      <c r="T542" s="42" t="s">
        <v>2757</v>
      </c>
      <c r="U542" s="42">
        <v>40</v>
      </c>
    </row>
    <row r="543" spans="3:21">
      <c r="C543" s="247" t="s">
        <v>2787</v>
      </c>
      <c r="D543" s="130">
        <v>16</v>
      </c>
      <c r="E543" s="140" t="e">
        <v>#VALUE!</v>
      </c>
      <c r="F543" s="127">
        <v>650</v>
      </c>
      <c r="H543" s="141" t="s">
        <v>2594</v>
      </c>
      <c r="I543" s="114">
        <v>16</v>
      </c>
      <c r="J543" s="42">
        <v>650</v>
      </c>
      <c r="K543" s="55" t="str">
        <f>StoreConfig!J543</f>
        <v>16|0#0#0#650</v>
      </c>
      <c r="Q543" s="218">
        <v>16</v>
      </c>
      <c r="R543" s="42" t="s">
        <v>2758</v>
      </c>
      <c r="S543" s="42" t="s">
        <v>2746</v>
      </c>
      <c r="T543" s="42" t="s">
        <v>2759</v>
      </c>
      <c r="U543" s="42">
        <v>10</v>
      </c>
    </row>
    <row r="544" spans="3:21">
      <c r="C544" s="247"/>
      <c r="D544" s="130">
        <v>16</v>
      </c>
      <c r="E544" s="140">
        <v>1000</v>
      </c>
      <c r="F544" s="127">
        <v>300</v>
      </c>
      <c r="G544" s="115" t="s">
        <v>2605</v>
      </c>
      <c r="H544" s="141">
        <v>3</v>
      </c>
      <c r="I544" s="114">
        <v>16</v>
      </c>
      <c r="J544" s="42">
        <v>300</v>
      </c>
      <c r="K544" s="42" t="str">
        <f>D544&amp;$K$6&amp;E544</f>
        <v>16|0#0#0#1000</v>
      </c>
      <c r="Q544" s="218">
        <v>48</v>
      </c>
      <c r="R544" s="42" t="s">
        <v>2742</v>
      </c>
      <c r="S544" s="42">
        <v>6</v>
      </c>
    </row>
    <row r="545" spans="3:22">
      <c r="C545" s="247"/>
      <c r="D545" s="130">
        <v>16</v>
      </c>
      <c r="E545" s="140">
        <v>1500</v>
      </c>
      <c r="F545" s="127">
        <v>500</v>
      </c>
      <c r="G545" s="115" t="s">
        <v>2605</v>
      </c>
      <c r="H545" s="141">
        <v>4</v>
      </c>
      <c r="I545" s="114">
        <v>16</v>
      </c>
      <c r="J545" s="42">
        <v>500</v>
      </c>
      <c r="K545" s="42" t="str">
        <f>D545&amp;$K$6&amp;E545</f>
        <v>16|0#0#0#1500</v>
      </c>
      <c r="Q545" s="218">
        <v>19</v>
      </c>
      <c r="R545" s="42" t="s">
        <v>2760</v>
      </c>
      <c r="S545" s="42">
        <v>1</v>
      </c>
    </row>
    <row r="546" spans="3:22">
      <c r="C546" s="247"/>
      <c r="D546" s="130">
        <v>16</v>
      </c>
      <c r="E546" s="140">
        <v>8000</v>
      </c>
      <c r="F546" s="127">
        <v>500</v>
      </c>
      <c r="G546" s="115" t="s">
        <v>2605</v>
      </c>
      <c r="H546" s="141">
        <v>1</v>
      </c>
      <c r="I546" s="114">
        <v>16</v>
      </c>
      <c r="J546" s="42">
        <v>500</v>
      </c>
      <c r="K546" s="42" t="str">
        <f>D546&amp;$K$6&amp;E546</f>
        <v>16|0#0#0#8000</v>
      </c>
      <c r="Q546" s="218">
        <v>10004</v>
      </c>
      <c r="R546" s="42" t="s">
        <v>2761</v>
      </c>
      <c r="S546" s="42">
        <v>1</v>
      </c>
    </row>
    <row r="547" spans="3:22">
      <c r="C547" s="247" t="s">
        <v>2788</v>
      </c>
      <c r="D547" s="130">
        <v>16</v>
      </c>
      <c r="E547" s="140" t="e">
        <v>#N/A</v>
      </c>
      <c r="F547" s="127">
        <v>500</v>
      </c>
      <c r="H547" s="141" t="s">
        <v>2594</v>
      </c>
      <c r="I547" s="114">
        <v>16</v>
      </c>
      <c r="J547" s="42">
        <v>500</v>
      </c>
      <c r="K547" s="55" t="str">
        <f>StoreConfig!J547</f>
        <v>16|0#0#0#500</v>
      </c>
      <c r="Q547" s="218">
        <v>39</v>
      </c>
      <c r="R547" s="42" t="s">
        <v>2742</v>
      </c>
      <c r="S547" s="42">
        <v>10</v>
      </c>
    </row>
    <row r="548" spans="3:22">
      <c r="C548" s="247"/>
      <c r="D548" s="130">
        <v>16</v>
      </c>
      <c r="E548" s="140">
        <v>48</v>
      </c>
      <c r="F548" s="127">
        <v>0</v>
      </c>
      <c r="H548" s="141">
        <v>0</v>
      </c>
      <c r="I548" s="112">
        <v>16</v>
      </c>
      <c r="J548" s="42">
        <v>0</v>
      </c>
      <c r="K548" s="42" t="str">
        <f t="shared" ref="K548:K557" si="9">D548&amp;$K$6&amp;E548</f>
        <v>16|0#0#0#48</v>
      </c>
      <c r="Q548" s="229">
        <v>14</v>
      </c>
      <c r="R548" s="42" t="s">
        <v>2762</v>
      </c>
      <c r="S548" s="42" t="s">
        <v>2763</v>
      </c>
      <c r="T548" s="42">
        <v>2</v>
      </c>
    </row>
    <row r="549" spans="3:22">
      <c r="C549" s="247"/>
      <c r="D549" s="130">
        <v>16</v>
      </c>
      <c r="E549" s="140">
        <v>700</v>
      </c>
      <c r="F549" s="127">
        <v>238</v>
      </c>
      <c r="H549" s="141">
        <v>4</v>
      </c>
      <c r="I549" s="112">
        <v>16</v>
      </c>
      <c r="J549" s="42">
        <v>238</v>
      </c>
      <c r="K549" s="42" t="str">
        <f t="shared" si="9"/>
        <v>16|0#0#0#700</v>
      </c>
      <c r="Q549" s="229">
        <v>4</v>
      </c>
      <c r="R549" s="42" t="s">
        <v>2764</v>
      </c>
      <c r="S549" s="42" t="s">
        <v>2765</v>
      </c>
      <c r="T549" s="42">
        <v>2000000</v>
      </c>
    </row>
    <row r="550" spans="3:22">
      <c r="C550" s="247"/>
      <c r="D550" s="130">
        <v>16</v>
      </c>
      <c r="E550" s="140">
        <v>2600</v>
      </c>
      <c r="F550" s="127">
        <v>688</v>
      </c>
      <c r="H550" s="141">
        <v>3</v>
      </c>
      <c r="I550" s="112">
        <v>16</v>
      </c>
      <c r="J550" s="42">
        <v>688</v>
      </c>
      <c r="K550" s="42" t="str">
        <f t="shared" si="9"/>
        <v>16|0#0#0#2600</v>
      </c>
      <c r="Q550" s="229">
        <v>12012</v>
      </c>
      <c r="R550" s="42" t="s">
        <v>2766</v>
      </c>
      <c r="S550" s="42" t="s">
        <v>2767</v>
      </c>
      <c r="T550" s="42">
        <v>2000000</v>
      </c>
    </row>
    <row r="551" spans="3:22">
      <c r="C551" s="247"/>
      <c r="D551" s="130">
        <v>16</v>
      </c>
      <c r="E551" s="140">
        <v>1800</v>
      </c>
      <c r="F551" s="127">
        <v>988</v>
      </c>
      <c r="H551" s="141">
        <v>6</v>
      </c>
      <c r="I551" s="112">
        <v>16</v>
      </c>
      <c r="J551" s="42">
        <v>988</v>
      </c>
      <c r="K551" s="42" t="str">
        <f t="shared" si="9"/>
        <v>16|0#0#0#1800</v>
      </c>
      <c r="Q551" s="229">
        <v>61</v>
      </c>
      <c r="R551" s="42" t="s">
        <v>2744</v>
      </c>
      <c r="S551" s="42" t="s">
        <v>2740</v>
      </c>
      <c r="T551" s="42">
        <v>4000000</v>
      </c>
    </row>
    <row r="552" spans="3:22">
      <c r="C552" s="247"/>
      <c r="D552" s="130">
        <v>16</v>
      </c>
      <c r="E552" s="140">
        <v>10000</v>
      </c>
      <c r="F552" s="127">
        <v>1888</v>
      </c>
      <c r="H552" s="141">
        <v>2</v>
      </c>
      <c r="I552" s="112">
        <v>16</v>
      </c>
      <c r="J552" s="42">
        <v>1888</v>
      </c>
      <c r="K552" s="42" t="str">
        <f t="shared" si="9"/>
        <v>16|0#0#0#10000</v>
      </c>
      <c r="Q552" s="229">
        <v>12013</v>
      </c>
      <c r="R552" s="42" t="s">
        <v>2768</v>
      </c>
      <c r="S552" s="42" t="s">
        <v>2769</v>
      </c>
      <c r="T552" s="42">
        <v>4000000</v>
      </c>
    </row>
    <row r="553" spans="3:22">
      <c r="C553" s="247"/>
      <c r="D553" s="130">
        <v>16</v>
      </c>
      <c r="E553" s="140">
        <v>7200</v>
      </c>
      <c r="F553" s="127">
        <v>2288</v>
      </c>
      <c r="H553" s="141">
        <v>4</v>
      </c>
      <c r="I553" s="112">
        <v>16</v>
      </c>
      <c r="J553" s="42">
        <v>2288</v>
      </c>
      <c r="K553" s="42" t="str">
        <f t="shared" si="9"/>
        <v>16|0#0#0#7200</v>
      </c>
      <c r="Q553" s="229">
        <v>12010</v>
      </c>
      <c r="R553" s="42" t="s">
        <v>2768</v>
      </c>
      <c r="S553" s="42" t="s">
        <v>2740</v>
      </c>
      <c r="T553" s="42">
        <v>6000000</v>
      </c>
    </row>
    <row r="554" spans="3:22">
      <c r="C554" s="247"/>
      <c r="D554" s="130">
        <v>16</v>
      </c>
      <c r="E554" s="140">
        <v>16000</v>
      </c>
      <c r="F554" s="127">
        <v>3888</v>
      </c>
      <c r="H554" s="141">
        <v>3</v>
      </c>
      <c r="I554" s="112">
        <v>16</v>
      </c>
      <c r="J554" s="42">
        <v>3888</v>
      </c>
      <c r="K554" s="42" t="str">
        <f t="shared" si="9"/>
        <v>16|0#0#0#16000</v>
      </c>
      <c r="Q554" s="229">
        <v>11026</v>
      </c>
      <c r="R554" s="42" t="s">
        <v>2768</v>
      </c>
      <c r="S554" s="42" t="s">
        <v>2750</v>
      </c>
      <c r="T554" s="42">
        <v>6000000</v>
      </c>
    </row>
    <row r="555" spans="3:22">
      <c r="C555" s="247"/>
      <c r="D555" s="130">
        <v>16</v>
      </c>
      <c r="E555" s="140">
        <v>11600</v>
      </c>
      <c r="F555" s="127">
        <v>4188</v>
      </c>
      <c r="H555" s="141">
        <v>4</v>
      </c>
      <c r="I555" s="112">
        <v>16</v>
      </c>
      <c r="J555" s="42">
        <v>4188</v>
      </c>
      <c r="K555" s="42" t="str">
        <f t="shared" si="9"/>
        <v>16|0#0#0#11600</v>
      </c>
      <c r="Q555" s="229">
        <v>11026</v>
      </c>
      <c r="R555" s="42" t="s">
        <v>2768</v>
      </c>
      <c r="S555" s="42" t="s">
        <v>2765</v>
      </c>
      <c r="T555" s="42">
        <v>8000000</v>
      </c>
    </row>
    <row r="556" spans="3:22">
      <c r="C556" s="247"/>
      <c r="D556" s="130">
        <v>16</v>
      </c>
      <c r="E556" s="140">
        <v>21700</v>
      </c>
      <c r="F556" s="127">
        <v>5888</v>
      </c>
      <c r="H556" s="141">
        <v>3</v>
      </c>
      <c r="I556" s="112">
        <v>16</v>
      </c>
      <c r="J556" s="42">
        <v>5888</v>
      </c>
      <c r="K556" s="42" t="str">
        <f t="shared" si="9"/>
        <v>16|0#0#0#21700</v>
      </c>
      <c r="Q556" s="229">
        <v>11014</v>
      </c>
      <c r="R556" s="42" t="s">
        <v>2768</v>
      </c>
      <c r="S556" s="42" t="s">
        <v>2770</v>
      </c>
      <c r="T556" s="42" t="s">
        <v>2771</v>
      </c>
      <c r="U556" s="42">
        <v>1</v>
      </c>
    </row>
    <row r="557" spans="3:22">
      <c r="C557" s="247"/>
      <c r="D557" s="130">
        <v>16</v>
      </c>
      <c r="E557" s="140">
        <v>20700</v>
      </c>
      <c r="F557" s="127">
        <v>6388</v>
      </c>
      <c r="H557" s="141">
        <v>4</v>
      </c>
      <c r="I557" s="112">
        <v>16</v>
      </c>
      <c r="J557" s="42">
        <v>6388</v>
      </c>
      <c r="K557" s="42" t="str">
        <f t="shared" si="9"/>
        <v>16|0#0#0#20700</v>
      </c>
      <c r="Q557" s="229">
        <v>11022</v>
      </c>
      <c r="R557" s="42" t="s">
        <v>2768</v>
      </c>
      <c r="S557" s="42" t="s">
        <v>2772</v>
      </c>
      <c r="T557" s="42" t="s">
        <v>2773</v>
      </c>
      <c r="U557" s="42" t="s">
        <v>2774</v>
      </c>
      <c r="V557" s="42">
        <v>50000</v>
      </c>
    </row>
    <row r="558" spans="3:22">
      <c r="C558" s="247" t="s">
        <v>2787</v>
      </c>
      <c r="D558" s="130">
        <v>16</v>
      </c>
      <c r="E558" s="140" t="e">
        <v>#N/A</v>
      </c>
      <c r="F558" s="127">
        <v>9888</v>
      </c>
      <c r="H558" s="141" t="s">
        <v>2594</v>
      </c>
      <c r="I558" s="112">
        <v>16</v>
      </c>
      <c r="J558" s="42">
        <v>9888</v>
      </c>
      <c r="K558" s="55" t="str">
        <f>StoreConfig!J558</f>
        <v>16|0#0#0#9888</v>
      </c>
      <c r="Q558" s="229">
        <v>11014</v>
      </c>
      <c r="R558" s="42" t="s">
        <v>2775</v>
      </c>
      <c r="S558" s="42" t="s">
        <v>2776</v>
      </c>
      <c r="T558" s="42" t="s">
        <v>2777</v>
      </c>
      <c r="U558" s="42" t="s">
        <v>2774</v>
      </c>
      <c r="V558" s="42">
        <v>100000</v>
      </c>
    </row>
    <row r="559" spans="3:22">
      <c r="C559" s="247" t="s">
        <v>2787</v>
      </c>
      <c r="D559" s="130">
        <v>16</v>
      </c>
      <c r="E559" s="140" t="e">
        <v>#N/A</v>
      </c>
      <c r="F559" s="127">
        <v>10888</v>
      </c>
      <c r="H559" s="141" t="s">
        <v>2594</v>
      </c>
      <c r="I559" s="112">
        <v>16</v>
      </c>
      <c r="J559" s="42">
        <v>10888</v>
      </c>
      <c r="K559" s="55" t="str">
        <f>StoreConfig!J559</f>
        <v>16|0#0#0#10888</v>
      </c>
      <c r="Q559" s="229">
        <v>11022</v>
      </c>
      <c r="R559" s="42" t="s">
        <v>2778</v>
      </c>
      <c r="S559" s="42" t="s">
        <v>2779</v>
      </c>
      <c r="T559" s="42" t="s">
        <v>2780</v>
      </c>
      <c r="U559" s="42" t="s">
        <v>2774</v>
      </c>
      <c r="V559" s="42">
        <v>200000</v>
      </c>
    </row>
    <row r="560" spans="3:22">
      <c r="C560" s="247" t="s">
        <v>2787</v>
      </c>
      <c r="D560" s="130">
        <v>16</v>
      </c>
      <c r="E560" s="140" t="e">
        <v>#N/A</v>
      </c>
      <c r="F560" s="127">
        <v>15888</v>
      </c>
      <c r="H560" s="141" t="s">
        <v>2594</v>
      </c>
      <c r="I560" s="112">
        <v>16</v>
      </c>
      <c r="J560" s="42">
        <v>15888</v>
      </c>
      <c r="K560" s="55" t="str">
        <f>StoreConfig!J560</f>
        <v>16|0#0#0#15888</v>
      </c>
      <c r="Q560" s="229">
        <v>11011</v>
      </c>
      <c r="R560" s="42" t="s">
        <v>2775</v>
      </c>
      <c r="S560" s="42" t="s">
        <v>2779</v>
      </c>
      <c r="T560" s="42" t="s">
        <v>2744</v>
      </c>
      <c r="U560" s="42" t="s">
        <v>2781</v>
      </c>
      <c r="V560" s="42">
        <v>300000</v>
      </c>
    </row>
    <row r="561" spans="3:28">
      <c r="C561" s="247" t="s">
        <v>2787</v>
      </c>
      <c r="D561" s="130">
        <v>16</v>
      </c>
      <c r="E561" s="140" t="e">
        <v>#N/A</v>
      </c>
      <c r="F561" s="127">
        <v>16888</v>
      </c>
      <c r="H561" s="141" t="s">
        <v>2594</v>
      </c>
      <c r="I561" s="112">
        <v>16</v>
      </c>
      <c r="J561" s="42">
        <v>16888</v>
      </c>
      <c r="K561" s="55" t="str">
        <f>StoreConfig!J561</f>
        <v>16|0#0#0#16888</v>
      </c>
      <c r="Q561" s="229">
        <v>11011</v>
      </c>
      <c r="R561" s="42" t="s">
        <v>2778</v>
      </c>
      <c r="S561" s="42" t="s">
        <v>2782</v>
      </c>
      <c r="T561" s="42" t="s">
        <v>2783</v>
      </c>
      <c r="U561" s="42" t="s">
        <v>2781</v>
      </c>
      <c r="V561" s="42">
        <v>400000</v>
      </c>
    </row>
    <row r="562" spans="3:28">
      <c r="C562" s="247"/>
      <c r="D562" s="130">
        <v>16</v>
      </c>
      <c r="E562" s="140">
        <v>600</v>
      </c>
      <c r="F562" s="127">
        <v>600</v>
      </c>
      <c r="G562" s="68"/>
      <c r="H562" s="141" t="s">
        <v>2594</v>
      </c>
      <c r="I562" s="112">
        <v>16</v>
      </c>
      <c r="J562" s="68">
        <v>600</v>
      </c>
      <c r="K562" s="42" t="str">
        <f>StoreConfig!J562</f>
        <v>16|0#0#0#600</v>
      </c>
      <c r="L562" s="68"/>
      <c r="M562" s="68"/>
      <c r="Q562" s="229">
        <v>11057</v>
      </c>
      <c r="R562" s="68">
        <v>30</v>
      </c>
      <c r="S562" s="68"/>
      <c r="T562" s="68"/>
      <c r="U562" s="68"/>
      <c r="V562" s="68"/>
      <c r="W562" s="68"/>
      <c r="X562" s="68"/>
      <c r="Y562" s="68"/>
      <c r="Z562" s="68"/>
      <c r="AA562" s="68"/>
      <c r="AB562" s="68"/>
    </row>
    <row r="563" spans="3:28">
      <c r="C563" s="247"/>
      <c r="D563" s="130">
        <v>16</v>
      </c>
      <c r="E563" s="140">
        <v>600</v>
      </c>
      <c r="F563" s="127">
        <v>600</v>
      </c>
      <c r="G563" s="68"/>
      <c r="H563" s="141" t="s">
        <v>2594</v>
      </c>
      <c r="I563" s="112">
        <v>16</v>
      </c>
      <c r="J563" s="68">
        <v>600</v>
      </c>
      <c r="K563" s="42" t="str">
        <f>StoreConfig!J563</f>
        <v>16|0#0#0#600</v>
      </c>
      <c r="L563" s="68"/>
      <c r="M563" s="68"/>
      <c r="Q563" s="229">
        <v>11058</v>
      </c>
      <c r="R563" s="68">
        <v>30</v>
      </c>
      <c r="S563" s="68"/>
      <c r="T563" s="68"/>
      <c r="U563" s="68"/>
      <c r="V563" s="68"/>
      <c r="W563" s="68"/>
      <c r="X563" s="68"/>
      <c r="Y563" s="68"/>
      <c r="Z563" s="68"/>
      <c r="AA563" s="68"/>
      <c r="AB563" s="68"/>
    </row>
    <row r="564" spans="3:28">
      <c r="C564" s="247"/>
      <c r="D564" s="130">
        <v>16</v>
      </c>
      <c r="E564" s="140">
        <v>600</v>
      </c>
      <c r="F564" s="127">
        <v>600</v>
      </c>
      <c r="G564" s="68"/>
      <c r="H564" s="141" t="s">
        <v>2594</v>
      </c>
      <c r="I564" s="112">
        <v>16</v>
      </c>
      <c r="J564" s="68">
        <v>600</v>
      </c>
      <c r="K564" s="42" t="str">
        <f>StoreConfig!J564</f>
        <v>16|0#0#0#600</v>
      </c>
      <c r="L564" s="68"/>
      <c r="M564" s="68"/>
      <c r="Q564" s="229">
        <v>11059</v>
      </c>
      <c r="R564" s="68">
        <v>30</v>
      </c>
      <c r="S564" s="68"/>
      <c r="T564" s="68"/>
      <c r="U564" s="68"/>
      <c r="V564" s="68"/>
      <c r="W564" s="68"/>
      <c r="X564" s="68"/>
      <c r="Y564" s="68"/>
      <c r="Z564" s="68"/>
      <c r="AA564" s="68"/>
      <c r="AB564" s="68"/>
    </row>
    <row r="565" spans="3:28">
      <c r="C565" s="247"/>
      <c r="D565" s="130">
        <v>16</v>
      </c>
      <c r="E565" s="140">
        <v>600</v>
      </c>
      <c r="F565" s="127">
        <v>600</v>
      </c>
      <c r="G565" s="68"/>
      <c r="H565" s="141" t="s">
        <v>2594</v>
      </c>
      <c r="I565" s="112">
        <v>16</v>
      </c>
      <c r="J565" s="68">
        <v>600</v>
      </c>
      <c r="K565" s="42" t="str">
        <f>StoreConfig!J565</f>
        <v>16|0#0#0#600</v>
      </c>
      <c r="L565" s="68"/>
      <c r="M565" s="68"/>
      <c r="Q565" s="229">
        <v>11060</v>
      </c>
      <c r="R565" s="68">
        <v>30</v>
      </c>
      <c r="S565" s="68"/>
      <c r="T565" s="68"/>
      <c r="U565" s="68"/>
      <c r="V565" s="68"/>
      <c r="W565" s="68"/>
      <c r="X565" s="68"/>
      <c r="Y565" s="68"/>
      <c r="Z565" s="68"/>
      <c r="AA565" s="68"/>
      <c r="AB565" s="68"/>
    </row>
    <row r="566" spans="3:28">
      <c r="C566" s="247"/>
      <c r="D566" s="130">
        <v>16</v>
      </c>
      <c r="E566" s="140">
        <v>600</v>
      </c>
      <c r="F566" s="127">
        <v>600</v>
      </c>
      <c r="G566" s="68"/>
      <c r="H566" s="141" t="s">
        <v>2594</v>
      </c>
      <c r="I566" s="112">
        <v>16</v>
      </c>
      <c r="J566" s="68">
        <v>600</v>
      </c>
      <c r="K566" s="42" t="str">
        <f>StoreConfig!J566</f>
        <v>16|0#0#0#600</v>
      </c>
      <c r="L566" s="68"/>
      <c r="M566" s="68"/>
      <c r="Q566" s="229">
        <v>11061</v>
      </c>
      <c r="R566" s="68">
        <v>30</v>
      </c>
      <c r="S566" s="68"/>
      <c r="T566" s="68"/>
      <c r="U566" s="68"/>
      <c r="V566" s="68"/>
      <c r="W566" s="68"/>
      <c r="X566" s="68"/>
      <c r="Y566" s="68"/>
      <c r="Z566" s="68"/>
      <c r="AA566" s="68"/>
      <c r="AB566" s="68"/>
    </row>
    <row r="567" spans="3:28">
      <c r="C567" s="247"/>
      <c r="D567" s="130">
        <v>16</v>
      </c>
      <c r="E567" s="140">
        <v>600</v>
      </c>
      <c r="F567" s="127">
        <v>600</v>
      </c>
      <c r="G567" s="68"/>
      <c r="H567" s="141" t="s">
        <v>2594</v>
      </c>
      <c r="I567" s="112">
        <v>16</v>
      </c>
      <c r="J567" s="68">
        <v>600</v>
      </c>
      <c r="K567" s="42" t="str">
        <f>StoreConfig!J567</f>
        <v>16|0#0#0#600</v>
      </c>
      <c r="L567" s="68"/>
      <c r="M567" s="68"/>
      <c r="Q567" s="229">
        <v>11062</v>
      </c>
      <c r="R567" s="68">
        <v>30</v>
      </c>
      <c r="S567" s="68"/>
      <c r="T567" s="68"/>
      <c r="U567" s="68"/>
      <c r="V567" s="68"/>
      <c r="W567" s="68"/>
      <c r="X567" s="68"/>
      <c r="Y567" s="68"/>
      <c r="Z567" s="68"/>
      <c r="AA567" s="68"/>
      <c r="AB567" s="68"/>
    </row>
    <row r="568" spans="3:28">
      <c r="C568" s="247"/>
      <c r="D568" s="130">
        <v>16</v>
      </c>
      <c r="E568" s="140">
        <v>600</v>
      </c>
      <c r="F568" s="127">
        <v>600</v>
      </c>
      <c r="G568" s="68"/>
      <c r="H568" s="141" t="s">
        <v>2594</v>
      </c>
      <c r="I568" s="112">
        <v>16</v>
      </c>
      <c r="J568" s="68">
        <v>600</v>
      </c>
      <c r="K568" s="42" t="str">
        <f>StoreConfig!J568</f>
        <v>16|0#0#0#600</v>
      </c>
      <c r="L568" s="68"/>
      <c r="M568" s="68"/>
      <c r="Q568" s="229">
        <v>11063</v>
      </c>
      <c r="R568" s="68">
        <v>30</v>
      </c>
      <c r="S568" s="68"/>
      <c r="T568" s="68"/>
      <c r="U568" s="68"/>
      <c r="V568" s="68"/>
      <c r="W568" s="68"/>
      <c r="X568" s="68"/>
      <c r="Y568" s="68"/>
      <c r="Z568" s="68"/>
      <c r="AA568" s="68"/>
      <c r="AB568" s="68"/>
    </row>
    <row r="569" spans="3:28">
      <c r="C569" s="247"/>
      <c r="D569" s="130">
        <v>16</v>
      </c>
      <c r="E569" s="140">
        <v>600</v>
      </c>
      <c r="F569" s="127">
        <v>600</v>
      </c>
      <c r="G569" s="68"/>
      <c r="H569" s="141" t="s">
        <v>2594</v>
      </c>
      <c r="I569" s="112">
        <v>16</v>
      </c>
      <c r="J569" s="68">
        <v>600</v>
      </c>
      <c r="K569" s="42" t="str">
        <f>StoreConfig!J569</f>
        <v>16|0#0#0#600</v>
      </c>
      <c r="L569" s="68"/>
      <c r="M569" s="68"/>
      <c r="Q569" s="229">
        <v>11064</v>
      </c>
      <c r="R569" s="68">
        <v>30</v>
      </c>
      <c r="S569" s="68"/>
      <c r="T569" s="68"/>
      <c r="U569" s="68"/>
      <c r="V569" s="68"/>
      <c r="W569" s="68"/>
      <c r="X569" s="68"/>
      <c r="Y569" s="68"/>
      <c r="Z569" s="68"/>
      <c r="AA569" s="68"/>
      <c r="AB569" s="68"/>
    </row>
    <row r="570" spans="3:28">
      <c r="C570" s="247"/>
      <c r="D570" s="130">
        <v>16</v>
      </c>
      <c r="E570" s="140">
        <v>600</v>
      </c>
      <c r="F570" s="127">
        <v>600</v>
      </c>
      <c r="G570" s="68"/>
      <c r="H570" s="141" t="s">
        <v>2594</v>
      </c>
      <c r="I570" s="112">
        <v>16</v>
      </c>
      <c r="J570" s="68">
        <v>600</v>
      </c>
      <c r="K570" s="42" t="str">
        <f>StoreConfig!J570</f>
        <v>16|0#0#0#600</v>
      </c>
      <c r="L570" s="68"/>
      <c r="M570" s="68"/>
      <c r="Q570" s="229">
        <v>11065</v>
      </c>
      <c r="R570" s="68">
        <v>30</v>
      </c>
      <c r="S570" s="68"/>
      <c r="T570" s="68"/>
      <c r="U570" s="68"/>
      <c r="V570" s="68"/>
      <c r="W570" s="68"/>
      <c r="X570" s="68"/>
      <c r="Y570" s="68"/>
      <c r="Z570" s="68"/>
      <c r="AA570" s="68"/>
      <c r="AB570" s="68"/>
    </row>
    <row r="571" spans="3:28">
      <c r="C571" s="247"/>
      <c r="D571" s="130">
        <v>16</v>
      </c>
      <c r="E571" s="140">
        <v>600</v>
      </c>
      <c r="F571" s="127">
        <v>600</v>
      </c>
      <c r="G571" s="68"/>
      <c r="H571" s="141" t="s">
        <v>2594</v>
      </c>
      <c r="I571" s="112">
        <v>16</v>
      </c>
      <c r="J571" s="68">
        <v>600</v>
      </c>
      <c r="K571" s="42" t="str">
        <f>StoreConfig!J571</f>
        <v>16|0#0#0#600</v>
      </c>
      <c r="L571" s="68"/>
      <c r="M571" s="68"/>
      <c r="Q571" s="229">
        <v>11066</v>
      </c>
      <c r="R571" s="68">
        <v>30</v>
      </c>
      <c r="S571" s="68"/>
      <c r="T571" s="68"/>
      <c r="U571" s="68"/>
      <c r="V571" s="68"/>
      <c r="W571" s="68"/>
      <c r="X571" s="68"/>
      <c r="Y571" s="68"/>
      <c r="Z571" s="68"/>
      <c r="AA571" s="68"/>
      <c r="AB571" s="68"/>
    </row>
    <row r="572" spans="3:28">
      <c r="C572" s="247"/>
      <c r="D572" s="130">
        <v>16</v>
      </c>
      <c r="E572" s="140">
        <v>600</v>
      </c>
      <c r="F572" s="127">
        <v>600</v>
      </c>
      <c r="G572" s="68"/>
      <c r="H572" s="141" t="s">
        <v>2594</v>
      </c>
      <c r="I572" s="112">
        <v>16</v>
      </c>
      <c r="J572" s="68">
        <v>600</v>
      </c>
      <c r="K572" s="42" t="str">
        <f>StoreConfig!J572</f>
        <v>16|0#0#0#600</v>
      </c>
      <c r="L572" s="68"/>
      <c r="M572" s="68"/>
      <c r="Q572" s="229">
        <v>11067</v>
      </c>
      <c r="R572" s="68">
        <v>30</v>
      </c>
      <c r="S572" s="68"/>
      <c r="T572" s="68"/>
      <c r="U572" s="68"/>
      <c r="V572" s="68"/>
      <c r="W572" s="68"/>
      <c r="X572" s="68"/>
      <c r="Y572" s="68"/>
      <c r="Z572" s="68"/>
      <c r="AA572" s="68"/>
      <c r="AB572" s="68"/>
    </row>
    <row r="573" spans="3:28">
      <c r="C573" s="247"/>
      <c r="D573" s="130">
        <v>16</v>
      </c>
      <c r="E573" s="140">
        <v>600</v>
      </c>
      <c r="F573" s="127">
        <v>600</v>
      </c>
      <c r="G573" s="68"/>
      <c r="H573" s="141" t="s">
        <v>2594</v>
      </c>
      <c r="I573" s="112">
        <v>16</v>
      </c>
      <c r="J573" s="68">
        <v>600</v>
      </c>
      <c r="K573" s="42" t="str">
        <f>StoreConfig!J573</f>
        <v>16|0#0#0#600</v>
      </c>
      <c r="L573" s="68"/>
      <c r="M573" s="68"/>
      <c r="Q573" s="229">
        <v>11068</v>
      </c>
      <c r="R573" s="68">
        <v>30</v>
      </c>
      <c r="S573" s="68"/>
      <c r="T573" s="68"/>
      <c r="U573" s="68"/>
      <c r="V573" s="68"/>
      <c r="W573" s="68"/>
      <c r="X573" s="68"/>
      <c r="Y573" s="68"/>
      <c r="Z573" s="68"/>
      <c r="AA573" s="68"/>
      <c r="AB573" s="68"/>
    </row>
    <row r="574" spans="3:28">
      <c r="C574" s="247"/>
      <c r="D574" s="130">
        <v>16</v>
      </c>
      <c r="E574" s="140">
        <v>600</v>
      </c>
      <c r="F574" s="127">
        <v>600</v>
      </c>
      <c r="G574" s="68"/>
      <c r="H574" s="141" t="s">
        <v>2594</v>
      </c>
      <c r="I574" s="112">
        <v>16</v>
      </c>
      <c r="J574" s="68">
        <v>600</v>
      </c>
      <c r="K574" s="42" t="str">
        <f>StoreConfig!J574</f>
        <v>16|0#0#0#600</v>
      </c>
      <c r="L574" s="68"/>
      <c r="M574" s="68"/>
      <c r="Q574" s="229">
        <v>11069</v>
      </c>
      <c r="R574" s="68">
        <v>30</v>
      </c>
      <c r="S574" s="68"/>
      <c r="T574" s="68"/>
      <c r="U574" s="68"/>
      <c r="V574" s="68"/>
      <c r="W574" s="68"/>
      <c r="X574" s="68"/>
      <c r="Y574" s="68"/>
      <c r="Z574" s="68"/>
      <c r="AA574" s="68"/>
      <c r="AB574" s="68"/>
    </row>
    <row r="575" spans="3:28">
      <c r="C575" s="247"/>
      <c r="D575" s="130">
        <v>16</v>
      </c>
      <c r="E575" s="140">
        <v>600</v>
      </c>
      <c r="F575" s="127">
        <v>600</v>
      </c>
      <c r="G575" s="68"/>
      <c r="H575" s="141" t="s">
        <v>2594</v>
      </c>
      <c r="I575" s="112">
        <v>16</v>
      </c>
      <c r="J575" s="68">
        <v>600</v>
      </c>
      <c r="K575" s="42" t="str">
        <f>StoreConfig!J575</f>
        <v>16|0#0#0#600</v>
      </c>
      <c r="L575" s="68"/>
      <c r="M575" s="68"/>
      <c r="Q575" s="229">
        <v>11070</v>
      </c>
      <c r="R575" s="68">
        <v>30</v>
      </c>
      <c r="S575" s="68"/>
      <c r="T575" s="68"/>
      <c r="U575" s="68"/>
      <c r="V575" s="68"/>
      <c r="W575" s="68"/>
      <c r="X575" s="68"/>
      <c r="Y575" s="68"/>
      <c r="Z575" s="68"/>
      <c r="AA575" s="68"/>
      <c r="AB575" s="68"/>
    </row>
    <row r="576" spans="3:28">
      <c r="C576" s="247"/>
      <c r="D576" s="130">
        <v>16</v>
      </c>
      <c r="E576" s="140">
        <v>600</v>
      </c>
      <c r="F576" s="127">
        <v>600</v>
      </c>
      <c r="G576" s="68"/>
      <c r="H576" s="141" t="s">
        <v>2594</v>
      </c>
      <c r="I576" s="112">
        <v>16</v>
      </c>
      <c r="J576" s="68">
        <v>600</v>
      </c>
      <c r="K576" s="42" t="str">
        <f>StoreConfig!J576</f>
        <v>16|0#0#0#600</v>
      </c>
      <c r="L576" s="68"/>
      <c r="M576" s="68"/>
      <c r="Q576" s="229">
        <v>11071</v>
      </c>
      <c r="R576" s="68">
        <v>30</v>
      </c>
      <c r="S576" s="68"/>
      <c r="T576" s="68"/>
      <c r="U576" s="68"/>
      <c r="V576" s="68"/>
      <c r="W576" s="68"/>
      <c r="X576" s="68"/>
      <c r="Y576" s="68"/>
      <c r="Z576" s="68"/>
      <c r="AA576" s="68"/>
      <c r="AB576" s="68"/>
    </row>
    <row r="577" spans="3:28">
      <c r="C577" s="247"/>
      <c r="D577" s="130">
        <v>16</v>
      </c>
      <c r="E577" s="140">
        <v>600</v>
      </c>
      <c r="F577" s="127">
        <v>600</v>
      </c>
      <c r="G577" s="68"/>
      <c r="H577" s="141" t="s">
        <v>2594</v>
      </c>
      <c r="I577" s="112">
        <v>16</v>
      </c>
      <c r="J577" s="68">
        <v>600</v>
      </c>
      <c r="K577" s="42" t="str">
        <f>StoreConfig!J577</f>
        <v>16|0#0#0#600</v>
      </c>
      <c r="L577" s="68"/>
      <c r="M577" s="68"/>
      <c r="Q577" s="229">
        <v>11072</v>
      </c>
      <c r="R577" s="68">
        <v>30</v>
      </c>
      <c r="S577" s="68"/>
      <c r="T577" s="68"/>
      <c r="U577" s="68"/>
      <c r="V577" s="68"/>
      <c r="W577" s="68"/>
      <c r="X577" s="68"/>
      <c r="Y577" s="68"/>
      <c r="Z577" s="68"/>
      <c r="AA577" s="68"/>
      <c r="AB577" s="68"/>
    </row>
    <row r="578" spans="3:28">
      <c r="C578" s="247"/>
      <c r="D578" s="130">
        <v>14</v>
      </c>
      <c r="E578" s="140">
        <v>3000000</v>
      </c>
      <c r="F578" s="127">
        <v>360</v>
      </c>
      <c r="G578" s="68"/>
      <c r="H578" s="141">
        <v>6</v>
      </c>
      <c r="I578" s="112">
        <v>14</v>
      </c>
      <c r="J578" s="68">
        <v>1800000</v>
      </c>
      <c r="K578" s="42" t="str">
        <f t="shared" ref="K578:K597" si="10">D578&amp;$K$6&amp;E578</f>
        <v>14|0#0#0#3000000</v>
      </c>
      <c r="L578" s="68"/>
      <c r="M578" s="68"/>
      <c r="Q578" s="229">
        <v>11057</v>
      </c>
      <c r="R578" s="68">
        <v>30</v>
      </c>
      <c r="S578" s="68"/>
      <c r="T578" s="68"/>
      <c r="U578" s="68"/>
      <c r="V578" s="68"/>
      <c r="W578" s="68"/>
      <c r="X578" s="68"/>
      <c r="Y578" s="68"/>
      <c r="Z578" s="68"/>
      <c r="AA578" s="68"/>
      <c r="AB578" s="68"/>
    </row>
    <row r="579" spans="3:28">
      <c r="C579" s="247"/>
      <c r="D579" s="130">
        <v>14</v>
      </c>
      <c r="E579" s="140">
        <v>3000000</v>
      </c>
      <c r="F579" s="127">
        <v>360</v>
      </c>
      <c r="G579" s="68"/>
      <c r="H579" s="141">
        <v>6</v>
      </c>
      <c r="I579" s="112">
        <v>14</v>
      </c>
      <c r="J579" s="68">
        <v>1800000</v>
      </c>
      <c r="K579" s="42" t="str">
        <f t="shared" si="10"/>
        <v>14|0#0#0#3000000</v>
      </c>
      <c r="L579" s="68"/>
      <c r="M579" s="68"/>
      <c r="Q579" s="229">
        <v>11058</v>
      </c>
      <c r="R579" s="68">
        <v>30</v>
      </c>
      <c r="S579" s="68"/>
      <c r="T579" s="68"/>
      <c r="U579" s="68"/>
      <c r="V579" s="68"/>
      <c r="W579" s="68"/>
      <c r="X579" s="68"/>
      <c r="Y579" s="68"/>
      <c r="Z579" s="68"/>
      <c r="AA579" s="68"/>
      <c r="AB579" s="68"/>
    </row>
    <row r="580" spans="3:28">
      <c r="C580" s="247"/>
      <c r="D580" s="130">
        <v>14</v>
      </c>
      <c r="E580" s="140">
        <v>3000000</v>
      </c>
      <c r="F580" s="127">
        <v>360</v>
      </c>
      <c r="G580" s="68"/>
      <c r="H580" s="141">
        <v>6</v>
      </c>
      <c r="I580" s="112">
        <v>14</v>
      </c>
      <c r="J580" s="68">
        <v>1800000</v>
      </c>
      <c r="K580" s="42" t="str">
        <f t="shared" si="10"/>
        <v>14|0#0#0#3000000</v>
      </c>
      <c r="L580" s="68"/>
      <c r="M580" s="68"/>
      <c r="Q580" s="229">
        <v>11059</v>
      </c>
      <c r="R580" s="68">
        <v>30</v>
      </c>
      <c r="S580" s="68"/>
      <c r="T580" s="68"/>
      <c r="U580" s="68"/>
      <c r="V580" s="68"/>
      <c r="W580" s="68"/>
      <c r="X580" s="68"/>
      <c r="Y580" s="68"/>
      <c r="Z580" s="68"/>
      <c r="AA580" s="68"/>
      <c r="AB580" s="68"/>
    </row>
    <row r="581" spans="3:28">
      <c r="C581" s="247"/>
      <c r="D581" s="130">
        <v>14</v>
      </c>
      <c r="E581" s="140">
        <v>3000000</v>
      </c>
      <c r="F581" s="127">
        <v>360</v>
      </c>
      <c r="G581" s="68"/>
      <c r="H581" s="141">
        <v>6</v>
      </c>
      <c r="I581" s="112">
        <v>14</v>
      </c>
      <c r="J581" s="68">
        <v>1800000</v>
      </c>
      <c r="K581" s="42" t="str">
        <f t="shared" si="10"/>
        <v>14|0#0#0#3000000</v>
      </c>
      <c r="L581" s="68"/>
      <c r="M581" s="68"/>
      <c r="Q581" s="229">
        <v>11060</v>
      </c>
      <c r="R581" s="68">
        <v>30</v>
      </c>
      <c r="S581" s="68"/>
      <c r="T581" s="68"/>
      <c r="U581" s="68"/>
      <c r="V581" s="68"/>
      <c r="W581" s="68"/>
      <c r="X581" s="68"/>
      <c r="Y581" s="68"/>
      <c r="Z581" s="68"/>
      <c r="AA581" s="68"/>
      <c r="AB581" s="68"/>
    </row>
    <row r="582" spans="3:28">
      <c r="C582" s="247"/>
      <c r="D582" s="130">
        <v>14</v>
      </c>
      <c r="E582" s="140">
        <v>3000000</v>
      </c>
      <c r="F582" s="127">
        <v>360</v>
      </c>
      <c r="G582" s="68"/>
      <c r="H582" s="141">
        <v>6</v>
      </c>
      <c r="I582" s="112">
        <v>14</v>
      </c>
      <c r="J582" s="68">
        <v>1800000</v>
      </c>
      <c r="K582" s="42" t="str">
        <f t="shared" si="10"/>
        <v>14|0#0#0#3000000</v>
      </c>
      <c r="L582" s="68"/>
      <c r="M582" s="68"/>
      <c r="Q582" s="229">
        <v>11061</v>
      </c>
      <c r="R582" s="68">
        <v>30</v>
      </c>
      <c r="S582" s="68"/>
      <c r="T582" s="68"/>
      <c r="U582" s="68"/>
      <c r="V582" s="68"/>
      <c r="W582" s="68"/>
      <c r="X582" s="68"/>
      <c r="Y582" s="68"/>
      <c r="Z582" s="68"/>
      <c r="AA582" s="68"/>
      <c r="AB582" s="68"/>
    </row>
    <row r="583" spans="3:28">
      <c r="C583" s="247"/>
      <c r="D583" s="130">
        <v>14</v>
      </c>
      <c r="E583" s="140">
        <v>3000000</v>
      </c>
      <c r="F583" s="127">
        <v>360</v>
      </c>
      <c r="G583" s="68"/>
      <c r="H583" s="141">
        <v>6</v>
      </c>
      <c r="I583" s="112">
        <v>14</v>
      </c>
      <c r="J583" s="68">
        <v>1800000</v>
      </c>
      <c r="K583" s="42" t="str">
        <f t="shared" si="10"/>
        <v>14|0#0#0#3000000</v>
      </c>
      <c r="L583" s="68"/>
      <c r="M583" s="68"/>
      <c r="Q583" s="229">
        <v>11062</v>
      </c>
      <c r="R583" s="68">
        <v>30</v>
      </c>
      <c r="S583" s="68"/>
      <c r="T583" s="68"/>
      <c r="U583" s="68"/>
      <c r="V583" s="68"/>
      <c r="W583" s="68"/>
      <c r="X583" s="68"/>
      <c r="Y583" s="68"/>
      <c r="Z583" s="68"/>
      <c r="AA583" s="68"/>
      <c r="AB583" s="68"/>
    </row>
    <row r="584" spans="3:28">
      <c r="C584" s="247"/>
      <c r="D584" s="130">
        <v>14</v>
      </c>
      <c r="E584" s="140">
        <v>3000000</v>
      </c>
      <c r="F584" s="127">
        <v>360</v>
      </c>
      <c r="G584" s="68"/>
      <c r="H584" s="141">
        <v>6</v>
      </c>
      <c r="I584" s="112">
        <v>14</v>
      </c>
      <c r="J584" s="68">
        <v>1800000</v>
      </c>
      <c r="K584" s="42" t="str">
        <f t="shared" si="10"/>
        <v>14|0#0#0#3000000</v>
      </c>
      <c r="L584" s="68"/>
      <c r="M584" s="68"/>
      <c r="Q584" s="229">
        <v>11063</v>
      </c>
      <c r="R584" s="68">
        <v>30</v>
      </c>
      <c r="S584" s="68"/>
      <c r="T584" s="68"/>
      <c r="U584" s="68"/>
      <c r="V584" s="68"/>
      <c r="W584" s="68"/>
      <c r="X584" s="68"/>
      <c r="Y584" s="68"/>
      <c r="Z584" s="68"/>
      <c r="AA584" s="68"/>
      <c r="AB584" s="68"/>
    </row>
    <row r="585" spans="3:28">
      <c r="C585" s="247"/>
      <c r="D585" s="130">
        <v>14</v>
      </c>
      <c r="E585" s="140">
        <v>3000000</v>
      </c>
      <c r="F585" s="127">
        <v>360</v>
      </c>
      <c r="G585" s="68"/>
      <c r="H585" s="141">
        <v>6</v>
      </c>
      <c r="I585" s="112">
        <v>14</v>
      </c>
      <c r="J585" s="68">
        <v>1800000</v>
      </c>
      <c r="K585" s="42" t="str">
        <f t="shared" si="10"/>
        <v>14|0#0#0#3000000</v>
      </c>
      <c r="L585" s="68"/>
      <c r="M585" s="68"/>
      <c r="Q585" s="229">
        <v>11064</v>
      </c>
      <c r="R585" s="68">
        <v>30</v>
      </c>
      <c r="S585" s="68"/>
      <c r="T585" s="68"/>
      <c r="U585" s="68"/>
      <c r="V585" s="68"/>
      <c r="W585" s="68"/>
      <c r="X585" s="68"/>
      <c r="Y585" s="68"/>
      <c r="Z585" s="68"/>
      <c r="AA585" s="68"/>
      <c r="AB585" s="68"/>
    </row>
    <row r="586" spans="3:28">
      <c r="C586" s="247"/>
      <c r="D586" s="130">
        <v>14</v>
      </c>
      <c r="E586" s="140">
        <v>3000000</v>
      </c>
      <c r="F586" s="127">
        <v>360</v>
      </c>
      <c r="G586" s="68"/>
      <c r="H586" s="141">
        <v>6</v>
      </c>
      <c r="I586" s="112">
        <v>14</v>
      </c>
      <c r="J586" s="68">
        <v>1800000</v>
      </c>
      <c r="K586" s="42" t="str">
        <f t="shared" si="10"/>
        <v>14|0#0#0#3000000</v>
      </c>
      <c r="L586" s="68"/>
      <c r="M586" s="68"/>
      <c r="Q586" s="229">
        <v>11065</v>
      </c>
      <c r="R586" s="68">
        <v>30</v>
      </c>
      <c r="S586" s="68"/>
      <c r="T586" s="68"/>
      <c r="U586" s="68"/>
      <c r="V586" s="68"/>
      <c r="W586" s="68"/>
      <c r="X586" s="68"/>
      <c r="Y586" s="68"/>
      <c r="Z586" s="68"/>
      <c r="AA586" s="68"/>
      <c r="AB586" s="68"/>
    </row>
    <row r="587" spans="3:28">
      <c r="C587" s="247"/>
      <c r="D587" s="130">
        <v>14</v>
      </c>
      <c r="E587" s="140">
        <v>3000000</v>
      </c>
      <c r="F587" s="127">
        <v>360</v>
      </c>
      <c r="G587" s="68"/>
      <c r="H587" s="141">
        <v>6</v>
      </c>
      <c r="I587" s="112">
        <v>14</v>
      </c>
      <c r="J587" s="68">
        <v>1800000</v>
      </c>
      <c r="K587" s="42" t="str">
        <f t="shared" si="10"/>
        <v>14|0#0#0#3000000</v>
      </c>
      <c r="L587" s="68"/>
      <c r="M587" s="68"/>
      <c r="Q587" s="229">
        <v>11066</v>
      </c>
      <c r="R587" s="68">
        <v>30</v>
      </c>
      <c r="S587" s="68"/>
      <c r="T587" s="68"/>
      <c r="U587" s="68"/>
      <c r="V587" s="68"/>
      <c r="W587" s="68"/>
      <c r="X587" s="68"/>
      <c r="Y587" s="68"/>
      <c r="Z587" s="68"/>
      <c r="AA587" s="68"/>
      <c r="AB587" s="68"/>
    </row>
    <row r="588" spans="3:28">
      <c r="C588" s="247"/>
      <c r="D588" s="130">
        <v>14</v>
      </c>
      <c r="E588" s="140">
        <v>3000000</v>
      </c>
      <c r="F588" s="127">
        <v>360</v>
      </c>
      <c r="G588" s="68"/>
      <c r="H588" s="141">
        <v>6</v>
      </c>
      <c r="I588" s="112">
        <v>14</v>
      </c>
      <c r="J588" s="68">
        <v>1800000</v>
      </c>
      <c r="K588" s="42" t="str">
        <f t="shared" si="10"/>
        <v>14|0#0#0#3000000</v>
      </c>
      <c r="L588" s="68"/>
      <c r="M588" s="68"/>
      <c r="Q588" s="229">
        <v>11067</v>
      </c>
      <c r="R588" s="68">
        <v>30</v>
      </c>
      <c r="S588" s="68"/>
      <c r="T588" s="68"/>
      <c r="U588" s="68"/>
      <c r="V588" s="68"/>
      <c r="W588" s="68"/>
      <c r="X588" s="68"/>
      <c r="Y588" s="68"/>
      <c r="Z588" s="68"/>
      <c r="AA588" s="68"/>
      <c r="AB588" s="68"/>
    </row>
    <row r="589" spans="3:28">
      <c r="C589" s="247"/>
      <c r="D589" s="130">
        <v>14</v>
      </c>
      <c r="E589" s="140">
        <v>3000000</v>
      </c>
      <c r="F589" s="127">
        <v>360</v>
      </c>
      <c r="G589" s="68"/>
      <c r="H589" s="141">
        <v>6</v>
      </c>
      <c r="I589" s="112">
        <v>14</v>
      </c>
      <c r="J589" s="68">
        <v>1800000</v>
      </c>
      <c r="K589" s="42" t="str">
        <f t="shared" si="10"/>
        <v>14|0#0#0#3000000</v>
      </c>
      <c r="L589" s="68"/>
      <c r="M589" s="68"/>
      <c r="Q589" s="229">
        <v>11068</v>
      </c>
      <c r="R589" s="68">
        <v>30</v>
      </c>
      <c r="S589" s="68"/>
      <c r="T589" s="68"/>
      <c r="U589" s="68"/>
      <c r="V589" s="68"/>
      <c r="W589" s="68"/>
      <c r="X589" s="68"/>
      <c r="Y589" s="68"/>
      <c r="Z589" s="68"/>
      <c r="AA589" s="68"/>
      <c r="AB589" s="68"/>
    </row>
    <row r="590" spans="3:28">
      <c r="C590" s="247"/>
      <c r="D590" s="130">
        <v>14</v>
      </c>
      <c r="E590" s="140">
        <v>3000000</v>
      </c>
      <c r="F590" s="127">
        <v>360</v>
      </c>
      <c r="G590" s="68"/>
      <c r="H590" s="141">
        <v>6</v>
      </c>
      <c r="I590" s="112">
        <v>14</v>
      </c>
      <c r="J590" s="68">
        <v>1800000</v>
      </c>
      <c r="K590" s="42" t="str">
        <f t="shared" si="10"/>
        <v>14|0#0#0#3000000</v>
      </c>
      <c r="L590" s="68"/>
      <c r="M590" s="68"/>
      <c r="Q590" s="229">
        <v>11069</v>
      </c>
      <c r="R590" s="68">
        <v>30</v>
      </c>
      <c r="S590" s="68"/>
      <c r="T590" s="68"/>
      <c r="U590" s="68"/>
      <c r="V590" s="68"/>
      <c r="W590" s="68"/>
      <c r="X590" s="68"/>
      <c r="Y590" s="68"/>
      <c r="Z590" s="68"/>
      <c r="AA590" s="68"/>
      <c r="AB590" s="68"/>
    </row>
    <row r="591" spans="3:28">
      <c r="C591" s="247"/>
      <c r="D591" s="130">
        <v>14</v>
      </c>
      <c r="E591" s="140">
        <v>3000000</v>
      </c>
      <c r="F591" s="127">
        <v>360</v>
      </c>
      <c r="G591" s="68"/>
      <c r="H591" s="141">
        <v>6</v>
      </c>
      <c r="I591" s="112">
        <v>14</v>
      </c>
      <c r="J591" s="68">
        <v>1800000</v>
      </c>
      <c r="K591" s="42" t="str">
        <f t="shared" si="10"/>
        <v>14|0#0#0#3000000</v>
      </c>
      <c r="L591" s="68"/>
      <c r="M591" s="68"/>
      <c r="Q591" s="229">
        <v>11070</v>
      </c>
      <c r="R591" s="68">
        <v>30</v>
      </c>
      <c r="S591" s="68"/>
      <c r="T591" s="68"/>
      <c r="U591" s="68"/>
      <c r="V591" s="68"/>
      <c r="W591" s="68"/>
      <c r="X591" s="68"/>
      <c r="Y591" s="68"/>
      <c r="Z591" s="68"/>
      <c r="AA591" s="68"/>
      <c r="AB591" s="68"/>
    </row>
    <row r="592" spans="3:28">
      <c r="C592" s="247"/>
      <c r="D592" s="130">
        <v>14</v>
      </c>
      <c r="E592" s="140">
        <v>3000000</v>
      </c>
      <c r="F592" s="127">
        <v>360</v>
      </c>
      <c r="G592" s="68"/>
      <c r="H592" s="141">
        <v>6</v>
      </c>
      <c r="I592" s="112">
        <v>14</v>
      </c>
      <c r="J592" s="68">
        <v>1800000</v>
      </c>
      <c r="K592" s="42" t="str">
        <f t="shared" si="10"/>
        <v>14|0#0#0#3000000</v>
      </c>
      <c r="L592" s="68"/>
      <c r="M592" s="68"/>
      <c r="Q592" s="229">
        <v>11071</v>
      </c>
      <c r="R592" s="68">
        <v>30</v>
      </c>
      <c r="S592" s="68"/>
      <c r="T592" s="68"/>
      <c r="U592" s="68"/>
      <c r="V592" s="68"/>
      <c r="W592" s="68"/>
      <c r="X592" s="68"/>
      <c r="Y592" s="68"/>
      <c r="Z592" s="68"/>
      <c r="AA592" s="68"/>
      <c r="AB592" s="68"/>
    </row>
    <row r="593" spans="3:28">
      <c r="C593" s="247"/>
      <c r="D593" s="130">
        <v>14</v>
      </c>
      <c r="E593" s="140">
        <v>3000000</v>
      </c>
      <c r="F593" s="127">
        <v>360</v>
      </c>
      <c r="G593" s="68"/>
      <c r="H593" s="141">
        <v>6</v>
      </c>
      <c r="I593" s="112">
        <v>14</v>
      </c>
      <c r="J593" s="68">
        <v>1800000</v>
      </c>
      <c r="K593" s="42" t="str">
        <f t="shared" si="10"/>
        <v>14|0#0#0#3000000</v>
      </c>
      <c r="L593" s="68"/>
      <c r="M593" s="68"/>
      <c r="Q593" s="229">
        <v>11072</v>
      </c>
      <c r="R593" s="68">
        <v>30</v>
      </c>
      <c r="S593" s="68"/>
      <c r="T593" s="68"/>
      <c r="U593" s="68"/>
      <c r="V593" s="68"/>
      <c r="W593" s="68"/>
      <c r="X593" s="68"/>
      <c r="Y593" s="68"/>
      <c r="Z593" s="68"/>
      <c r="AA593" s="68"/>
      <c r="AB593" s="68"/>
    </row>
    <row r="594" spans="3:28">
      <c r="C594" s="247"/>
      <c r="D594" s="130">
        <v>16</v>
      </c>
      <c r="E594" s="140">
        <v>400</v>
      </c>
      <c r="F594" s="127">
        <v>100</v>
      </c>
      <c r="G594" s="68"/>
      <c r="H594" s="141">
        <v>3</v>
      </c>
      <c r="I594" s="112">
        <v>16</v>
      </c>
      <c r="J594" s="68">
        <v>100</v>
      </c>
      <c r="K594" s="42" t="str">
        <f t="shared" si="10"/>
        <v>16|0#0#0#400</v>
      </c>
      <c r="L594" s="68"/>
      <c r="M594" s="68"/>
      <c r="Q594" s="229">
        <v>11047</v>
      </c>
      <c r="R594" s="68">
        <v>20</v>
      </c>
      <c r="S594" s="68"/>
      <c r="T594" s="68"/>
      <c r="U594" s="68"/>
      <c r="V594" s="68"/>
      <c r="W594" s="68"/>
      <c r="X594" s="68"/>
      <c r="Y594" s="68"/>
      <c r="Z594" s="68"/>
      <c r="AA594" s="68"/>
      <c r="AB594" s="68"/>
    </row>
    <row r="595" spans="3:28">
      <c r="C595" s="247"/>
      <c r="D595" s="130">
        <v>16</v>
      </c>
      <c r="E595" s="140">
        <v>400</v>
      </c>
      <c r="F595" s="127">
        <v>100</v>
      </c>
      <c r="G595" s="68"/>
      <c r="H595" s="141">
        <v>3</v>
      </c>
      <c r="I595" s="112">
        <v>16</v>
      </c>
      <c r="J595" s="68">
        <v>100</v>
      </c>
      <c r="K595" s="42" t="str">
        <f t="shared" si="10"/>
        <v>16|0#0#0#400</v>
      </c>
      <c r="L595" s="68"/>
      <c r="M595" s="68"/>
      <c r="Q595" s="229">
        <v>11048</v>
      </c>
      <c r="R595" s="68">
        <v>20</v>
      </c>
      <c r="S595" s="68"/>
      <c r="T595" s="68"/>
      <c r="U595" s="68"/>
      <c r="V595" s="68"/>
      <c r="W595" s="68"/>
      <c r="X595" s="68"/>
      <c r="Y595" s="68"/>
      <c r="Z595" s="68"/>
      <c r="AA595" s="68"/>
      <c r="AB595" s="68"/>
    </row>
    <row r="596" spans="3:28">
      <c r="C596" s="247"/>
      <c r="D596" s="130">
        <v>16</v>
      </c>
      <c r="E596" s="140">
        <v>400</v>
      </c>
      <c r="F596" s="127">
        <v>100</v>
      </c>
      <c r="G596" s="68"/>
      <c r="H596" s="141">
        <v>3</v>
      </c>
      <c r="I596" s="112">
        <v>16</v>
      </c>
      <c r="J596" s="68">
        <v>100</v>
      </c>
      <c r="K596" s="42" t="str">
        <f t="shared" si="10"/>
        <v>16|0#0#0#400</v>
      </c>
      <c r="L596" s="68"/>
      <c r="M596" s="68"/>
      <c r="Q596" s="229">
        <v>11049</v>
      </c>
      <c r="R596" s="68">
        <v>20</v>
      </c>
      <c r="S596" s="68"/>
      <c r="T596" s="68"/>
      <c r="U596" s="68"/>
      <c r="V596" s="68"/>
      <c r="W596" s="68"/>
      <c r="X596" s="68"/>
      <c r="Y596" s="68"/>
      <c r="Z596" s="68"/>
      <c r="AA596" s="68"/>
      <c r="AB596" s="68"/>
    </row>
    <row r="597" spans="3:28">
      <c r="C597" s="247"/>
      <c r="D597" s="130">
        <v>16</v>
      </c>
      <c r="E597" s="140">
        <v>400</v>
      </c>
      <c r="F597" s="127">
        <v>100</v>
      </c>
      <c r="G597" s="68"/>
      <c r="H597" s="141">
        <v>3</v>
      </c>
      <c r="I597" s="112">
        <v>16</v>
      </c>
      <c r="J597" s="68">
        <v>100</v>
      </c>
      <c r="K597" s="42" t="str">
        <f t="shared" si="10"/>
        <v>16|0#0#0#400</v>
      </c>
      <c r="L597" s="68"/>
      <c r="M597" s="68"/>
      <c r="Q597" s="229">
        <v>11050</v>
      </c>
      <c r="R597" s="68">
        <v>20</v>
      </c>
      <c r="S597" s="68"/>
      <c r="T597" s="68"/>
      <c r="U597" s="68"/>
      <c r="V597" s="68"/>
      <c r="W597" s="68"/>
      <c r="X597" s="68"/>
      <c r="Y597" s="68"/>
      <c r="Z597" s="68"/>
      <c r="AA597" s="68"/>
      <c r="AB597" s="68"/>
    </row>
    <row r="598" spans="3:28">
      <c r="C598" s="247"/>
      <c r="D598" s="130">
        <v>16</v>
      </c>
      <c r="E598" s="140">
        <v>100</v>
      </c>
      <c r="F598" s="127">
        <v>100</v>
      </c>
      <c r="G598" s="68"/>
      <c r="H598" s="141" t="s">
        <v>2594</v>
      </c>
      <c r="I598" s="112">
        <v>16</v>
      </c>
      <c r="J598" s="68">
        <v>100</v>
      </c>
      <c r="K598" s="42" t="str">
        <f>StoreConfig!J598</f>
        <v>16|0#0#0#100</v>
      </c>
      <c r="L598" s="68"/>
      <c r="M598" s="68"/>
      <c r="Q598" s="229">
        <v>11051</v>
      </c>
      <c r="R598" s="68">
        <v>20</v>
      </c>
      <c r="S598" s="68"/>
      <c r="T598" s="68"/>
      <c r="U598" s="68"/>
      <c r="V598" s="68"/>
      <c r="W598" s="68"/>
      <c r="X598" s="68"/>
      <c r="Y598" s="68"/>
      <c r="Z598" s="68"/>
      <c r="AA598" s="68"/>
      <c r="AB598" s="68"/>
    </row>
    <row r="599" spans="3:28">
      <c r="C599" s="247"/>
      <c r="D599" s="130">
        <v>16</v>
      </c>
      <c r="E599" s="140">
        <v>100</v>
      </c>
      <c r="F599" s="127">
        <v>100</v>
      </c>
      <c r="G599" s="68"/>
      <c r="H599" s="141" t="s">
        <v>2594</v>
      </c>
      <c r="I599" s="112">
        <v>16</v>
      </c>
      <c r="J599" s="68">
        <v>100</v>
      </c>
      <c r="K599" s="42" t="str">
        <f>StoreConfig!J599</f>
        <v>16|0#0#0#100</v>
      </c>
      <c r="L599" s="68"/>
      <c r="M599" s="68"/>
      <c r="Q599" s="229">
        <v>11052</v>
      </c>
      <c r="R599" s="68">
        <v>20</v>
      </c>
      <c r="S599" s="68"/>
      <c r="T599" s="68"/>
      <c r="U599" s="68"/>
      <c r="V599" s="68"/>
      <c r="W599" s="68"/>
      <c r="X599" s="68"/>
      <c r="Y599" s="68"/>
      <c r="Z599" s="68"/>
      <c r="AA599" s="68"/>
      <c r="AB599" s="68"/>
    </row>
    <row r="600" spans="3:28">
      <c r="C600" s="247"/>
      <c r="D600" s="130">
        <v>16</v>
      </c>
      <c r="E600" s="140">
        <v>100</v>
      </c>
      <c r="F600" s="127">
        <v>100</v>
      </c>
      <c r="G600" s="68"/>
      <c r="H600" s="141" t="s">
        <v>2594</v>
      </c>
      <c r="I600" s="112">
        <v>16</v>
      </c>
      <c r="J600" s="68">
        <v>100</v>
      </c>
      <c r="K600" s="42" t="str">
        <f>StoreConfig!J600</f>
        <v>16|0#0#0#100</v>
      </c>
      <c r="L600" s="68"/>
      <c r="M600" s="68"/>
      <c r="Q600" s="229">
        <v>11053</v>
      </c>
      <c r="R600" s="68">
        <v>20</v>
      </c>
      <c r="S600" s="68"/>
      <c r="T600" s="68"/>
      <c r="U600" s="68"/>
      <c r="V600" s="68"/>
      <c r="W600" s="68"/>
      <c r="X600" s="68"/>
      <c r="Y600" s="68"/>
      <c r="Z600" s="68"/>
      <c r="AA600" s="68"/>
      <c r="AB600" s="68"/>
    </row>
    <row r="601" spans="3:28">
      <c r="C601" s="247"/>
      <c r="D601" s="130">
        <v>16</v>
      </c>
      <c r="E601" s="140">
        <v>100</v>
      </c>
      <c r="F601" s="127">
        <v>100</v>
      </c>
      <c r="G601" s="68"/>
      <c r="H601" s="141" t="s">
        <v>2594</v>
      </c>
      <c r="I601" s="112">
        <v>16</v>
      </c>
      <c r="J601" s="68">
        <v>100</v>
      </c>
      <c r="K601" s="42" t="str">
        <f>StoreConfig!J601</f>
        <v>16|0#0#0#100</v>
      </c>
      <c r="L601" s="68"/>
      <c r="M601" s="68"/>
      <c r="Q601" s="229">
        <v>11054</v>
      </c>
      <c r="R601" s="68">
        <v>20</v>
      </c>
      <c r="S601" s="68"/>
      <c r="T601" s="68"/>
      <c r="U601" s="68"/>
      <c r="V601" s="68"/>
      <c r="W601" s="68"/>
      <c r="X601" s="68"/>
      <c r="Y601" s="68"/>
      <c r="Z601" s="68"/>
      <c r="AA601" s="68"/>
      <c r="AB601" s="68"/>
    </row>
    <row r="602" spans="3:28">
      <c r="C602" s="247"/>
      <c r="D602" s="130">
        <v>14</v>
      </c>
      <c r="E602" s="140">
        <v>2000000</v>
      </c>
      <c r="F602" s="127">
        <v>70</v>
      </c>
      <c r="G602" s="68"/>
      <c r="H602" s="141">
        <v>2</v>
      </c>
      <c r="I602" s="112">
        <v>14</v>
      </c>
      <c r="J602" s="68">
        <v>350000</v>
      </c>
      <c r="K602" s="42" t="str">
        <f t="shared" ref="K602:K609" si="11">D602&amp;$K$6&amp;E602</f>
        <v>14|0#0#0#2000000</v>
      </c>
      <c r="L602" s="68"/>
      <c r="M602" s="68"/>
      <c r="Q602" s="229">
        <v>11047</v>
      </c>
      <c r="R602" s="68">
        <v>20</v>
      </c>
      <c r="S602" s="68"/>
      <c r="T602" s="68"/>
      <c r="U602" s="68"/>
      <c r="V602" s="68"/>
      <c r="W602" s="68"/>
      <c r="X602" s="68"/>
      <c r="Y602" s="68"/>
      <c r="Z602" s="68"/>
      <c r="AA602" s="68"/>
      <c r="AB602" s="68"/>
    </row>
    <row r="603" spans="3:28">
      <c r="C603" s="247"/>
      <c r="D603" s="130">
        <v>14</v>
      </c>
      <c r="E603" s="140">
        <v>2000000</v>
      </c>
      <c r="F603" s="127">
        <v>70</v>
      </c>
      <c r="G603" s="68"/>
      <c r="H603" s="141">
        <v>2</v>
      </c>
      <c r="I603" s="112">
        <v>14</v>
      </c>
      <c r="J603" s="68">
        <v>350000</v>
      </c>
      <c r="K603" s="42" t="str">
        <f t="shared" si="11"/>
        <v>14|0#0#0#2000000</v>
      </c>
      <c r="L603" s="68"/>
      <c r="M603" s="68"/>
      <c r="Q603" s="229">
        <v>11048</v>
      </c>
      <c r="R603" s="68">
        <v>20</v>
      </c>
      <c r="S603" s="68"/>
      <c r="T603" s="68"/>
      <c r="U603" s="68"/>
      <c r="V603" s="68"/>
      <c r="W603" s="68"/>
      <c r="X603" s="68"/>
      <c r="Y603" s="68"/>
      <c r="Z603" s="68"/>
      <c r="AA603" s="68"/>
      <c r="AB603" s="68"/>
    </row>
    <row r="604" spans="3:28">
      <c r="C604" s="247"/>
      <c r="D604" s="130">
        <v>14</v>
      </c>
      <c r="E604" s="140">
        <v>2000000</v>
      </c>
      <c r="F604" s="127">
        <v>70</v>
      </c>
      <c r="G604" s="68"/>
      <c r="H604" s="141">
        <v>2</v>
      </c>
      <c r="I604" s="112">
        <v>14</v>
      </c>
      <c r="J604" s="68">
        <v>350000</v>
      </c>
      <c r="K604" s="42" t="str">
        <f t="shared" si="11"/>
        <v>14|0#0#0#2000000</v>
      </c>
      <c r="L604" s="68"/>
      <c r="M604" s="68"/>
      <c r="Q604" s="229">
        <v>11049</v>
      </c>
      <c r="R604" s="68">
        <v>20</v>
      </c>
      <c r="S604" s="68"/>
      <c r="T604" s="68"/>
      <c r="U604" s="68"/>
      <c r="V604" s="68"/>
      <c r="W604" s="68"/>
      <c r="X604" s="68"/>
      <c r="Y604" s="68"/>
      <c r="Z604" s="68"/>
      <c r="AA604" s="68"/>
      <c r="AB604" s="68"/>
    </row>
    <row r="605" spans="3:28">
      <c r="C605" s="247"/>
      <c r="D605" s="130">
        <v>14</v>
      </c>
      <c r="E605" s="140">
        <v>2000000</v>
      </c>
      <c r="F605" s="127">
        <v>70</v>
      </c>
      <c r="G605" s="68"/>
      <c r="H605" s="141">
        <v>2</v>
      </c>
      <c r="I605" s="112">
        <v>14</v>
      </c>
      <c r="J605" s="68">
        <v>350000</v>
      </c>
      <c r="K605" s="42" t="str">
        <f t="shared" si="11"/>
        <v>14|0#0#0#2000000</v>
      </c>
      <c r="L605" s="68"/>
      <c r="M605" s="68"/>
      <c r="Q605" s="229">
        <v>11050</v>
      </c>
      <c r="R605" s="68">
        <v>20</v>
      </c>
      <c r="S605" s="68"/>
      <c r="T605" s="68"/>
      <c r="U605" s="68"/>
      <c r="V605" s="68"/>
      <c r="W605" s="68"/>
      <c r="X605" s="68"/>
      <c r="Y605" s="68"/>
      <c r="Z605" s="68"/>
      <c r="AA605" s="68"/>
      <c r="AB605" s="68"/>
    </row>
    <row r="606" spans="3:28">
      <c r="C606" s="247"/>
      <c r="D606" s="130">
        <v>14</v>
      </c>
      <c r="E606" s="140">
        <v>500000</v>
      </c>
      <c r="F606" s="127">
        <v>70</v>
      </c>
      <c r="G606" s="68"/>
      <c r="H606" s="141">
        <v>7</v>
      </c>
      <c r="I606" s="112">
        <v>14</v>
      </c>
      <c r="J606" s="68">
        <v>350000</v>
      </c>
      <c r="K606" s="42" t="str">
        <f t="shared" si="11"/>
        <v>14|0#0#0#500000</v>
      </c>
      <c r="L606" s="68"/>
      <c r="M606" s="68"/>
      <c r="Q606" s="229">
        <v>11051</v>
      </c>
      <c r="R606" s="68">
        <v>20</v>
      </c>
      <c r="S606" s="68"/>
      <c r="T606" s="68"/>
      <c r="U606" s="68"/>
      <c r="V606" s="68"/>
      <c r="W606" s="68"/>
      <c r="X606" s="68"/>
      <c r="Y606" s="68"/>
      <c r="Z606" s="68"/>
      <c r="AA606" s="68"/>
      <c r="AB606" s="68"/>
    </row>
    <row r="607" spans="3:28">
      <c r="C607" s="247"/>
      <c r="D607" s="130">
        <v>14</v>
      </c>
      <c r="E607" s="140">
        <v>500000</v>
      </c>
      <c r="F607" s="127">
        <v>70</v>
      </c>
      <c r="G607" s="68"/>
      <c r="H607" s="141">
        <v>7</v>
      </c>
      <c r="I607" s="112">
        <v>14</v>
      </c>
      <c r="J607" s="68">
        <v>350000</v>
      </c>
      <c r="K607" s="42" t="str">
        <f t="shared" si="11"/>
        <v>14|0#0#0#500000</v>
      </c>
      <c r="L607" s="68"/>
      <c r="M607" s="68"/>
      <c r="Q607" s="229">
        <v>11052</v>
      </c>
      <c r="R607" s="68">
        <v>20</v>
      </c>
      <c r="S607" s="68"/>
      <c r="T607" s="68"/>
      <c r="U607" s="68"/>
      <c r="V607" s="68"/>
      <c r="W607" s="68"/>
      <c r="X607" s="68"/>
      <c r="Y607" s="68"/>
      <c r="Z607" s="68"/>
      <c r="AA607" s="68"/>
      <c r="AB607" s="68"/>
    </row>
    <row r="608" spans="3:28">
      <c r="C608" s="247"/>
      <c r="D608" s="130">
        <v>14</v>
      </c>
      <c r="E608" s="140">
        <v>500000</v>
      </c>
      <c r="F608" s="127">
        <v>70</v>
      </c>
      <c r="G608" s="68"/>
      <c r="H608" s="141">
        <v>7</v>
      </c>
      <c r="I608" s="112">
        <v>14</v>
      </c>
      <c r="J608" s="68">
        <v>350000</v>
      </c>
      <c r="K608" s="42" t="str">
        <f t="shared" si="11"/>
        <v>14|0#0#0#500000</v>
      </c>
      <c r="L608" s="68"/>
      <c r="M608" s="68"/>
      <c r="Q608" s="229">
        <v>11053</v>
      </c>
      <c r="R608" s="68">
        <v>20</v>
      </c>
      <c r="S608" s="68"/>
      <c r="T608" s="68"/>
      <c r="U608" s="68"/>
      <c r="V608" s="68"/>
      <c r="W608" s="68"/>
      <c r="X608" s="68"/>
      <c r="Y608" s="68"/>
      <c r="Z608" s="68"/>
      <c r="AA608" s="68"/>
      <c r="AB608" s="68"/>
    </row>
    <row r="609" spans="3:28">
      <c r="C609" s="247"/>
      <c r="D609" s="130">
        <v>14</v>
      </c>
      <c r="E609" s="140">
        <v>500000</v>
      </c>
      <c r="F609" s="127">
        <v>70</v>
      </c>
      <c r="G609" s="68"/>
      <c r="H609" s="141">
        <v>7</v>
      </c>
      <c r="I609" s="112">
        <v>14</v>
      </c>
      <c r="J609" s="68">
        <v>350000</v>
      </c>
      <c r="K609" s="42" t="str">
        <f t="shared" si="11"/>
        <v>14|0#0#0#500000</v>
      </c>
      <c r="L609" s="68"/>
      <c r="M609" s="68"/>
      <c r="Q609" s="229">
        <v>11054</v>
      </c>
      <c r="R609" s="68">
        <v>20</v>
      </c>
      <c r="S609" s="68"/>
      <c r="T609" s="68"/>
      <c r="U609" s="68"/>
      <c r="V609" s="68"/>
      <c r="W609" s="68"/>
      <c r="X609" s="68"/>
      <c r="Y609" s="68"/>
      <c r="Z609" s="68"/>
      <c r="AA609" s="68"/>
      <c r="AB609" s="68"/>
    </row>
    <row r="610" spans="3:28">
      <c r="C610" s="247"/>
      <c r="D610" s="130">
        <v>16</v>
      </c>
      <c r="E610" s="140">
        <v>18</v>
      </c>
      <c r="F610" s="127">
        <v>20</v>
      </c>
      <c r="G610" s="68"/>
      <c r="H610" s="141" t="s">
        <v>2594</v>
      </c>
      <c r="I610" s="112">
        <v>16</v>
      </c>
      <c r="J610" s="68">
        <v>20</v>
      </c>
      <c r="K610" s="42" t="str">
        <f>StoreConfig!J610</f>
        <v>16|0#0#0#20</v>
      </c>
      <c r="L610" s="68"/>
      <c r="M610" s="68"/>
      <c r="Q610" s="188">
        <v>60002</v>
      </c>
      <c r="R610" s="68">
        <v>1</v>
      </c>
      <c r="S610" s="68"/>
      <c r="T610" s="68"/>
      <c r="U610" s="68"/>
      <c r="V610" s="68"/>
      <c r="W610" s="68"/>
      <c r="X610" s="68"/>
      <c r="Y610" s="68"/>
      <c r="Z610" s="68"/>
      <c r="AA610" s="68"/>
      <c r="AB610" s="68"/>
    </row>
    <row r="611" spans="3:28">
      <c r="C611" s="247"/>
      <c r="D611" s="130">
        <v>16</v>
      </c>
      <c r="E611" s="140">
        <v>18</v>
      </c>
      <c r="F611" s="127">
        <v>20</v>
      </c>
      <c r="G611" s="68"/>
      <c r="H611" s="141" t="s">
        <v>2594</v>
      </c>
      <c r="I611" s="112">
        <v>16</v>
      </c>
      <c r="J611" s="68">
        <v>20</v>
      </c>
      <c r="K611" s="42" t="str">
        <f>StoreConfig!J611</f>
        <v>16|0#0#0#20</v>
      </c>
      <c r="L611" s="68"/>
      <c r="M611" s="68"/>
      <c r="Q611" s="188">
        <v>60017</v>
      </c>
      <c r="R611" s="68">
        <v>1</v>
      </c>
      <c r="S611" s="68"/>
      <c r="T611" s="68"/>
      <c r="U611" s="68"/>
      <c r="V611" s="68"/>
      <c r="W611" s="68"/>
      <c r="X611" s="68"/>
      <c r="Y611" s="68"/>
      <c r="Z611" s="68"/>
      <c r="AA611" s="68"/>
      <c r="AB611" s="68"/>
    </row>
    <row r="612" spans="3:28">
      <c r="C612" s="247"/>
      <c r="D612" s="130">
        <v>16</v>
      </c>
      <c r="E612" s="140">
        <v>18</v>
      </c>
      <c r="F612" s="127">
        <v>20</v>
      </c>
      <c r="G612" s="68"/>
      <c r="H612" s="141" t="s">
        <v>2594</v>
      </c>
      <c r="I612" s="112">
        <v>16</v>
      </c>
      <c r="J612" s="68">
        <v>20</v>
      </c>
      <c r="K612" s="42" t="str">
        <f>StoreConfig!J612</f>
        <v>16|0#0#0#20</v>
      </c>
      <c r="L612" s="68"/>
      <c r="M612" s="68"/>
      <c r="Q612" s="188">
        <v>60023</v>
      </c>
      <c r="R612" s="68">
        <v>1</v>
      </c>
      <c r="S612" s="68"/>
      <c r="T612" s="68"/>
      <c r="U612" s="68"/>
      <c r="V612" s="68"/>
      <c r="W612" s="68"/>
      <c r="X612" s="68"/>
      <c r="Y612" s="68"/>
      <c r="Z612" s="68"/>
      <c r="AA612" s="68"/>
      <c r="AB612" s="68"/>
    </row>
    <row r="613" spans="3:28">
      <c r="C613" s="247"/>
      <c r="D613" s="130">
        <v>16</v>
      </c>
      <c r="E613" s="140">
        <v>18</v>
      </c>
      <c r="F613" s="127">
        <v>20</v>
      </c>
      <c r="G613" s="68"/>
      <c r="H613" s="141" t="s">
        <v>2594</v>
      </c>
      <c r="I613" s="112">
        <v>16</v>
      </c>
      <c r="J613" s="68">
        <v>20</v>
      </c>
      <c r="K613" s="42" t="str">
        <f>StoreConfig!J613</f>
        <v>16|0#0#0#20</v>
      </c>
      <c r="L613" s="68"/>
      <c r="M613" s="68"/>
      <c r="Q613" s="188">
        <v>60026</v>
      </c>
      <c r="R613" s="68">
        <v>1</v>
      </c>
      <c r="S613" s="68"/>
      <c r="T613" s="68"/>
      <c r="U613" s="68"/>
      <c r="V613" s="68"/>
      <c r="W613" s="68"/>
      <c r="X613" s="68"/>
      <c r="Y613" s="68"/>
      <c r="Z613" s="68"/>
      <c r="AA613" s="68"/>
      <c r="AB613" s="68"/>
    </row>
    <row r="614" spans="3:28">
      <c r="C614" s="247"/>
      <c r="D614" s="130">
        <v>14</v>
      </c>
      <c r="E614" s="140">
        <v>90000</v>
      </c>
      <c r="F614" s="127">
        <v>20</v>
      </c>
      <c r="G614" s="68"/>
      <c r="H614" s="141" t="s">
        <v>2594</v>
      </c>
      <c r="I614" s="112">
        <v>14</v>
      </c>
      <c r="J614" s="68">
        <v>100000</v>
      </c>
      <c r="K614" s="42" t="str">
        <f>StoreConfig!J614</f>
        <v>14|0#0#0#100000</v>
      </c>
      <c r="L614" s="68"/>
      <c r="M614" s="68"/>
      <c r="Q614" s="188">
        <v>60002</v>
      </c>
      <c r="R614" s="68">
        <v>1</v>
      </c>
      <c r="S614" s="68"/>
      <c r="T614" s="68"/>
      <c r="U614" s="68"/>
      <c r="V614" s="68"/>
      <c r="W614" s="68"/>
      <c r="X614" s="68"/>
      <c r="Y614" s="68"/>
      <c r="Z614" s="68"/>
      <c r="AA614" s="68"/>
      <c r="AB614" s="68"/>
    </row>
    <row r="615" spans="3:28">
      <c r="C615" s="247"/>
      <c r="D615" s="130">
        <v>14</v>
      </c>
      <c r="E615" s="140">
        <v>90000</v>
      </c>
      <c r="F615" s="127">
        <v>20</v>
      </c>
      <c r="G615" s="68"/>
      <c r="H615" s="141" t="s">
        <v>2594</v>
      </c>
      <c r="I615" s="112">
        <v>14</v>
      </c>
      <c r="J615" s="68">
        <v>100000</v>
      </c>
      <c r="K615" s="42" t="str">
        <f>StoreConfig!J615</f>
        <v>14|0#0#0#100000</v>
      </c>
      <c r="L615" s="68"/>
      <c r="M615" s="68"/>
      <c r="Q615" s="188">
        <v>60017</v>
      </c>
      <c r="R615" s="68">
        <v>1</v>
      </c>
      <c r="S615" s="68"/>
      <c r="T615" s="68"/>
      <c r="U615" s="68"/>
      <c r="V615" s="68"/>
      <c r="W615" s="68"/>
      <c r="X615" s="68"/>
      <c r="Y615" s="68"/>
      <c r="Z615" s="68"/>
      <c r="AA615" s="68"/>
      <c r="AB615" s="68"/>
    </row>
    <row r="616" spans="3:28">
      <c r="C616" s="247"/>
      <c r="D616" s="130">
        <v>14</v>
      </c>
      <c r="E616" s="140">
        <v>90000</v>
      </c>
      <c r="F616" s="127">
        <v>20</v>
      </c>
      <c r="G616" s="68"/>
      <c r="H616" s="141" t="s">
        <v>2594</v>
      </c>
      <c r="I616" s="112">
        <v>14</v>
      </c>
      <c r="J616" s="68">
        <v>100000</v>
      </c>
      <c r="K616" s="42" t="str">
        <f>StoreConfig!J616</f>
        <v>14|0#0#0#100000</v>
      </c>
      <c r="L616" s="68"/>
      <c r="M616" s="68"/>
      <c r="Q616" s="188">
        <v>60023</v>
      </c>
      <c r="R616" s="68">
        <v>1</v>
      </c>
      <c r="S616" s="68"/>
      <c r="T616" s="68"/>
      <c r="U616" s="68"/>
      <c r="V616" s="68"/>
      <c r="W616" s="68"/>
      <c r="X616" s="68"/>
      <c r="Y616" s="68"/>
      <c r="Z616" s="68"/>
      <c r="AA616" s="68"/>
      <c r="AB616" s="68"/>
    </row>
    <row r="617" spans="3:28">
      <c r="C617" s="247"/>
      <c r="D617" s="130">
        <v>14</v>
      </c>
      <c r="E617" s="140">
        <v>90000</v>
      </c>
      <c r="F617" s="127">
        <v>20</v>
      </c>
      <c r="G617" s="68"/>
      <c r="H617" s="141" t="s">
        <v>2594</v>
      </c>
      <c r="I617" s="112">
        <v>14</v>
      </c>
      <c r="J617" s="68">
        <v>100000</v>
      </c>
      <c r="K617" s="42" t="str">
        <f>StoreConfig!J617</f>
        <v>14|0#0#0#100000</v>
      </c>
      <c r="L617" s="68"/>
      <c r="M617" s="68"/>
      <c r="Q617" s="188">
        <v>60026</v>
      </c>
      <c r="R617" s="68">
        <v>1</v>
      </c>
      <c r="S617" s="68"/>
      <c r="T617" s="68"/>
      <c r="U617" s="68"/>
      <c r="V617" s="68"/>
      <c r="W617" s="68"/>
      <c r="X617" s="68"/>
      <c r="Y617" s="68"/>
      <c r="Z617" s="68"/>
      <c r="AA617" s="68"/>
      <c r="AB617" s="68"/>
    </row>
    <row r="618" spans="3:28">
      <c r="C618" s="247"/>
      <c r="D618" s="130">
        <v>16</v>
      </c>
      <c r="E618" s="140">
        <v>30</v>
      </c>
      <c r="F618" s="127">
        <v>30</v>
      </c>
      <c r="G618" s="68"/>
      <c r="H618" s="141" t="s">
        <v>2594</v>
      </c>
      <c r="I618" s="112">
        <v>16</v>
      </c>
      <c r="J618" s="68">
        <v>30</v>
      </c>
      <c r="K618" s="42" t="str">
        <f>StoreConfig!J618</f>
        <v>16|0#0#0#30</v>
      </c>
      <c r="L618" s="68"/>
      <c r="M618" s="68"/>
      <c r="Q618" s="188">
        <v>60034</v>
      </c>
      <c r="R618" s="68">
        <v>1</v>
      </c>
      <c r="S618" s="68"/>
      <c r="T618" s="68"/>
      <c r="U618" s="68"/>
      <c r="V618" s="68"/>
      <c r="W618" s="68"/>
      <c r="X618" s="68"/>
      <c r="Y618" s="68"/>
      <c r="Z618" s="68"/>
      <c r="AA618" s="68"/>
      <c r="AB618" s="68"/>
    </row>
    <row r="619" spans="3:28">
      <c r="C619" s="247"/>
      <c r="D619" s="130">
        <v>16</v>
      </c>
      <c r="E619" s="140">
        <v>30</v>
      </c>
      <c r="F619" s="127">
        <v>30</v>
      </c>
      <c r="G619" s="68"/>
      <c r="H619" s="141" t="s">
        <v>2594</v>
      </c>
      <c r="I619" s="112">
        <v>16</v>
      </c>
      <c r="J619" s="68">
        <v>30</v>
      </c>
      <c r="K619" s="42" t="str">
        <f>StoreConfig!J619</f>
        <v>16|0#0#0#30</v>
      </c>
      <c r="L619" s="68"/>
      <c r="M619" s="68"/>
      <c r="Q619" s="188">
        <v>60049</v>
      </c>
      <c r="R619" s="68">
        <v>1</v>
      </c>
      <c r="S619" s="68"/>
      <c r="T619" s="68"/>
      <c r="U619" s="68"/>
      <c r="V619" s="68"/>
      <c r="W619" s="68"/>
      <c r="X619" s="68"/>
      <c r="Y619" s="68"/>
      <c r="Z619" s="68"/>
      <c r="AA619" s="68"/>
      <c r="AB619" s="68"/>
    </row>
    <row r="620" spans="3:28">
      <c r="C620" s="247"/>
      <c r="D620" s="130">
        <v>16</v>
      </c>
      <c r="E620" s="140">
        <v>30</v>
      </c>
      <c r="F620" s="127">
        <v>30</v>
      </c>
      <c r="G620" s="68"/>
      <c r="H620" s="141" t="s">
        <v>2594</v>
      </c>
      <c r="I620" s="112">
        <v>16</v>
      </c>
      <c r="J620" s="68">
        <v>30</v>
      </c>
      <c r="K620" s="42" t="str">
        <f>StoreConfig!J620</f>
        <v>16|0#0#0#30</v>
      </c>
      <c r="L620" s="68"/>
      <c r="M620" s="68"/>
      <c r="Q620" s="188">
        <v>60055</v>
      </c>
      <c r="R620" s="68">
        <v>1</v>
      </c>
      <c r="S620" s="68"/>
      <c r="T620" s="68"/>
      <c r="U620" s="68"/>
      <c r="V620" s="68"/>
      <c r="W620" s="68"/>
      <c r="X620" s="68"/>
      <c r="Y620" s="68"/>
      <c r="Z620" s="68"/>
      <c r="AA620" s="68"/>
      <c r="AB620" s="68"/>
    </row>
    <row r="621" spans="3:28">
      <c r="C621" s="247"/>
      <c r="D621" s="130">
        <v>16</v>
      </c>
      <c r="E621" s="140">
        <v>30</v>
      </c>
      <c r="F621" s="127">
        <v>30</v>
      </c>
      <c r="G621" s="68"/>
      <c r="H621" s="141" t="s">
        <v>2594</v>
      </c>
      <c r="I621" s="112">
        <v>16</v>
      </c>
      <c r="J621" s="68">
        <v>30</v>
      </c>
      <c r="K621" s="42" t="str">
        <f>StoreConfig!J621</f>
        <v>16|0#0#0#30</v>
      </c>
      <c r="L621" s="68"/>
      <c r="M621" s="68"/>
      <c r="Q621" s="188">
        <v>60058</v>
      </c>
      <c r="R621" s="68">
        <v>1</v>
      </c>
      <c r="S621" s="68"/>
      <c r="T621" s="68"/>
      <c r="U621" s="68"/>
      <c r="V621" s="68"/>
      <c r="W621" s="68"/>
      <c r="X621" s="68"/>
      <c r="Y621" s="68"/>
      <c r="Z621" s="68"/>
      <c r="AA621" s="68"/>
      <c r="AB621" s="68"/>
    </row>
    <row r="622" spans="3:28">
      <c r="C622" s="247"/>
      <c r="D622" s="130">
        <v>14</v>
      </c>
      <c r="E622" s="140">
        <v>150000</v>
      </c>
      <c r="F622" s="127">
        <v>30</v>
      </c>
      <c r="G622" s="68"/>
      <c r="H622" s="141" t="s">
        <v>2594</v>
      </c>
      <c r="I622" s="112">
        <v>14</v>
      </c>
      <c r="J622" s="68">
        <v>150000</v>
      </c>
      <c r="K622" s="42" t="str">
        <f>StoreConfig!J622</f>
        <v>14|0#0#0#150000</v>
      </c>
      <c r="L622" s="68"/>
      <c r="M622" s="68"/>
      <c r="Q622" s="188">
        <v>60034</v>
      </c>
      <c r="R622" s="68">
        <v>1</v>
      </c>
      <c r="S622" s="68"/>
      <c r="T622" s="68"/>
      <c r="U622" s="68"/>
      <c r="V622" s="68"/>
      <c r="W622" s="68"/>
      <c r="X622" s="68"/>
      <c r="Y622" s="68"/>
      <c r="Z622" s="68"/>
      <c r="AA622" s="68"/>
      <c r="AB622" s="68"/>
    </row>
    <row r="623" spans="3:28">
      <c r="C623" s="247"/>
      <c r="D623" s="130">
        <v>14</v>
      </c>
      <c r="E623" s="140">
        <v>150000</v>
      </c>
      <c r="F623" s="127">
        <v>30</v>
      </c>
      <c r="G623" s="68"/>
      <c r="H623" s="141" t="s">
        <v>2594</v>
      </c>
      <c r="I623" s="112">
        <v>14</v>
      </c>
      <c r="J623" s="68">
        <v>150000</v>
      </c>
      <c r="K623" s="42" t="str">
        <f>StoreConfig!J623</f>
        <v>14|0#0#0#150000</v>
      </c>
      <c r="L623" s="68"/>
      <c r="M623" s="68"/>
      <c r="Q623" s="188">
        <v>60049</v>
      </c>
      <c r="R623" s="68">
        <v>1</v>
      </c>
      <c r="S623" s="68"/>
      <c r="T623" s="68"/>
      <c r="U623" s="68"/>
      <c r="V623" s="68"/>
      <c r="W623" s="68"/>
      <c r="X623" s="68"/>
      <c r="Y623" s="68"/>
      <c r="Z623" s="68"/>
      <c r="AA623" s="68"/>
      <c r="AB623" s="68"/>
    </row>
    <row r="624" spans="3:28">
      <c r="C624" s="247"/>
      <c r="D624" s="130">
        <v>14</v>
      </c>
      <c r="E624" s="140">
        <v>150000</v>
      </c>
      <c r="F624" s="127">
        <v>30</v>
      </c>
      <c r="G624" s="68"/>
      <c r="H624" s="141" t="s">
        <v>2594</v>
      </c>
      <c r="I624" s="112">
        <v>14</v>
      </c>
      <c r="J624" s="68">
        <v>150000</v>
      </c>
      <c r="K624" s="42" t="str">
        <f>StoreConfig!J624</f>
        <v>14|0#0#0#150000</v>
      </c>
      <c r="L624" s="68"/>
      <c r="M624" s="68"/>
      <c r="Q624" s="188">
        <v>60055</v>
      </c>
      <c r="R624" s="68">
        <v>1</v>
      </c>
      <c r="S624" s="68"/>
      <c r="T624" s="68"/>
      <c r="U624" s="68"/>
      <c r="V624" s="68"/>
      <c r="W624" s="68"/>
      <c r="X624" s="68"/>
      <c r="Y624" s="68"/>
      <c r="Z624" s="68"/>
      <c r="AA624" s="68"/>
      <c r="AB624" s="68"/>
    </row>
    <row r="625" spans="3:28">
      <c r="C625" s="247"/>
      <c r="D625" s="130">
        <v>14</v>
      </c>
      <c r="E625" s="140">
        <v>150000</v>
      </c>
      <c r="F625" s="127">
        <v>30</v>
      </c>
      <c r="G625" s="68"/>
      <c r="H625" s="141" t="s">
        <v>2594</v>
      </c>
      <c r="I625" s="112">
        <v>14</v>
      </c>
      <c r="J625" s="68">
        <v>150000</v>
      </c>
      <c r="K625" s="42" t="str">
        <f>StoreConfig!J625</f>
        <v>14|0#0#0#150000</v>
      </c>
      <c r="L625" s="68"/>
      <c r="M625" s="68"/>
      <c r="Q625" s="188">
        <v>60058</v>
      </c>
      <c r="R625" s="68">
        <v>1</v>
      </c>
      <c r="S625" s="68"/>
      <c r="T625" s="68"/>
      <c r="U625" s="68"/>
      <c r="V625" s="68"/>
      <c r="W625" s="68"/>
      <c r="X625" s="68"/>
      <c r="Y625" s="68"/>
      <c r="Z625" s="68"/>
      <c r="AA625" s="68"/>
      <c r="AB625" s="68"/>
    </row>
    <row r="626" spans="3:28">
      <c r="C626" s="247"/>
      <c r="D626" s="130">
        <v>16</v>
      </c>
      <c r="E626" s="140">
        <v>50</v>
      </c>
      <c r="F626" s="127">
        <v>50</v>
      </c>
      <c r="G626" s="68"/>
      <c r="H626" s="141" t="s">
        <v>2594</v>
      </c>
      <c r="I626" s="112">
        <v>16</v>
      </c>
      <c r="J626" s="68">
        <v>50</v>
      </c>
      <c r="K626" s="42" t="str">
        <f>StoreConfig!J626</f>
        <v>16|0#0#0#50</v>
      </c>
      <c r="L626" s="68"/>
      <c r="M626" s="68"/>
      <c r="Q626" s="188">
        <v>60035</v>
      </c>
      <c r="R626" s="68">
        <v>1</v>
      </c>
      <c r="S626" s="68"/>
      <c r="T626" s="68"/>
      <c r="U626" s="68"/>
      <c r="V626" s="68"/>
      <c r="W626" s="68"/>
      <c r="X626" s="68"/>
      <c r="Y626" s="68"/>
      <c r="Z626" s="68"/>
      <c r="AA626" s="68"/>
      <c r="AB626" s="68"/>
    </row>
    <row r="627" spans="3:28">
      <c r="C627" s="247"/>
      <c r="D627" s="130">
        <v>16</v>
      </c>
      <c r="E627" s="140">
        <v>50</v>
      </c>
      <c r="F627" s="127">
        <v>50</v>
      </c>
      <c r="G627" s="68"/>
      <c r="H627" s="141" t="s">
        <v>2594</v>
      </c>
      <c r="I627" s="112">
        <v>16</v>
      </c>
      <c r="J627" s="68">
        <v>50</v>
      </c>
      <c r="K627" s="42" t="str">
        <f>StoreConfig!J627</f>
        <v>16|0#0#0#50</v>
      </c>
      <c r="L627" s="68"/>
      <c r="M627" s="68"/>
      <c r="Q627" s="188">
        <v>60050</v>
      </c>
      <c r="R627" s="68">
        <v>1</v>
      </c>
      <c r="S627" s="68"/>
      <c r="T627" s="68"/>
      <c r="U627" s="68"/>
      <c r="V627" s="68"/>
      <c r="W627" s="68"/>
      <c r="X627" s="68"/>
      <c r="Y627" s="68"/>
      <c r="Z627" s="68"/>
      <c r="AA627" s="68"/>
      <c r="AB627" s="68"/>
    </row>
    <row r="628" spans="3:28">
      <c r="C628" s="247"/>
      <c r="D628" s="130">
        <v>16</v>
      </c>
      <c r="E628" s="140">
        <v>50</v>
      </c>
      <c r="F628" s="127">
        <v>50</v>
      </c>
      <c r="G628" s="68"/>
      <c r="H628" s="141" t="s">
        <v>2594</v>
      </c>
      <c r="I628" s="112">
        <v>16</v>
      </c>
      <c r="J628" s="68">
        <v>50</v>
      </c>
      <c r="K628" s="42" t="str">
        <f>StoreConfig!J628</f>
        <v>16|0#0#0#50</v>
      </c>
      <c r="L628" s="68"/>
      <c r="M628" s="68"/>
      <c r="Q628" s="188">
        <v>60056</v>
      </c>
      <c r="R628" s="68">
        <v>1</v>
      </c>
      <c r="S628" s="68"/>
      <c r="T628" s="68"/>
      <c r="U628" s="68"/>
      <c r="V628" s="68"/>
      <c r="W628" s="68"/>
      <c r="X628" s="68"/>
      <c r="Y628" s="68"/>
      <c r="Z628" s="68"/>
      <c r="AA628" s="68"/>
      <c r="AB628" s="68"/>
    </row>
    <row r="629" spans="3:28">
      <c r="C629" s="247"/>
      <c r="D629" s="130">
        <v>16</v>
      </c>
      <c r="E629" s="140">
        <v>50</v>
      </c>
      <c r="F629" s="127">
        <v>50</v>
      </c>
      <c r="G629" s="68"/>
      <c r="H629" s="141" t="s">
        <v>2594</v>
      </c>
      <c r="I629" s="112">
        <v>16</v>
      </c>
      <c r="J629" s="68">
        <v>50</v>
      </c>
      <c r="K629" s="42" t="str">
        <f>StoreConfig!J629</f>
        <v>16|0#0#0#50</v>
      </c>
      <c r="L629" s="68"/>
      <c r="M629" s="68"/>
      <c r="Q629" s="188">
        <v>60059</v>
      </c>
      <c r="R629" s="68">
        <v>1</v>
      </c>
      <c r="S629" s="68"/>
      <c r="T629" s="68"/>
      <c r="U629" s="68"/>
      <c r="V629" s="68"/>
      <c r="W629" s="68"/>
      <c r="X629" s="68"/>
      <c r="Y629" s="68"/>
      <c r="Z629" s="68"/>
      <c r="AA629" s="68"/>
      <c r="AB629" s="68"/>
    </row>
    <row r="630" spans="3:28">
      <c r="C630" s="247"/>
      <c r="D630" s="130">
        <v>14</v>
      </c>
      <c r="E630" s="140">
        <v>250000</v>
      </c>
      <c r="F630" s="127">
        <v>50</v>
      </c>
      <c r="G630" s="68"/>
      <c r="H630" s="141" t="s">
        <v>2594</v>
      </c>
      <c r="I630" s="112">
        <v>14</v>
      </c>
      <c r="J630" s="68">
        <v>250000</v>
      </c>
      <c r="K630" s="42" t="str">
        <f>StoreConfig!J630</f>
        <v>14|0#0#0#250000</v>
      </c>
      <c r="L630" s="68"/>
      <c r="M630" s="68"/>
      <c r="Q630" s="188">
        <v>60035</v>
      </c>
      <c r="R630" s="68">
        <v>1</v>
      </c>
      <c r="S630" s="68"/>
      <c r="T630" s="68"/>
      <c r="U630" s="68"/>
      <c r="V630" s="68"/>
      <c r="W630" s="68"/>
      <c r="X630" s="68"/>
      <c r="Y630" s="68"/>
      <c r="Z630" s="68"/>
      <c r="AA630" s="68"/>
      <c r="AB630" s="68"/>
    </row>
    <row r="631" spans="3:28">
      <c r="C631" s="247"/>
      <c r="D631" s="130">
        <v>14</v>
      </c>
      <c r="E631" s="140">
        <v>250000</v>
      </c>
      <c r="F631" s="127">
        <v>50</v>
      </c>
      <c r="G631" s="68"/>
      <c r="H631" s="141" t="s">
        <v>2594</v>
      </c>
      <c r="I631" s="112">
        <v>14</v>
      </c>
      <c r="J631" s="68">
        <v>250000</v>
      </c>
      <c r="K631" s="42" t="str">
        <f>StoreConfig!J631</f>
        <v>14|0#0#0#250000</v>
      </c>
      <c r="L631" s="68"/>
      <c r="M631" s="68"/>
      <c r="Q631" s="188">
        <v>60050</v>
      </c>
      <c r="R631" s="68">
        <v>1</v>
      </c>
      <c r="S631" s="68"/>
      <c r="T631" s="68"/>
      <c r="U631" s="68"/>
      <c r="V631" s="68"/>
      <c r="W631" s="68"/>
      <c r="X631" s="68"/>
      <c r="Y631" s="68"/>
      <c r="Z631" s="68"/>
      <c r="AA631" s="68"/>
      <c r="AB631" s="68"/>
    </row>
    <row r="632" spans="3:28">
      <c r="C632" s="247"/>
      <c r="D632" s="130">
        <v>14</v>
      </c>
      <c r="E632" s="140">
        <v>250000</v>
      </c>
      <c r="F632" s="127">
        <v>50</v>
      </c>
      <c r="G632" s="68"/>
      <c r="H632" s="141" t="s">
        <v>2594</v>
      </c>
      <c r="I632" s="112">
        <v>14</v>
      </c>
      <c r="J632" s="68">
        <v>250000</v>
      </c>
      <c r="K632" s="42" t="str">
        <f>StoreConfig!J632</f>
        <v>14|0#0#0#250000</v>
      </c>
      <c r="L632" s="68"/>
      <c r="M632" s="68"/>
      <c r="Q632" s="188">
        <v>60056</v>
      </c>
      <c r="R632" s="68">
        <v>1</v>
      </c>
      <c r="S632" s="68"/>
      <c r="T632" s="68"/>
      <c r="U632" s="68"/>
      <c r="V632" s="68"/>
      <c r="W632" s="68"/>
      <c r="X632" s="68"/>
      <c r="Y632" s="68"/>
      <c r="Z632" s="68"/>
      <c r="AA632" s="68"/>
      <c r="AB632" s="68"/>
    </row>
    <row r="633" spans="3:28">
      <c r="C633" s="247"/>
      <c r="D633" s="130">
        <v>14</v>
      </c>
      <c r="E633" s="140">
        <v>250000</v>
      </c>
      <c r="F633" s="127">
        <v>50</v>
      </c>
      <c r="G633" s="68"/>
      <c r="H633" s="141" t="s">
        <v>2594</v>
      </c>
      <c r="I633" s="112">
        <v>14</v>
      </c>
      <c r="J633" s="68">
        <v>250000</v>
      </c>
      <c r="K633" s="42" t="str">
        <f>StoreConfig!J633</f>
        <v>14|0#0#0#250000</v>
      </c>
      <c r="L633" s="68"/>
      <c r="M633" s="68"/>
      <c r="Q633" s="188">
        <v>60059</v>
      </c>
      <c r="R633" s="68">
        <v>1</v>
      </c>
      <c r="S633" s="68"/>
      <c r="T633" s="68"/>
      <c r="U633" s="68"/>
      <c r="V633" s="68"/>
      <c r="W633" s="68"/>
      <c r="X633" s="68"/>
      <c r="Y633" s="68"/>
      <c r="Z633" s="68"/>
      <c r="AA633" s="68"/>
      <c r="AB633" s="68"/>
    </row>
    <row r="634" spans="3:28">
      <c r="C634" s="247"/>
      <c r="D634" s="130">
        <v>16</v>
      </c>
      <c r="E634" s="140">
        <v>86</v>
      </c>
      <c r="F634" s="127">
        <v>85</v>
      </c>
      <c r="G634" s="68"/>
      <c r="H634" s="141" t="s">
        <v>2594</v>
      </c>
      <c r="I634" s="112">
        <v>16</v>
      </c>
      <c r="J634" s="68">
        <v>85</v>
      </c>
      <c r="K634" s="42" t="str">
        <f>StoreConfig!J634</f>
        <v>16|0#0#0#85</v>
      </c>
      <c r="L634" s="68"/>
      <c r="M634" s="68"/>
      <c r="Q634" s="188">
        <v>60067</v>
      </c>
      <c r="R634" s="68">
        <v>1</v>
      </c>
      <c r="S634" s="68"/>
      <c r="T634" s="68"/>
      <c r="U634" s="68"/>
      <c r="V634" s="68"/>
      <c r="W634" s="68"/>
      <c r="X634" s="68"/>
      <c r="Y634" s="68"/>
      <c r="Z634" s="68"/>
      <c r="AA634" s="68"/>
      <c r="AB634" s="68"/>
    </row>
    <row r="635" spans="3:28">
      <c r="C635" s="247"/>
      <c r="D635" s="130">
        <v>16</v>
      </c>
      <c r="E635" s="140">
        <v>86</v>
      </c>
      <c r="F635" s="127">
        <v>85</v>
      </c>
      <c r="G635" s="68"/>
      <c r="H635" s="141" t="s">
        <v>2594</v>
      </c>
      <c r="I635" s="112">
        <v>16</v>
      </c>
      <c r="J635" s="68">
        <v>85</v>
      </c>
      <c r="K635" s="42" t="str">
        <f>StoreConfig!J635</f>
        <v>16|0#0#0#85</v>
      </c>
      <c r="L635" s="68"/>
      <c r="M635" s="68"/>
      <c r="Q635" s="188">
        <v>60082</v>
      </c>
      <c r="R635" s="68">
        <v>1</v>
      </c>
      <c r="S635" s="68"/>
      <c r="T635" s="68"/>
      <c r="U635" s="68"/>
      <c r="V635" s="68"/>
      <c r="W635" s="68"/>
      <c r="X635" s="68"/>
      <c r="Y635" s="68"/>
      <c r="Z635" s="68"/>
      <c r="AA635" s="68"/>
      <c r="AB635" s="68"/>
    </row>
    <row r="636" spans="3:28">
      <c r="C636" s="247"/>
      <c r="D636" s="130">
        <v>16</v>
      </c>
      <c r="E636" s="140">
        <v>86</v>
      </c>
      <c r="F636" s="127">
        <v>85</v>
      </c>
      <c r="G636" s="68"/>
      <c r="H636" s="141" t="s">
        <v>2594</v>
      </c>
      <c r="I636" s="112">
        <v>16</v>
      </c>
      <c r="J636" s="68">
        <v>85</v>
      </c>
      <c r="K636" s="42" t="str">
        <f>StoreConfig!J636</f>
        <v>16|0#0#0#85</v>
      </c>
      <c r="L636" s="68"/>
      <c r="M636" s="68"/>
      <c r="Q636" s="188">
        <v>60088</v>
      </c>
      <c r="R636" s="68">
        <v>1</v>
      </c>
      <c r="S636" s="68"/>
      <c r="T636" s="68"/>
      <c r="U636" s="68"/>
      <c r="V636" s="68"/>
      <c r="W636" s="68"/>
      <c r="X636" s="68"/>
      <c r="Y636" s="68"/>
      <c r="Z636" s="68"/>
      <c r="AA636" s="68"/>
      <c r="AB636" s="68"/>
    </row>
    <row r="637" spans="3:28">
      <c r="C637" s="247"/>
      <c r="D637" s="130">
        <v>16</v>
      </c>
      <c r="E637" s="140">
        <v>86</v>
      </c>
      <c r="F637" s="127">
        <v>85</v>
      </c>
      <c r="G637" s="68"/>
      <c r="H637" s="141" t="s">
        <v>2594</v>
      </c>
      <c r="I637" s="112">
        <v>16</v>
      </c>
      <c r="J637" s="68">
        <v>85</v>
      </c>
      <c r="K637" s="42" t="str">
        <f>StoreConfig!J637</f>
        <v>16|0#0#0#85</v>
      </c>
      <c r="L637" s="68"/>
      <c r="M637" s="68"/>
      <c r="Q637" s="188">
        <v>60091</v>
      </c>
      <c r="R637" s="68">
        <v>1</v>
      </c>
      <c r="S637" s="68"/>
      <c r="T637" s="68"/>
      <c r="U637" s="68"/>
      <c r="V637" s="68"/>
      <c r="W637" s="68"/>
      <c r="X637" s="68"/>
      <c r="Y637" s="68"/>
      <c r="Z637" s="68"/>
      <c r="AA637" s="68"/>
      <c r="AB637" s="68"/>
    </row>
    <row r="638" spans="3:28">
      <c r="C638" s="247"/>
      <c r="D638" s="130">
        <v>14</v>
      </c>
      <c r="E638" s="140">
        <v>430000</v>
      </c>
      <c r="F638" s="127">
        <v>85</v>
      </c>
      <c r="G638" s="68"/>
      <c r="H638" s="141" t="s">
        <v>2594</v>
      </c>
      <c r="I638" s="112">
        <v>14</v>
      </c>
      <c r="J638" s="68">
        <v>425000</v>
      </c>
      <c r="K638" s="42" t="str">
        <f>StoreConfig!J638</f>
        <v>14|0#0#0#425000</v>
      </c>
      <c r="L638" s="68"/>
      <c r="M638" s="68"/>
      <c r="Q638" s="188">
        <v>60067</v>
      </c>
      <c r="R638" s="68">
        <v>1</v>
      </c>
      <c r="S638" s="68"/>
      <c r="T638" s="68"/>
      <c r="U638" s="68"/>
      <c r="V638" s="68"/>
      <c r="W638" s="68"/>
      <c r="X638" s="68"/>
      <c r="Y638" s="68"/>
      <c r="Z638" s="68"/>
      <c r="AA638" s="68"/>
      <c r="AB638" s="68"/>
    </row>
    <row r="639" spans="3:28">
      <c r="C639" s="247"/>
      <c r="D639" s="130">
        <v>14</v>
      </c>
      <c r="E639" s="140">
        <v>430000</v>
      </c>
      <c r="F639" s="127">
        <v>85</v>
      </c>
      <c r="G639" s="68"/>
      <c r="H639" s="141" t="s">
        <v>2594</v>
      </c>
      <c r="I639" s="112">
        <v>14</v>
      </c>
      <c r="J639" s="68">
        <v>425000</v>
      </c>
      <c r="K639" s="42" t="str">
        <f>StoreConfig!J639</f>
        <v>14|0#0#0#425000</v>
      </c>
      <c r="L639" s="68"/>
      <c r="M639" s="68"/>
      <c r="Q639" s="188">
        <v>60082</v>
      </c>
      <c r="R639" s="68">
        <v>1</v>
      </c>
      <c r="S639" s="68"/>
      <c r="T639" s="68"/>
      <c r="U639" s="68"/>
      <c r="V639" s="68"/>
      <c r="W639" s="68"/>
      <c r="X639" s="68"/>
      <c r="Y639" s="68"/>
      <c r="Z639" s="68"/>
      <c r="AA639" s="68"/>
      <c r="AB639" s="68"/>
    </row>
    <row r="640" spans="3:28">
      <c r="C640" s="247"/>
      <c r="D640" s="130">
        <v>14</v>
      </c>
      <c r="E640" s="140">
        <v>430000</v>
      </c>
      <c r="F640" s="127">
        <v>85</v>
      </c>
      <c r="G640" s="68"/>
      <c r="H640" s="141" t="s">
        <v>2594</v>
      </c>
      <c r="I640" s="112">
        <v>14</v>
      </c>
      <c r="J640" s="68">
        <v>425000</v>
      </c>
      <c r="K640" s="42" t="str">
        <f>StoreConfig!J640</f>
        <v>14|0#0#0#425000</v>
      </c>
      <c r="L640" s="68"/>
      <c r="M640" s="68"/>
      <c r="Q640" s="188">
        <v>60088</v>
      </c>
      <c r="R640" s="68">
        <v>1</v>
      </c>
      <c r="S640" s="68"/>
      <c r="T640" s="68"/>
      <c r="U640" s="68"/>
      <c r="V640" s="68"/>
      <c r="W640" s="68"/>
      <c r="X640" s="68"/>
      <c r="Y640" s="68"/>
      <c r="Z640" s="68"/>
      <c r="AA640" s="68"/>
      <c r="AB640" s="68"/>
    </row>
    <row r="641" spans="3:28">
      <c r="C641" s="247"/>
      <c r="D641" s="130">
        <v>14</v>
      </c>
      <c r="E641" s="140">
        <v>430000</v>
      </c>
      <c r="F641" s="127">
        <v>85</v>
      </c>
      <c r="G641" s="68"/>
      <c r="H641" s="141" t="s">
        <v>2594</v>
      </c>
      <c r="I641" s="112">
        <v>14</v>
      </c>
      <c r="J641" s="68">
        <v>425000</v>
      </c>
      <c r="K641" s="42" t="str">
        <f>StoreConfig!J641</f>
        <v>14|0#0#0#425000</v>
      </c>
      <c r="L641" s="68"/>
      <c r="M641" s="68"/>
      <c r="Q641" s="188">
        <v>60091</v>
      </c>
      <c r="R641" s="68">
        <v>1</v>
      </c>
      <c r="S641" s="68"/>
      <c r="T641" s="68"/>
      <c r="U641" s="68"/>
      <c r="V641" s="68"/>
      <c r="W641" s="68"/>
      <c r="X641" s="68"/>
      <c r="Y641" s="68"/>
      <c r="Z641" s="68"/>
      <c r="AA641" s="68"/>
      <c r="AB641" s="68"/>
    </row>
    <row r="642" spans="3:28">
      <c r="C642" s="247"/>
      <c r="D642" s="130">
        <v>16</v>
      </c>
      <c r="E642" s="140">
        <v>146</v>
      </c>
      <c r="F642" s="127">
        <v>145</v>
      </c>
      <c r="G642" s="68"/>
      <c r="H642" s="141" t="s">
        <v>2594</v>
      </c>
      <c r="I642" s="112">
        <v>16</v>
      </c>
      <c r="J642" s="68">
        <v>145</v>
      </c>
      <c r="K642" s="42" t="str">
        <f>StoreConfig!J642</f>
        <v>16|0#0#0#145</v>
      </c>
      <c r="L642" s="68"/>
      <c r="M642" s="68"/>
      <c r="Q642" s="188">
        <v>60068</v>
      </c>
      <c r="R642" s="68">
        <v>1</v>
      </c>
      <c r="S642" s="68"/>
      <c r="T642" s="68"/>
      <c r="U642" s="68"/>
      <c r="V642" s="68"/>
      <c r="W642" s="68"/>
      <c r="X642" s="68"/>
      <c r="Y642" s="68"/>
      <c r="Z642" s="68"/>
      <c r="AA642" s="68"/>
      <c r="AB642" s="68"/>
    </row>
    <row r="643" spans="3:28">
      <c r="C643" s="247"/>
      <c r="D643" s="130">
        <v>16</v>
      </c>
      <c r="E643" s="140">
        <v>146</v>
      </c>
      <c r="F643" s="127">
        <v>145</v>
      </c>
      <c r="G643" s="68"/>
      <c r="H643" s="141" t="s">
        <v>2594</v>
      </c>
      <c r="I643" s="112">
        <v>16</v>
      </c>
      <c r="J643" s="68">
        <v>145</v>
      </c>
      <c r="K643" s="42" t="str">
        <f>StoreConfig!J643</f>
        <v>16|0#0#0#145</v>
      </c>
      <c r="L643" s="68"/>
      <c r="M643" s="68"/>
      <c r="Q643" s="188">
        <v>60083</v>
      </c>
      <c r="R643" s="68">
        <v>1</v>
      </c>
      <c r="S643" s="68"/>
      <c r="T643" s="68"/>
      <c r="U643" s="68"/>
      <c r="V643" s="68"/>
      <c r="W643" s="68"/>
      <c r="X643" s="68"/>
      <c r="Y643" s="68"/>
      <c r="Z643" s="68"/>
      <c r="AA643" s="68"/>
      <c r="AB643" s="68"/>
    </row>
    <row r="644" spans="3:28">
      <c r="C644" s="247"/>
      <c r="D644" s="130">
        <v>16</v>
      </c>
      <c r="E644" s="140">
        <v>146</v>
      </c>
      <c r="F644" s="127">
        <v>145</v>
      </c>
      <c r="G644" s="68"/>
      <c r="H644" s="141" t="s">
        <v>2594</v>
      </c>
      <c r="I644" s="112">
        <v>16</v>
      </c>
      <c r="J644" s="68">
        <v>145</v>
      </c>
      <c r="K644" s="42" t="str">
        <f>StoreConfig!J644</f>
        <v>16|0#0#0#145</v>
      </c>
      <c r="L644" s="68"/>
      <c r="M644" s="68"/>
      <c r="Q644" s="188">
        <v>60089</v>
      </c>
      <c r="R644" s="68">
        <v>1</v>
      </c>
      <c r="S644" s="68"/>
      <c r="T644" s="68"/>
      <c r="U644" s="68"/>
      <c r="V644" s="68"/>
      <c r="W644" s="68"/>
      <c r="X644" s="68"/>
      <c r="Y644" s="68"/>
      <c r="Z644" s="68"/>
      <c r="AA644" s="68"/>
      <c r="AB644" s="68"/>
    </row>
    <row r="645" spans="3:28">
      <c r="C645" s="247"/>
      <c r="D645" s="130">
        <v>16</v>
      </c>
      <c r="E645" s="140">
        <v>146</v>
      </c>
      <c r="F645" s="127">
        <v>145</v>
      </c>
      <c r="G645" s="68"/>
      <c r="H645" s="141" t="s">
        <v>2594</v>
      </c>
      <c r="I645" s="112">
        <v>16</v>
      </c>
      <c r="J645" s="68">
        <v>145</v>
      </c>
      <c r="K645" s="42" t="str">
        <f>StoreConfig!J645</f>
        <v>16|0#0#0#145</v>
      </c>
      <c r="L645" s="68"/>
      <c r="M645" s="68"/>
      <c r="Q645" s="188">
        <v>60092</v>
      </c>
      <c r="R645" s="68">
        <v>1</v>
      </c>
      <c r="S645" s="68"/>
      <c r="T645" s="68"/>
      <c r="U645" s="68"/>
      <c r="V645" s="68"/>
      <c r="W645" s="68"/>
      <c r="X645" s="68"/>
      <c r="Y645" s="68"/>
      <c r="Z645" s="68"/>
      <c r="AA645" s="68"/>
      <c r="AB645" s="68"/>
    </row>
    <row r="646" spans="3:28">
      <c r="C646" s="247"/>
      <c r="D646" s="130">
        <v>14</v>
      </c>
      <c r="E646" s="140">
        <v>730000</v>
      </c>
      <c r="F646" s="127">
        <v>145</v>
      </c>
      <c r="G646" s="68"/>
      <c r="H646" s="141" t="s">
        <v>2594</v>
      </c>
      <c r="I646" s="112">
        <v>14</v>
      </c>
      <c r="J646" s="68">
        <v>725000</v>
      </c>
      <c r="K646" s="42" t="str">
        <f>StoreConfig!J646</f>
        <v>14|0#0#0#725000</v>
      </c>
      <c r="L646" s="68"/>
      <c r="M646" s="68"/>
      <c r="Q646" s="188">
        <v>60068</v>
      </c>
      <c r="R646" s="68">
        <v>1</v>
      </c>
      <c r="S646" s="68"/>
      <c r="T646" s="68"/>
      <c r="U646" s="68"/>
      <c r="V646" s="68"/>
      <c r="W646" s="68"/>
      <c r="X646" s="68"/>
      <c r="Y646" s="68"/>
      <c r="Z646" s="68"/>
      <c r="AA646" s="68"/>
      <c r="AB646" s="68"/>
    </row>
    <row r="647" spans="3:28">
      <c r="C647" s="247"/>
      <c r="D647" s="130">
        <v>14</v>
      </c>
      <c r="E647" s="140">
        <v>730000</v>
      </c>
      <c r="F647" s="127">
        <v>145</v>
      </c>
      <c r="G647" s="68"/>
      <c r="H647" s="141" t="s">
        <v>2594</v>
      </c>
      <c r="I647" s="112">
        <v>14</v>
      </c>
      <c r="J647" s="68">
        <v>725000</v>
      </c>
      <c r="K647" s="42" t="str">
        <f>StoreConfig!J647</f>
        <v>14|0#0#0#725000</v>
      </c>
      <c r="L647" s="68"/>
      <c r="M647" s="68"/>
      <c r="Q647" s="188">
        <v>60083</v>
      </c>
      <c r="R647" s="68">
        <v>1</v>
      </c>
      <c r="S647" s="68"/>
      <c r="T647" s="68"/>
      <c r="U647" s="68"/>
      <c r="V647" s="68"/>
      <c r="W647" s="68"/>
      <c r="X647" s="68"/>
      <c r="Y647" s="68"/>
      <c r="Z647" s="68"/>
      <c r="AA647" s="68"/>
      <c r="AB647" s="68"/>
    </row>
    <row r="648" spans="3:28">
      <c r="C648" s="247"/>
      <c r="D648" s="130">
        <v>14</v>
      </c>
      <c r="E648" s="140">
        <v>730000</v>
      </c>
      <c r="F648" s="127">
        <v>145</v>
      </c>
      <c r="G648" s="68"/>
      <c r="H648" s="141" t="s">
        <v>2594</v>
      </c>
      <c r="I648" s="112">
        <v>14</v>
      </c>
      <c r="J648" s="68">
        <v>725000</v>
      </c>
      <c r="K648" s="42" t="str">
        <f>StoreConfig!J648</f>
        <v>14|0#0#0#725000</v>
      </c>
      <c r="L648" s="68"/>
      <c r="M648" s="68"/>
      <c r="Q648" s="188">
        <v>60089</v>
      </c>
      <c r="R648" s="68">
        <v>1</v>
      </c>
      <c r="S648" s="68"/>
      <c r="T648" s="68"/>
      <c r="U648" s="68"/>
      <c r="V648" s="68"/>
      <c r="W648" s="68"/>
      <c r="X648" s="68"/>
      <c r="Y648" s="68"/>
      <c r="Z648" s="68"/>
      <c r="AA648" s="68"/>
      <c r="AB648" s="68"/>
    </row>
    <row r="649" spans="3:28">
      <c r="C649" s="247"/>
      <c r="D649" s="130">
        <v>14</v>
      </c>
      <c r="E649" s="140">
        <v>730000</v>
      </c>
      <c r="F649" s="127">
        <v>145</v>
      </c>
      <c r="G649" s="68"/>
      <c r="H649" s="141" t="s">
        <v>2594</v>
      </c>
      <c r="I649" s="112">
        <v>14</v>
      </c>
      <c r="J649" s="68">
        <v>725000</v>
      </c>
      <c r="K649" s="42" t="str">
        <f>StoreConfig!J649</f>
        <v>14|0#0#0#725000</v>
      </c>
      <c r="L649" s="68"/>
      <c r="M649" s="68"/>
      <c r="Q649" s="188">
        <v>60092</v>
      </c>
      <c r="R649" s="68">
        <v>1</v>
      </c>
      <c r="S649" s="68"/>
      <c r="T649" s="68"/>
      <c r="U649" s="68"/>
      <c r="V649" s="68"/>
      <c r="W649" s="68"/>
      <c r="X649" s="68"/>
      <c r="Y649" s="68"/>
      <c r="Z649" s="68"/>
      <c r="AA649" s="68"/>
      <c r="AB649" s="68"/>
    </row>
    <row r="650" spans="3:28">
      <c r="C650" s="247"/>
      <c r="D650" s="130">
        <v>16</v>
      </c>
      <c r="E650" s="140">
        <v>250</v>
      </c>
      <c r="F650" s="127">
        <v>250</v>
      </c>
      <c r="G650" s="68"/>
      <c r="H650" s="141" t="s">
        <v>2594</v>
      </c>
      <c r="I650" s="112">
        <v>16</v>
      </c>
      <c r="J650" s="68">
        <v>250</v>
      </c>
      <c r="K650" s="42" t="str">
        <f>StoreConfig!J650</f>
        <v>16|0#0#0#250</v>
      </c>
      <c r="L650" s="68"/>
      <c r="M650" s="68"/>
      <c r="Q650" s="188">
        <v>60069</v>
      </c>
      <c r="R650" s="68">
        <v>1</v>
      </c>
      <c r="S650" s="68"/>
      <c r="T650" s="68"/>
      <c r="U650" s="68"/>
      <c r="V650" s="68"/>
      <c r="W650" s="68"/>
      <c r="X650" s="68"/>
      <c r="Y650" s="68"/>
      <c r="Z650" s="68"/>
      <c r="AA650" s="68"/>
      <c r="AB650" s="68"/>
    </row>
    <row r="651" spans="3:28">
      <c r="C651" s="247"/>
      <c r="D651" s="130">
        <v>16</v>
      </c>
      <c r="E651" s="140">
        <v>250</v>
      </c>
      <c r="F651" s="127">
        <v>250</v>
      </c>
      <c r="G651" s="68"/>
      <c r="H651" s="141" t="s">
        <v>2594</v>
      </c>
      <c r="I651" s="112">
        <v>16</v>
      </c>
      <c r="J651" s="68">
        <v>250</v>
      </c>
      <c r="K651" s="42" t="str">
        <f>StoreConfig!J651</f>
        <v>16|0#0#0#250</v>
      </c>
      <c r="L651" s="68"/>
      <c r="M651" s="68"/>
      <c r="Q651" s="188">
        <v>60084</v>
      </c>
      <c r="R651" s="68">
        <v>1</v>
      </c>
      <c r="S651" s="68"/>
      <c r="T651" s="68"/>
      <c r="U651" s="68"/>
      <c r="V651" s="68"/>
      <c r="W651" s="68"/>
      <c r="X651" s="68"/>
      <c r="Y651" s="68"/>
      <c r="Z651" s="68"/>
      <c r="AA651" s="68"/>
      <c r="AB651" s="68"/>
    </row>
    <row r="652" spans="3:28">
      <c r="C652" s="247"/>
      <c r="D652" s="130">
        <v>16</v>
      </c>
      <c r="E652" s="140">
        <v>250</v>
      </c>
      <c r="F652" s="127">
        <v>250</v>
      </c>
      <c r="G652" s="68"/>
      <c r="H652" s="141" t="s">
        <v>2594</v>
      </c>
      <c r="I652" s="112">
        <v>16</v>
      </c>
      <c r="J652" s="68">
        <v>250</v>
      </c>
      <c r="K652" s="42" t="str">
        <f>StoreConfig!J652</f>
        <v>16|0#0#0#250</v>
      </c>
      <c r="L652" s="68"/>
      <c r="M652" s="68"/>
      <c r="Q652" s="188">
        <v>60090</v>
      </c>
      <c r="R652" s="68">
        <v>1</v>
      </c>
      <c r="S652" s="68"/>
      <c r="T652" s="68"/>
      <c r="U652" s="68"/>
      <c r="V652" s="68"/>
      <c r="W652" s="68"/>
      <c r="X652" s="68"/>
      <c r="Y652" s="68"/>
      <c r="Z652" s="68"/>
      <c r="AA652" s="68"/>
      <c r="AB652" s="68"/>
    </row>
    <row r="653" spans="3:28">
      <c r="C653" s="247"/>
      <c r="D653" s="130">
        <v>16</v>
      </c>
      <c r="E653" s="140">
        <v>250</v>
      </c>
      <c r="F653" s="127">
        <v>250</v>
      </c>
      <c r="G653" s="68"/>
      <c r="H653" s="141" t="s">
        <v>2594</v>
      </c>
      <c r="I653" s="112">
        <v>16</v>
      </c>
      <c r="J653" s="68">
        <v>250</v>
      </c>
      <c r="K653" s="42" t="str">
        <f>StoreConfig!J653</f>
        <v>16|0#0#0#250</v>
      </c>
      <c r="L653" s="68"/>
      <c r="M653" s="68"/>
      <c r="Q653" s="188">
        <v>60093</v>
      </c>
      <c r="R653" s="68">
        <v>1</v>
      </c>
      <c r="S653" s="68"/>
      <c r="T653" s="68"/>
      <c r="U653" s="68"/>
      <c r="V653" s="68"/>
      <c r="W653" s="68"/>
      <c r="X653" s="68"/>
      <c r="Y653" s="68"/>
      <c r="Z653" s="68"/>
      <c r="AA653" s="68"/>
      <c r="AB653" s="68"/>
    </row>
    <row r="654" spans="3:28">
      <c r="C654" s="247"/>
      <c r="D654" s="130">
        <v>14</v>
      </c>
      <c r="E654" s="140">
        <v>1250000</v>
      </c>
      <c r="F654" s="127">
        <v>250</v>
      </c>
      <c r="G654" s="68"/>
      <c r="H654" s="141" t="s">
        <v>2594</v>
      </c>
      <c r="I654" s="112">
        <v>14</v>
      </c>
      <c r="J654" s="68">
        <v>1250000</v>
      </c>
      <c r="K654" s="42" t="str">
        <f>StoreConfig!J654</f>
        <v>14|0#0#0#1250000</v>
      </c>
      <c r="L654" s="68"/>
      <c r="M654" s="68"/>
      <c r="Q654" s="188">
        <v>60069</v>
      </c>
      <c r="R654" s="68">
        <v>1</v>
      </c>
      <c r="S654" s="68"/>
      <c r="T654" s="68"/>
      <c r="U654" s="68"/>
      <c r="V654" s="68"/>
      <c r="W654" s="68"/>
      <c r="X654" s="68"/>
      <c r="Y654" s="68"/>
      <c r="Z654" s="68"/>
      <c r="AA654" s="68"/>
      <c r="AB654" s="68"/>
    </row>
    <row r="655" spans="3:28">
      <c r="C655" s="247"/>
      <c r="D655" s="130">
        <v>14</v>
      </c>
      <c r="E655" s="140">
        <v>1250000</v>
      </c>
      <c r="F655" s="127">
        <v>250</v>
      </c>
      <c r="G655" s="68"/>
      <c r="H655" s="141" t="s">
        <v>2594</v>
      </c>
      <c r="I655" s="112">
        <v>14</v>
      </c>
      <c r="J655" s="68">
        <v>1250000</v>
      </c>
      <c r="K655" s="42" t="str">
        <f>StoreConfig!J655</f>
        <v>14|0#0#0#1250000</v>
      </c>
      <c r="L655" s="68"/>
      <c r="M655" s="68"/>
      <c r="Q655" s="188">
        <v>60084</v>
      </c>
      <c r="R655" s="68">
        <v>1</v>
      </c>
      <c r="S655" s="68"/>
      <c r="T655" s="68"/>
      <c r="U655" s="68"/>
      <c r="V655" s="68"/>
      <c r="W655" s="68"/>
      <c r="X655" s="68"/>
      <c r="Y655" s="68"/>
      <c r="Z655" s="68"/>
      <c r="AA655" s="68"/>
      <c r="AB655" s="68"/>
    </row>
    <row r="656" spans="3:28">
      <c r="C656" s="247"/>
      <c r="D656" s="130">
        <v>14</v>
      </c>
      <c r="E656" s="140">
        <v>1250000</v>
      </c>
      <c r="F656" s="127">
        <v>250</v>
      </c>
      <c r="G656" s="68"/>
      <c r="H656" s="141" t="s">
        <v>2594</v>
      </c>
      <c r="I656" s="112">
        <v>14</v>
      </c>
      <c r="J656" s="68">
        <v>1250000</v>
      </c>
      <c r="K656" s="42" t="str">
        <f>StoreConfig!J656</f>
        <v>14|0#0#0#1250000</v>
      </c>
      <c r="L656" s="68"/>
      <c r="M656" s="68"/>
      <c r="Q656" s="188">
        <v>60090</v>
      </c>
      <c r="R656" s="68">
        <v>1</v>
      </c>
      <c r="S656" s="68"/>
      <c r="T656" s="68"/>
      <c r="U656" s="68"/>
      <c r="V656" s="68"/>
      <c r="W656" s="68"/>
      <c r="X656" s="68"/>
      <c r="Y656" s="68"/>
      <c r="Z656" s="68"/>
      <c r="AA656" s="68"/>
      <c r="AB656" s="68"/>
    </row>
    <row r="657" spans="3:28">
      <c r="C657" s="247"/>
      <c r="D657" s="130">
        <v>14</v>
      </c>
      <c r="E657" s="140">
        <v>1250000</v>
      </c>
      <c r="F657" s="127">
        <v>250</v>
      </c>
      <c r="G657" s="68"/>
      <c r="H657" s="141" t="s">
        <v>2594</v>
      </c>
      <c r="I657" s="112">
        <v>14</v>
      </c>
      <c r="J657" s="68">
        <v>1250000</v>
      </c>
      <c r="K657" s="42" t="str">
        <f>StoreConfig!J657</f>
        <v>14|0#0#0#1250000</v>
      </c>
      <c r="L657" s="68"/>
      <c r="M657" s="68"/>
      <c r="Q657" s="188">
        <v>60093</v>
      </c>
      <c r="R657" s="68">
        <v>1</v>
      </c>
      <c r="S657" s="68"/>
      <c r="T657" s="68"/>
      <c r="U657" s="68"/>
      <c r="V657" s="68"/>
      <c r="W657" s="68"/>
      <c r="X657" s="68"/>
      <c r="Y657" s="68"/>
      <c r="Z657" s="68"/>
      <c r="AA657" s="68"/>
      <c r="AB657" s="68"/>
    </row>
    <row r="658" spans="3:28">
      <c r="C658" s="247"/>
      <c r="D658" s="130">
        <v>16</v>
      </c>
      <c r="E658" s="140">
        <v>430</v>
      </c>
      <c r="F658" s="127">
        <v>430</v>
      </c>
      <c r="G658" s="68"/>
      <c r="H658" s="141" t="s">
        <v>2594</v>
      </c>
      <c r="I658" s="112">
        <v>16</v>
      </c>
      <c r="J658" s="68">
        <v>430</v>
      </c>
      <c r="K658" s="42" t="str">
        <f>StoreConfig!J658</f>
        <v>16|0#0#0#430</v>
      </c>
      <c r="L658" s="68"/>
      <c r="M658" s="68"/>
      <c r="Q658" s="188">
        <v>60100</v>
      </c>
      <c r="R658" s="68">
        <v>1</v>
      </c>
      <c r="S658" s="68"/>
      <c r="T658" s="68"/>
      <c r="U658" s="68"/>
      <c r="V658" s="68"/>
      <c r="W658" s="68"/>
      <c r="X658" s="68"/>
      <c r="Y658" s="68"/>
      <c r="Z658" s="68"/>
      <c r="AA658" s="68"/>
      <c r="AB658" s="68"/>
    </row>
    <row r="659" spans="3:28">
      <c r="C659" s="247"/>
      <c r="D659" s="130">
        <v>16</v>
      </c>
      <c r="E659" s="140">
        <v>430</v>
      </c>
      <c r="F659" s="127">
        <v>430</v>
      </c>
      <c r="G659" s="68"/>
      <c r="H659" s="141" t="s">
        <v>2594</v>
      </c>
      <c r="I659" s="112">
        <v>16</v>
      </c>
      <c r="J659" s="68">
        <v>430</v>
      </c>
      <c r="K659" s="42" t="str">
        <f>StoreConfig!J659</f>
        <v>16|0#0#0#430</v>
      </c>
      <c r="L659" s="68"/>
      <c r="M659" s="68"/>
      <c r="Q659" s="188">
        <v>60125</v>
      </c>
      <c r="R659" s="68">
        <v>1</v>
      </c>
      <c r="S659" s="68"/>
      <c r="T659" s="68"/>
      <c r="U659" s="68"/>
      <c r="V659" s="68"/>
      <c r="W659" s="68"/>
      <c r="X659" s="68"/>
      <c r="Y659" s="68"/>
      <c r="Z659" s="68"/>
      <c r="AA659" s="68"/>
      <c r="AB659" s="68"/>
    </row>
    <row r="660" spans="3:28">
      <c r="C660" s="247"/>
      <c r="D660" s="130">
        <v>16</v>
      </c>
      <c r="E660" s="140">
        <v>430</v>
      </c>
      <c r="F660" s="127">
        <v>430</v>
      </c>
      <c r="G660" s="68"/>
      <c r="H660" s="141" t="s">
        <v>2594</v>
      </c>
      <c r="I660" s="112">
        <v>16</v>
      </c>
      <c r="J660" s="68">
        <v>430</v>
      </c>
      <c r="K660" s="42" t="str">
        <f>StoreConfig!J660</f>
        <v>16|0#0#0#430</v>
      </c>
      <c r="L660" s="68"/>
      <c r="M660" s="68"/>
      <c r="Q660" s="188">
        <v>60135</v>
      </c>
      <c r="R660" s="68">
        <v>1</v>
      </c>
      <c r="S660" s="68"/>
      <c r="T660" s="68"/>
      <c r="U660" s="68"/>
      <c r="V660" s="68"/>
      <c r="W660" s="68"/>
      <c r="X660" s="68"/>
      <c r="Y660" s="68"/>
      <c r="Z660" s="68"/>
      <c r="AA660" s="68"/>
      <c r="AB660" s="68"/>
    </row>
    <row r="661" spans="3:28">
      <c r="C661" s="247"/>
      <c r="D661" s="130">
        <v>16</v>
      </c>
      <c r="E661" s="140">
        <v>430</v>
      </c>
      <c r="F661" s="127">
        <v>430</v>
      </c>
      <c r="G661" s="68"/>
      <c r="H661" s="141" t="s">
        <v>2594</v>
      </c>
      <c r="I661" s="112">
        <v>16</v>
      </c>
      <c r="J661" s="68">
        <v>430</v>
      </c>
      <c r="K661" s="42" t="str">
        <f>StoreConfig!J661</f>
        <v>16|0#0#0#430</v>
      </c>
      <c r="L661" s="68"/>
      <c r="M661" s="68"/>
      <c r="Q661" s="188">
        <v>60140</v>
      </c>
      <c r="R661" s="68">
        <v>1</v>
      </c>
      <c r="S661" s="68"/>
      <c r="T661" s="68"/>
      <c r="U661" s="68"/>
      <c r="V661" s="68"/>
      <c r="W661" s="68"/>
      <c r="X661" s="68"/>
      <c r="Y661" s="68"/>
      <c r="Z661" s="68"/>
      <c r="AA661" s="68"/>
      <c r="AB661" s="68"/>
    </row>
    <row r="662" spans="3:28">
      <c r="C662" s="247"/>
      <c r="D662" s="130">
        <v>14</v>
      </c>
      <c r="E662" s="140">
        <v>2150000</v>
      </c>
      <c r="F662" s="127">
        <v>430</v>
      </c>
      <c r="G662" s="68"/>
      <c r="H662" s="141" t="s">
        <v>2594</v>
      </c>
      <c r="I662" s="112">
        <v>14</v>
      </c>
      <c r="J662" s="68">
        <v>2150000</v>
      </c>
      <c r="K662" s="42" t="str">
        <f>StoreConfig!J662</f>
        <v>14|0#0#0#2150000</v>
      </c>
      <c r="L662" s="68"/>
      <c r="M662" s="68"/>
      <c r="Q662" s="188">
        <v>60100</v>
      </c>
      <c r="R662" s="68">
        <v>1</v>
      </c>
      <c r="S662" s="68"/>
      <c r="T662" s="68"/>
      <c r="U662" s="68"/>
      <c r="V662" s="68"/>
      <c r="W662" s="68"/>
      <c r="X662" s="68"/>
      <c r="Y662" s="68"/>
      <c r="Z662" s="68"/>
      <c r="AA662" s="68"/>
      <c r="AB662" s="68"/>
    </row>
    <row r="663" spans="3:28">
      <c r="C663" s="247"/>
      <c r="D663" s="130">
        <v>14</v>
      </c>
      <c r="E663" s="140">
        <v>2150000</v>
      </c>
      <c r="F663" s="127">
        <v>430</v>
      </c>
      <c r="G663" s="68"/>
      <c r="H663" s="141" t="s">
        <v>2594</v>
      </c>
      <c r="I663" s="112">
        <v>14</v>
      </c>
      <c r="J663" s="68">
        <v>2150000</v>
      </c>
      <c r="K663" s="42" t="str">
        <f>StoreConfig!J663</f>
        <v>14|0#0#0#2150000</v>
      </c>
      <c r="L663" s="68"/>
      <c r="M663" s="68"/>
      <c r="Q663" s="188">
        <v>60125</v>
      </c>
      <c r="R663" s="68">
        <v>1</v>
      </c>
      <c r="S663" s="68"/>
      <c r="T663" s="68"/>
      <c r="U663" s="68"/>
      <c r="V663" s="68"/>
      <c r="W663" s="68"/>
      <c r="X663" s="68"/>
      <c r="Y663" s="68"/>
      <c r="Z663" s="68"/>
      <c r="AA663" s="68"/>
      <c r="AB663" s="68"/>
    </row>
    <row r="664" spans="3:28">
      <c r="C664" s="247"/>
      <c r="D664" s="130">
        <v>14</v>
      </c>
      <c r="E664" s="140">
        <v>2150000</v>
      </c>
      <c r="F664" s="127">
        <v>430</v>
      </c>
      <c r="G664" s="68"/>
      <c r="H664" s="141" t="s">
        <v>2594</v>
      </c>
      <c r="I664" s="112">
        <v>14</v>
      </c>
      <c r="J664" s="68">
        <v>2150000</v>
      </c>
      <c r="K664" s="42" t="str">
        <f>StoreConfig!J664</f>
        <v>14|0#0#0#2150000</v>
      </c>
      <c r="L664" s="68"/>
      <c r="M664" s="68"/>
      <c r="Q664" s="188">
        <v>60135</v>
      </c>
      <c r="R664" s="68">
        <v>1</v>
      </c>
      <c r="S664" s="68"/>
      <c r="T664" s="68"/>
      <c r="U664" s="68"/>
      <c r="V664" s="68"/>
      <c r="W664" s="68"/>
      <c r="X664" s="68"/>
      <c r="Y664" s="68"/>
      <c r="Z664" s="68"/>
      <c r="AA664" s="68"/>
      <c r="AB664" s="68"/>
    </row>
    <row r="665" spans="3:28">
      <c r="C665" s="247"/>
      <c r="D665" s="130">
        <v>14</v>
      </c>
      <c r="E665" s="140">
        <v>2150000</v>
      </c>
      <c r="F665" s="127">
        <v>430</v>
      </c>
      <c r="G665" s="68"/>
      <c r="H665" s="141" t="s">
        <v>2594</v>
      </c>
      <c r="I665" s="112">
        <v>14</v>
      </c>
      <c r="J665" s="68">
        <v>2150000</v>
      </c>
      <c r="K665" s="42" t="str">
        <f>StoreConfig!J665</f>
        <v>14|0#0#0#2150000</v>
      </c>
      <c r="L665" s="68"/>
      <c r="M665" s="68"/>
      <c r="Q665" s="188">
        <v>60140</v>
      </c>
      <c r="R665" s="68">
        <v>1</v>
      </c>
      <c r="S665" s="68"/>
      <c r="T665" s="68"/>
      <c r="U665" s="68"/>
      <c r="V665" s="68"/>
      <c r="W665" s="68"/>
      <c r="X665" s="68"/>
      <c r="Y665" s="68"/>
      <c r="Z665" s="68"/>
      <c r="AA665" s="68"/>
      <c r="AB665" s="68"/>
    </row>
    <row r="666" spans="3:28">
      <c r="C666" s="247"/>
      <c r="D666" s="130">
        <v>16</v>
      </c>
      <c r="E666" s="140">
        <v>730</v>
      </c>
      <c r="F666" s="127">
        <v>730</v>
      </c>
      <c r="G666" s="68"/>
      <c r="H666" s="141" t="s">
        <v>2594</v>
      </c>
      <c r="I666" s="112">
        <v>16</v>
      </c>
      <c r="J666" s="68">
        <v>730</v>
      </c>
      <c r="K666" s="42" t="str">
        <f>StoreConfig!J666</f>
        <v>16|0#0#0#730</v>
      </c>
      <c r="L666" s="68"/>
      <c r="M666" s="68"/>
      <c r="Q666" s="229">
        <v>60101</v>
      </c>
      <c r="R666" s="68">
        <v>1</v>
      </c>
      <c r="S666" s="68"/>
      <c r="T666" s="68"/>
      <c r="U666" s="68"/>
      <c r="V666" s="68"/>
      <c r="W666" s="68"/>
      <c r="X666" s="68"/>
      <c r="Y666" s="68"/>
      <c r="Z666" s="68"/>
      <c r="AA666" s="68"/>
      <c r="AB666" s="68"/>
    </row>
    <row r="667" spans="3:28">
      <c r="C667" s="247"/>
      <c r="D667" s="130">
        <v>16</v>
      </c>
      <c r="E667" s="140">
        <v>730</v>
      </c>
      <c r="F667" s="127">
        <v>730</v>
      </c>
      <c r="G667" s="68"/>
      <c r="H667" s="141" t="s">
        <v>2594</v>
      </c>
      <c r="I667" s="112">
        <v>16</v>
      </c>
      <c r="J667" s="68">
        <v>730</v>
      </c>
      <c r="K667" s="42" t="str">
        <f>StoreConfig!J667</f>
        <v>16|0#0#0#730</v>
      </c>
      <c r="L667" s="68"/>
      <c r="M667" s="68"/>
      <c r="Q667" s="229">
        <v>60126</v>
      </c>
      <c r="R667" s="68">
        <v>1</v>
      </c>
      <c r="S667" s="68"/>
      <c r="T667" s="68"/>
      <c r="U667" s="68"/>
      <c r="V667" s="68"/>
      <c r="W667" s="68"/>
      <c r="X667" s="68"/>
      <c r="Y667" s="68"/>
      <c r="Z667" s="68"/>
      <c r="AA667" s="68"/>
      <c r="AB667" s="68"/>
    </row>
    <row r="668" spans="3:28">
      <c r="C668" s="247"/>
      <c r="D668" s="130">
        <v>16</v>
      </c>
      <c r="E668" s="140">
        <v>730</v>
      </c>
      <c r="F668" s="127">
        <v>730</v>
      </c>
      <c r="G668" s="68"/>
      <c r="H668" s="141" t="s">
        <v>2594</v>
      </c>
      <c r="I668" s="112">
        <v>16</v>
      </c>
      <c r="J668" s="68">
        <v>730</v>
      </c>
      <c r="K668" s="42" t="str">
        <f>StoreConfig!J668</f>
        <v>16|0#0#0#730</v>
      </c>
      <c r="L668" s="68"/>
      <c r="M668" s="68"/>
      <c r="Q668" s="229">
        <v>60136</v>
      </c>
      <c r="R668" s="68">
        <v>1</v>
      </c>
      <c r="S668" s="68"/>
      <c r="T668" s="68"/>
      <c r="U668" s="68"/>
      <c r="V668" s="68"/>
      <c r="W668" s="68"/>
      <c r="X668" s="68"/>
      <c r="Y668" s="68"/>
      <c r="Z668" s="68"/>
      <c r="AA668" s="68"/>
      <c r="AB668" s="68"/>
    </row>
    <row r="669" spans="3:28">
      <c r="C669" s="247"/>
      <c r="D669" s="130">
        <v>16</v>
      </c>
      <c r="E669" s="140">
        <v>730</v>
      </c>
      <c r="F669" s="127">
        <v>730</v>
      </c>
      <c r="G669" s="68"/>
      <c r="H669" s="141" t="s">
        <v>2594</v>
      </c>
      <c r="I669" s="112">
        <v>16</v>
      </c>
      <c r="J669" s="68">
        <v>730</v>
      </c>
      <c r="K669" s="42" t="str">
        <f>StoreConfig!J669</f>
        <v>16|0#0#0#730</v>
      </c>
      <c r="L669" s="68"/>
      <c r="M669" s="68"/>
      <c r="Q669" s="229">
        <v>60141</v>
      </c>
      <c r="R669" s="68">
        <v>1</v>
      </c>
      <c r="S669" s="68"/>
      <c r="T669" s="68"/>
      <c r="U669" s="68"/>
      <c r="V669" s="68"/>
      <c r="W669" s="68"/>
      <c r="X669" s="68"/>
      <c r="Y669" s="68"/>
      <c r="Z669" s="68"/>
      <c r="AA669" s="68"/>
      <c r="AB669" s="68"/>
    </row>
    <row r="670" spans="3:28">
      <c r="C670" s="247"/>
      <c r="D670" s="130">
        <v>14</v>
      </c>
      <c r="E670" s="140">
        <v>3650000</v>
      </c>
      <c r="F670" s="127">
        <v>730</v>
      </c>
      <c r="G670" s="68"/>
      <c r="H670" s="141" t="s">
        <v>2594</v>
      </c>
      <c r="I670" s="112">
        <v>14</v>
      </c>
      <c r="J670" s="68">
        <v>3650000</v>
      </c>
      <c r="K670" s="42" t="str">
        <f>StoreConfig!J670</f>
        <v>14|0#0#0#3650000</v>
      </c>
      <c r="L670" s="68"/>
      <c r="M670" s="68"/>
      <c r="Q670" s="229">
        <v>60101</v>
      </c>
      <c r="R670" s="68">
        <v>1</v>
      </c>
      <c r="S670" s="68"/>
      <c r="T670" s="68"/>
      <c r="U670" s="68"/>
      <c r="V670" s="68"/>
      <c r="W670" s="68"/>
      <c r="X670" s="68"/>
      <c r="Y670" s="68"/>
      <c r="Z670" s="68"/>
      <c r="AA670" s="68"/>
      <c r="AB670" s="68"/>
    </row>
    <row r="671" spans="3:28">
      <c r="C671" s="247"/>
      <c r="D671" s="130">
        <v>14</v>
      </c>
      <c r="E671" s="140">
        <v>3650000</v>
      </c>
      <c r="F671" s="127">
        <v>730</v>
      </c>
      <c r="G671" s="68"/>
      <c r="H671" s="141" t="s">
        <v>2594</v>
      </c>
      <c r="I671" s="112">
        <v>14</v>
      </c>
      <c r="J671" s="68">
        <v>3650000</v>
      </c>
      <c r="K671" s="42" t="str">
        <f>StoreConfig!J671</f>
        <v>14|0#0#0#3650000</v>
      </c>
      <c r="L671" s="68"/>
      <c r="M671" s="68"/>
      <c r="Q671" s="229">
        <v>60126</v>
      </c>
      <c r="R671" s="68">
        <v>1</v>
      </c>
      <c r="S671" s="68"/>
      <c r="T671" s="68"/>
      <c r="U671" s="68"/>
      <c r="V671" s="68"/>
      <c r="W671" s="68"/>
      <c r="X671" s="68"/>
      <c r="Y671" s="68"/>
      <c r="Z671" s="68"/>
      <c r="AA671" s="68"/>
      <c r="AB671" s="68"/>
    </row>
    <row r="672" spans="3:28">
      <c r="C672" s="247"/>
      <c r="D672" s="130">
        <v>14</v>
      </c>
      <c r="E672" s="140">
        <v>3650000</v>
      </c>
      <c r="F672" s="127">
        <v>730</v>
      </c>
      <c r="G672" s="68"/>
      <c r="H672" s="141" t="s">
        <v>2594</v>
      </c>
      <c r="I672" s="112">
        <v>14</v>
      </c>
      <c r="J672" s="68">
        <v>3650000</v>
      </c>
      <c r="K672" s="42" t="str">
        <f>StoreConfig!J672</f>
        <v>14|0#0#0#3650000</v>
      </c>
      <c r="L672" s="68"/>
      <c r="M672" s="68"/>
      <c r="Q672" s="229">
        <v>60136</v>
      </c>
      <c r="R672" s="68">
        <v>1</v>
      </c>
      <c r="S672" s="68"/>
      <c r="T672" s="68"/>
      <c r="U672" s="68"/>
      <c r="V672" s="68"/>
      <c r="W672" s="68"/>
      <c r="X672" s="68"/>
      <c r="Y672" s="68"/>
      <c r="Z672" s="68"/>
      <c r="AA672" s="68"/>
      <c r="AB672" s="68"/>
    </row>
    <row r="673" spans="3:28">
      <c r="C673" s="247"/>
      <c r="D673" s="130">
        <v>14</v>
      </c>
      <c r="E673" s="140">
        <v>3650000</v>
      </c>
      <c r="F673" s="127">
        <v>730</v>
      </c>
      <c r="G673" s="68"/>
      <c r="H673" s="141" t="s">
        <v>2594</v>
      </c>
      <c r="I673" s="112">
        <v>14</v>
      </c>
      <c r="J673" s="68">
        <v>3650000</v>
      </c>
      <c r="K673" s="42" t="str">
        <f>StoreConfig!J673</f>
        <v>14|0#0#0#3650000</v>
      </c>
      <c r="L673" s="68"/>
      <c r="M673" s="68"/>
      <c r="Q673" s="229">
        <v>60141</v>
      </c>
      <c r="R673" s="68">
        <v>1</v>
      </c>
      <c r="S673" s="68"/>
      <c r="T673" s="68"/>
      <c r="U673" s="68"/>
      <c r="V673" s="68"/>
      <c r="W673" s="68"/>
      <c r="X673" s="68"/>
      <c r="Y673" s="68"/>
      <c r="Z673" s="68"/>
      <c r="AA673" s="68"/>
      <c r="AB673" s="68"/>
    </row>
    <row r="674" spans="3:28">
      <c r="C674" s="247"/>
      <c r="D674" s="130">
        <v>16</v>
      </c>
      <c r="E674" s="140">
        <v>1250</v>
      </c>
      <c r="F674" s="127">
        <v>1250</v>
      </c>
      <c r="G674" s="68"/>
      <c r="H674" s="141" t="s">
        <v>2594</v>
      </c>
      <c r="I674" s="112">
        <v>16</v>
      </c>
      <c r="J674" s="68">
        <v>1250</v>
      </c>
      <c r="K674" s="42" t="str">
        <f>StoreConfig!J674</f>
        <v>16|0#0#0#1250</v>
      </c>
      <c r="L674" s="68"/>
      <c r="M674" s="68"/>
      <c r="Q674" s="188">
        <v>60102</v>
      </c>
      <c r="R674" s="68">
        <v>1</v>
      </c>
      <c r="S674" s="68"/>
      <c r="T674" s="68"/>
      <c r="U674" s="68"/>
      <c r="V674" s="68"/>
      <c r="W674" s="68"/>
      <c r="X674" s="68"/>
      <c r="Y674" s="68"/>
      <c r="Z674" s="68"/>
      <c r="AA674" s="68"/>
      <c r="AB674" s="68"/>
    </row>
    <row r="675" spans="3:28">
      <c r="C675" s="247"/>
      <c r="D675" s="130">
        <v>16</v>
      </c>
      <c r="E675" s="140">
        <v>1250</v>
      </c>
      <c r="F675" s="127">
        <v>1250</v>
      </c>
      <c r="G675" s="68"/>
      <c r="H675" s="141" t="s">
        <v>2594</v>
      </c>
      <c r="I675" s="112">
        <v>16</v>
      </c>
      <c r="J675" s="68">
        <v>1250</v>
      </c>
      <c r="K675" s="42" t="str">
        <f>StoreConfig!J675</f>
        <v>16|0#0#0#1250</v>
      </c>
      <c r="L675" s="68"/>
      <c r="M675" s="68"/>
      <c r="Q675" s="188">
        <v>60127</v>
      </c>
      <c r="R675" s="68">
        <v>1</v>
      </c>
      <c r="S675" s="68"/>
      <c r="T675" s="68"/>
      <c r="U675" s="68"/>
      <c r="V675" s="68"/>
      <c r="W675" s="68"/>
      <c r="X675" s="68"/>
      <c r="Y675" s="68"/>
      <c r="Z675" s="68"/>
      <c r="AA675" s="68"/>
      <c r="AB675" s="68"/>
    </row>
    <row r="676" spans="3:28">
      <c r="C676" s="247"/>
      <c r="D676" s="130">
        <v>16</v>
      </c>
      <c r="E676" s="140">
        <v>1250</v>
      </c>
      <c r="F676" s="127">
        <v>1250</v>
      </c>
      <c r="G676" s="68"/>
      <c r="H676" s="141" t="s">
        <v>2594</v>
      </c>
      <c r="I676" s="112">
        <v>16</v>
      </c>
      <c r="J676" s="68">
        <v>1250</v>
      </c>
      <c r="K676" s="42" t="str">
        <f>StoreConfig!J676</f>
        <v>16|0#0#0#1250</v>
      </c>
      <c r="L676" s="68"/>
      <c r="M676" s="68"/>
      <c r="Q676" s="188">
        <v>60137</v>
      </c>
      <c r="R676" s="68">
        <v>1</v>
      </c>
      <c r="S676" s="68"/>
      <c r="T676" s="68"/>
      <c r="U676" s="68"/>
      <c r="V676" s="68"/>
      <c r="W676" s="68"/>
      <c r="X676" s="68"/>
      <c r="Y676" s="68"/>
      <c r="Z676" s="68"/>
      <c r="AA676" s="68"/>
      <c r="AB676" s="68"/>
    </row>
    <row r="677" spans="3:28">
      <c r="C677" s="247"/>
      <c r="D677" s="130">
        <v>16</v>
      </c>
      <c r="E677" s="140">
        <v>1250</v>
      </c>
      <c r="F677" s="127">
        <v>1250</v>
      </c>
      <c r="G677" s="68"/>
      <c r="H677" s="141" t="s">
        <v>2594</v>
      </c>
      <c r="I677" s="112">
        <v>16</v>
      </c>
      <c r="J677" s="68">
        <v>1250</v>
      </c>
      <c r="K677" s="42" t="str">
        <f>StoreConfig!J677</f>
        <v>16|0#0#0#1250</v>
      </c>
      <c r="L677" s="68"/>
      <c r="M677" s="68"/>
      <c r="Q677" s="188">
        <v>60142</v>
      </c>
      <c r="R677" s="68">
        <v>1</v>
      </c>
      <c r="S677" s="68"/>
      <c r="T677" s="68"/>
      <c r="U677" s="68"/>
      <c r="V677" s="68"/>
      <c r="W677" s="68"/>
      <c r="X677" s="68"/>
      <c r="Y677" s="68"/>
      <c r="Z677" s="68"/>
      <c r="AA677" s="68"/>
      <c r="AB677" s="68"/>
    </row>
    <row r="678" spans="3:28">
      <c r="C678" s="247"/>
      <c r="D678" s="130">
        <v>14</v>
      </c>
      <c r="E678" s="140">
        <v>6250000</v>
      </c>
      <c r="F678" s="127">
        <v>1250</v>
      </c>
      <c r="G678" s="68"/>
      <c r="H678" s="141" t="s">
        <v>2594</v>
      </c>
      <c r="I678" s="112">
        <v>14</v>
      </c>
      <c r="J678" s="68">
        <v>6250000</v>
      </c>
      <c r="K678" s="42" t="str">
        <f>StoreConfig!J678</f>
        <v>14|0#0#0#6250000</v>
      </c>
      <c r="L678" s="68"/>
      <c r="M678" s="68"/>
      <c r="Q678" s="188">
        <v>60102</v>
      </c>
      <c r="R678" s="68">
        <v>1</v>
      </c>
      <c r="S678" s="68"/>
      <c r="T678" s="68"/>
      <c r="U678" s="68"/>
      <c r="V678" s="68"/>
      <c r="W678" s="68"/>
      <c r="X678" s="68"/>
      <c r="Y678" s="68"/>
      <c r="Z678" s="68"/>
      <c r="AA678" s="68"/>
      <c r="AB678" s="68"/>
    </row>
    <row r="679" spans="3:28">
      <c r="C679" s="247"/>
      <c r="D679" s="130">
        <v>14</v>
      </c>
      <c r="E679" s="140">
        <v>6250000</v>
      </c>
      <c r="F679" s="127">
        <v>1250</v>
      </c>
      <c r="G679" s="68"/>
      <c r="H679" s="141" t="s">
        <v>2594</v>
      </c>
      <c r="I679" s="112">
        <v>14</v>
      </c>
      <c r="J679" s="68">
        <v>6250000</v>
      </c>
      <c r="K679" s="42" t="str">
        <f>StoreConfig!J679</f>
        <v>14|0#0#0#6250000</v>
      </c>
      <c r="L679" s="68"/>
      <c r="M679" s="68"/>
      <c r="Q679" s="188">
        <v>60127</v>
      </c>
      <c r="R679" s="68">
        <v>1</v>
      </c>
      <c r="S679" s="68"/>
      <c r="T679" s="68"/>
      <c r="U679" s="68"/>
      <c r="V679" s="68"/>
      <c r="W679" s="68"/>
      <c r="X679" s="68"/>
      <c r="Y679" s="68"/>
      <c r="Z679" s="68"/>
      <c r="AA679" s="68"/>
      <c r="AB679" s="68"/>
    </row>
    <row r="680" spans="3:28">
      <c r="C680" s="247"/>
      <c r="D680" s="130">
        <v>14</v>
      </c>
      <c r="E680" s="140">
        <v>6250000</v>
      </c>
      <c r="F680" s="127">
        <v>1250</v>
      </c>
      <c r="G680" s="68"/>
      <c r="H680" s="141" t="s">
        <v>2594</v>
      </c>
      <c r="I680" s="112">
        <v>14</v>
      </c>
      <c r="J680" s="68">
        <v>6250000</v>
      </c>
      <c r="K680" s="42" t="str">
        <f>StoreConfig!J680</f>
        <v>14|0#0#0#6250000</v>
      </c>
      <c r="L680" s="68"/>
      <c r="M680" s="68"/>
      <c r="Q680" s="188">
        <v>60137</v>
      </c>
      <c r="R680" s="68">
        <v>1</v>
      </c>
      <c r="S680" s="68"/>
      <c r="T680" s="68"/>
      <c r="U680" s="68"/>
      <c r="V680" s="68"/>
      <c r="W680" s="68"/>
      <c r="X680" s="68"/>
      <c r="Y680" s="68"/>
      <c r="Z680" s="68"/>
      <c r="AA680" s="68"/>
      <c r="AB680" s="68"/>
    </row>
    <row r="681" spans="3:28">
      <c r="C681" s="247"/>
      <c r="D681" s="130">
        <v>14</v>
      </c>
      <c r="E681" s="140">
        <v>6250000</v>
      </c>
      <c r="F681" s="127">
        <v>1250</v>
      </c>
      <c r="G681" s="68"/>
      <c r="H681" s="141" t="s">
        <v>2594</v>
      </c>
      <c r="I681" s="112">
        <v>14</v>
      </c>
      <c r="J681" s="68">
        <v>6250000</v>
      </c>
      <c r="K681" s="42" t="str">
        <f>StoreConfig!J681</f>
        <v>14|0#0#0#6250000</v>
      </c>
      <c r="L681" s="68"/>
      <c r="M681" s="68"/>
      <c r="Q681" s="188">
        <v>60142</v>
      </c>
      <c r="R681" s="68">
        <v>1</v>
      </c>
      <c r="S681" s="68"/>
      <c r="T681" s="68"/>
      <c r="U681" s="68"/>
      <c r="V681" s="68"/>
      <c r="W681" s="68"/>
      <c r="X681" s="68"/>
      <c r="Y681" s="68"/>
      <c r="Z681" s="68"/>
      <c r="AA681" s="68"/>
      <c r="AB681" s="68"/>
    </row>
    <row r="682" spans="3:28">
      <c r="C682" s="247"/>
      <c r="D682" s="130">
        <v>16</v>
      </c>
      <c r="E682" s="140">
        <v>2150</v>
      </c>
      <c r="F682" s="127">
        <v>2150</v>
      </c>
      <c r="G682" s="68"/>
      <c r="H682" s="141" t="s">
        <v>2594</v>
      </c>
      <c r="I682" s="112">
        <v>16</v>
      </c>
      <c r="J682" s="68">
        <v>2150</v>
      </c>
      <c r="K682" s="42" t="str">
        <f>StoreConfig!J682</f>
        <v>16|0#0#0#2150</v>
      </c>
      <c r="L682" s="68"/>
      <c r="M682" s="68"/>
      <c r="Q682" s="188">
        <v>60103</v>
      </c>
      <c r="R682" s="68">
        <v>1</v>
      </c>
      <c r="S682" s="68"/>
      <c r="T682" s="68"/>
      <c r="U682" s="68"/>
      <c r="V682" s="68"/>
      <c r="W682" s="68"/>
      <c r="X682" s="68"/>
      <c r="Y682" s="68"/>
      <c r="Z682" s="68"/>
      <c r="AA682" s="68"/>
      <c r="AB682" s="68"/>
    </row>
    <row r="683" spans="3:28">
      <c r="C683" s="247"/>
      <c r="D683" s="130">
        <v>16</v>
      </c>
      <c r="E683" s="140">
        <v>2150</v>
      </c>
      <c r="F683" s="127">
        <v>2150</v>
      </c>
      <c r="G683" s="68"/>
      <c r="H683" s="141" t="s">
        <v>2594</v>
      </c>
      <c r="I683" s="112">
        <v>16</v>
      </c>
      <c r="J683" s="68">
        <v>2150</v>
      </c>
      <c r="K683" s="42" t="str">
        <f>StoreConfig!J683</f>
        <v>16|0#0#0#2150</v>
      </c>
      <c r="L683" s="68"/>
      <c r="M683" s="68"/>
      <c r="Q683" s="188">
        <v>60128</v>
      </c>
      <c r="R683" s="68">
        <v>1</v>
      </c>
      <c r="S683" s="68"/>
      <c r="T683" s="68"/>
      <c r="U683" s="68"/>
      <c r="V683" s="68"/>
      <c r="W683" s="68"/>
      <c r="X683" s="68"/>
      <c r="Y683" s="68"/>
      <c r="Z683" s="68"/>
      <c r="AA683" s="68"/>
      <c r="AB683" s="68"/>
    </row>
    <row r="684" spans="3:28">
      <c r="C684" s="247"/>
      <c r="D684" s="130">
        <v>16</v>
      </c>
      <c r="E684" s="140">
        <v>2150</v>
      </c>
      <c r="F684" s="127">
        <v>2150</v>
      </c>
      <c r="G684" s="68"/>
      <c r="H684" s="141" t="s">
        <v>2594</v>
      </c>
      <c r="I684" s="112">
        <v>16</v>
      </c>
      <c r="J684" s="68">
        <v>2150</v>
      </c>
      <c r="K684" s="42" t="str">
        <f>StoreConfig!J684</f>
        <v>16|0#0#0#2150</v>
      </c>
      <c r="L684" s="68"/>
      <c r="M684" s="68"/>
      <c r="Q684" s="188">
        <v>60138</v>
      </c>
      <c r="R684" s="68">
        <v>1</v>
      </c>
      <c r="S684" s="68"/>
      <c r="T684" s="68"/>
      <c r="U684" s="68"/>
      <c r="V684" s="68"/>
      <c r="W684" s="68"/>
      <c r="X684" s="68"/>
      <c r="Y684" s="68"/>
      <c r="Z684" s="68"/>
      <c r="AA684" s="68"/>
      <c r="AB684" s="68"/>
    </row>
    <row r="685" spans="3:28">
      <c r="C685" s="247"/>
      <c r="D685" s="130">
        <v>16</v>
      </c>
      <c r="E685" s="140">
        <v>2150</v>
      </c>
      <c r="F685" s="127">
        <v>2150</v>
      </c>
      <c r="G685" s="68"/>
      <c r="H685" s="141" t="s">
        <v>2594</v>
      </c>
      <c r="I685" s="112">
        <v>16</v>
      </c>
      <c r="J685" s="68">
        <v>2150</v>
      </c>
      <c r="K685" s="42" t="str">
        <f>StoreConfig!J685</f>
        <v>16|0#0#0#2150</v>
      </c>
      <c r="L685" s="68"/>
      <c r="M685" s="68"/>
      <c r="Q685" s="188">
        <v>60144</v>
      </c>
      <c r="R685" s="68">
        <v>1</v>
      </c>
      <c r="S685" s="68"/>
      <c r="T685" s="68"/>
      <c r="U685" s="68"/>
      <c r="V685" s="68"/>
      <c r="W685" s="68"/>
      <c r="X685" s="68"/>
      <c r="Y685" s="68"/>
      <c r="Z685" s="68"/>
      <c r="AA685" s="68"/>
      <c r="AB685" s="68"/>
    </row>
    <row r="686" spans="3:28">
      <c r="C686" s="247"/>
      <c r="D686" s="130">
        <v>14</v>
      </c>
      <c r="E686" s="140">
        <v>100000</v>
      </c>
      <c r="F686" s="127">
        <v>2</v>
      </c>
      <c r="G686" s="68"/>
      <c r="H686" s="141">
        <v>1</v>
      </c>
      <c r="I686" s="111">
        <v>14</v>
      </c>
      <c r="J686" s="68">
        <v>10000</v>
      </c>
      <c r="K686" s="42" t="str">
        <f>D686&amp;$K$6&amp;E686</f>
        <v>14|0#0#0#100000</v>
      </c>
      <c r="L686" s="68"/>
      <c r="M686" s="68"/>
      <c r="Q686" s="228">
        <v>23</v>
      </c>
      <c r="R686" s="68">
        <v>1</v>
      </c>
      <c r="S686" s="68"/>
      <c r="T686" s="68"/>
      <c r="U686" s="68"/>
      <c r="V686" s="68"/>
      <c r="W686" s="68"/>
      <c r="X686" s="68"/>
      <c r="Y686" s="68"/>
      <c r="Z686" s="68"/>
      <c r="AA686" s="68"/>
      <c r="AB686" s="68"/>
    </row>
    <row r="687" spans="3:28">
      <c r="C687" s="247"/>
      <c r="D687" s="130">
        <v>16</v>
      </c>
      <c r="E687" s="140">
        <v>20</v>
      </c>
      <c r="F687" s="127">
        <v>14</v>
      </c>
      <c r="G687" s="68"/>
      <c r="H687" s="141">
        <v>7</v>
      </c>
      <c r="I687" s="111">
        <v>16</v>
      </c>
      <c r="J687" s="68">
        <v>14</v>
      </c>
      <c r="K687" s="42" t="str">
        <f>D687&amp;$K$6&amp;E687</f>
        <v>16|0#0#0#20</v>
      </c>
      <c r="L687" s="68"/>
      <c r="M687" s="68"/>
      <c r="Q687" s="228">
        <v>23</v>
      </c>
      <c r="R687" s="68">
        <v>1</v>
      </c>
      <c r="S687" s="68"/>
      <c r="T687" s="68"/>
      <c r="U687" s="68"/>
      <c r="V687" s="68"/>
      <c r="W687" s="68"/>
      <c r="X687" s="68"/>
      <c r="Y687" s="68"/>
      <c r="Z687" s="68"/>
      <c r="AA687" s="68"/>
      <c r="AB687" s="68"/>
    </row>
    <row r="688" spans="3:28">
      <c r="C688" s="247"/>
      <c r="D688" s="130">
        <v>14</v>
      </c>
      <c r="E688" s="140">
        <v>20000</v>
      </c>
      <c r="F688" s="127">
        <v>4</v>
      </c>
      <c r="G688" s="68"/>
      <c r="H688" s="141" t="s">
        <v>2594</v>
      </c>
      <c r="I688" s="111">
        <v>14</v>
      </c>
      <c r="J688" s="68">
        <v>20000</v>
      </c>
      <c r="K688" s="42" t="str">
        <f>StoreConfig!J688</f>
        <v>14|0#0#0#250000</v>
      </c>
      <c r="L688" s="68"/>
      <c r="M688" s="68"/>
      <c r="P688" s="215">
        <f>R688*50</f>
        <v>50</v>
      </c>
      <c r="Q688" s="228">
        <v>91</v>
      </c>
      <c r="R688" s="68">
        <v>1</v>
      </c>
      <c r="S688" s="68"/>
      <c r="T688" s="68"/>
      <c r="U688" s="68"/>
      <c r="V688" s="68"/>
      <c r="W688" s="68"/>
      <c r="X688" s="68"/>
      <c r="Y688" s="68"/>
      <c r="Z688" s="68"/>
      <c r="AA688" s="68"/>
      <c r="AB688" s="68"/>
    </row>
    <row r="689" spans="3:28">
      <c r="C689" s="247"/>
      <c r="D689" s="130">
        <v>16</v>
      </c>
      <c r="E689" s="140">
        <v>100</v>
      </c>
      <c r="F689" s="127">
        <v>100</v>
      </c>
      <c r="G689" s="68"/>
      <c r="H689" s="141" t="s">
        <v>2594</v>
      </c>
      <c r="I689" s="111">
        <v>16</v>
      </c>
      <c r="J689" s="68">
        <v>100</v>
      </c>
      <c r="K689" s="42" t="str">
        <f>StoreConfig!J689</f>
        <v>16|0#0#0#100</v>
      </c>
      <c r="L689" s="68"/>
      <c r="M689" s="68"/>
      <c r="Q689" s="228">
        <v>4</v>
      </c>
      <c r="R689" s="68">
        <v>100</v>
      </c>
      <c r="S689" s="68"/>
      <c r="T689" s="68"/>
      <c r="U689" s="68"/>
      <c r="V689" s="68"/>
      <c r="W689" s="68"/>
      <c r="X689" s="68"/>
      <c r="Y689" s="68"/>
      <c r="Z689" s="68"/>
      <c r="AA689" s="68"/>
      <c r="AB689" s="68"/>
    </row>
    <row r="690" spans="3:28">
      <c r="C690" s="247"/>
      <c r="D690" s="130">
        <v>14</v>
      </c>
      <c r="E690" s="140">
        <v>500000</v>
      </c>
      <c r="F690" s="127">
        <v>20</v>
      </c>
      <c r="G690" s="68"/>
      <c r="H690" s="141">
        <v>2</v>
      </c>
      <c r="I690" s="111">
        <v>14</v>
      </c>
      <c r="J690" s="68">
        <v>100000</v>
      </c>
      <c r="K690" s="42" t="str">
        <f>D690&amp;$K$6&amp;E690</f>
        <v>14|0#0#0#500000</v>
      </c>
      <c r="L690" s="68"/>
      <c r="M690" s="68"/>
      <c r="Q690" s="228">
        <v>4</v>
      </c>
      <c r="R690" s="68">
        <v>100</v>
      </c>
      <c r="S690" s="68"/>
      <c r="T690" s="68"/>
      <c r="U690" s="68"/>
      <c r="V690" s="68"/>
      <c r="W690" s="68"/>
      <c r="X690" s="68"/>
      <c r="Y690" s="68"/>
      <c r="Z690" s="68"/>
      <c r="AA690" s="68"/>
      <c r="AB690" s="68"/>
    </row>
    <row r="691" spans="3:28">
      <c r="C691" s="247"/>
      <c r="D691" s="130">
        <v>16</v>
      </c>
      <c r="E691" s="140">
        <v>250</v>
      </c>
      <c r="F691" s="127">
        <v>150</v>
      </c>
      <c r="G691" s="68"/>
      <c r="H691" s="141">
        <v>6</v>
      </c>
      <c r="I691" s="111">
        <v>16</v>
      </c>
      <c r="J691" s="68">
        <v>150</v>
      </c>
      <c r="K691" s="42" t="str">
        <f>D691&amp;$K$6&amp;E691</f>
        <v>16|0#0#0#250</v>
      </c>
      <c r="L691" s="68"/>
      <c r="M691" s="68"/>
      <c r="Q691" s="228">
        <v>19</v>
      </c>
      <c r="R691" s="68">
        <v>1</v>
      </c>
      <c r="S691" s="68"/>
      <c r="T691" s="68"/>
      <c r="U691" s="68"/>
      <c r="V691" s="68"/>
      <c r="W691" s="68"/>
      <c r="X691" s="68"/>
      <c r="Y691" s="68"/>
      <c r="Z691" s="68"/>
      <c r="AA691" s="68"/>
      <c r="AB691" s="68"/>
    </row>
    <row r="692" spans="3:28">
      <c r="C692" s="247"/>
      <c r="D692" s="130">
        <v>14</v>
      </c>
      <c r="E692" s="140">
        <v>20000</v>
      </c>
      <c r="F692" s="127">
        <v>4</v>
      </c>
      <c r="G692" s="68"/>
      <c r="H692" s="141" t="s">
        <v>2594</v>
      </c>
      <c r="I692" s="111">
        <v>14</v>
      </c>
      <c r="J692" s="68">
        <v>20000</v>
      </c>
      <c r="K692" s="42" t="str">
        <f>StoreConfig!J692</f>
        <v>14|0#0#0#250000</v>
      </c>
      <c r="L692" s="68"/>
      <c r="M692" s="68"/>
      <c r="P692" s="215">
        <f t="shared" ref="P692:P693" si="12">R692*50</f>
        <v>50</v>
      </c>
      <c r="Q692" s="228">
        <v>60</v>
      </c>
      <c r="R692" s="68">
        <v>1</v>
      </c>
      <c r="S692" s="68"/>
      <c r="T692" s="68"/>
      <c r="U692" s="68"/>
      <c r="V692" s="68"/>
      <c r="W692" s="68"/>
      <c r="X692" s="68"/>
      <c r="Y692" s="68"/>
      <c r="Z692" s="68"/>
      <c r="AA692" s="68"/>
      <c r="AB692" s="68"/>
    </row>
    <row r="693" spans="3:28">
      <c r="C693" s="247"/>
      <c r="D693" s="130">
        <v>16</v>
      </c>
      <c r="E693" s="140">
        <v>40</v>
      </c>
      <c r="F693" s="127">
        <v>300</v>
      </c>
      <c r="G693" s="68"/>
      <c r="H693" s="141" t="s">
        <v>2594</v>
      </c>
      <c r="I693" s="111">
        <v>16</v>
      </c>
      <c r="J693" s="68">
        <v>300</v>
      </c>
      <c r="K693" s="42" t="str">
        <f>StoreConfig!J693</f>
        <v>16|0#0#0#500</v>
      </c>
      <c r="L693" s="68"/>
      <c r="M693" s="68"/>
      <c r="P693" s="215">
        <f t="shared" si="12"/>
        <v>500</v>
      </c>
      <c r="Q693" s="228">
        <v>60</v>
      </c>
      <c r="R693" s="68">
        <v>10</v>
      </c>
      <c r="S693" s="68"/>
      <c r="T693" s="68"/>
      <c r="U693" s="68"/>
      <c r="V693" s="68"/>
      <c r="W693" s="68"/>
      <c r="X693" s="68"/>
      <c r="Y693" s="68"/>
      <c r="Z693" s="68"/>
      <c r="AA693" s="68"/>
      <c r="AB693" s="68"/>
    </row>
    <row r="694" spans="3:28">
      <c r="C694" s="247"/>
      <c r="D694" s="130">
        <v>16</v>
      </c>
      <c r="E694" s="140">
        <v>100</v>
      </c>
      <c r="F694" s="127">
        <v>100</v>
      </c>
      <c r="G694" s="68"/>
      <c r="H694" s="141" t="s">
        <v>2594</v>
      </c>
      <c r="I694" s="111">
        <v>16</v>
      </c>
      <c r="J694" s="68">
        <v>100</v>
      </c>
      <c r="K694" s="42" t="str">
        <f>StoreConfig!J694</f>
        <v>16|0#0#0#100</v>
      </c>
      <c r="L694" s="68"/>
      <c r="M694" s="68"/>
      <c r="Q694" s="228">
        <v>3</v>
      </c>
      <c r="R694" s="68">
        <v>100000</v>
      </c>
      <c r="S694" s="68"/>
      <c r="T694" s="68"/>
      <c r="U694" s="68"/>
      <c r="V694" s="68"/>
      <c r="W694" s="68"/>
      <c r="X694" s="68"/>
      <c r="Y694" s="68"/>
      <c r="Z694" s="68"/>
      <c r="AA694" s="68"/>
      <c r="AB694" s="68"/>
    </row>
    <row r="695" spans="3:28">
      <c r="C695" s="247"/>
      <c r="D695" s="130">
        <v>16</v>
      </c>
      <c r="E695" s="140">
        <v>50</v>
      </c>
      <c r="F695" s="127">
        <v>50</v>
      </c>
      <c r="G695" s="68"/>
      <c r="H695" s="141" t="s">
        <v>2594</v>
      </c>
      <c r="I695" s="111">
        <v>16</v>
      </c>
      <c r="J695" s="68">
        <v>50</v>
      </c>
      <c r="K695" s="42" t="str">
        <f>StoreConfig!J695</f>
        <v>16|0#0#0#50</v>
      </c>
      <c r="L695" s="68"/>
      <c r="M695" s="68"/>
      <c r="Q695" s="228">
        <v>3</v>
      </c>
      <c r="R695" s="68">
        <v>50000</v>
      </c>
      <c r="S695" s="68"/>
      <c r="T695" s="68"/>
      <c r="U695" s="68"/>
      <c r="V695" s="68"/>
      <c r="W695" s="68"/>
      <c r="X695" s="68"/>
      <c r="Y695" s="68"/>
      <c r="Z695" s="68"/>
      <c r="AA695" s="68"/>
      <c r="AB695" s="68"/>
    </row>
    <row r="696" spans="3:28">
      <c r="C696" s="247"/>
      <c r="D696" s="130">
        <v>14</v>
      </c>
      <c r="E696" s="140">
        <v>500000</v>
      </c>
      <c r="F696" s="127">
        <v>100</v>
      </c>
      <c r="G696" s="68"/>
      <c r="H696" s="141" t="s">
        <v>2594</v>
      </c>
      <c r="I696" s="111">
        <v>14</v>
      </c>
      <c r="J696" s="68">
        <v>500000</v>
      </c>
      <c r="K696" s="42" t="str">
        <f>StoreConfig!J696</f>
        <v>14|0#0#0#500000</v>
      </c>
      <c r="L696" s="68"/>
      <c r="M696" s="68"/>
      <c r="Q696" s="228">
        <v>3</v>
      </c>
      <c r="R696" s="68">
        <v>100000</v>
      </c>
      <c r="S696" s="68"/>
      <c r="T696" s="68"/>
      <c r="U696" s="68"/>
      <c r="V696" s="68"/>
      <c r="W696" s="68"/>
      <c r="X696" s="68"/>
      <c r="Y696" s="68"/>
      <c r="Z696" s="68"/>
      <c r="AA696" s="68"/>
      <c r="AB696" s="68"/>
    </row>
    <row r="697" spans="3:28">
      <c r="C697" s="247"/>
      <c r="D697" s="130">
        <v>16</v>
      </c>
      <c r="E697" s="140">
        <v>20</v>
      </c>
      <c r="F697" s="127">
        <v>20</v>
      </c>
      <c r="G697" s="68"/>
      <c r="H697" s="141" t="s">
        <v>2594</v>
      </c>
      <c r="I697" s="111">
        <v>16</v>
      </c>
      <c r="J697" s="68">
        <v>20</v>
      </c>
      <c r="K697" s="42" t="str">
        <f>StoreConfig!J697</f>
        <v>16|0#0#0#20</v>
      </c>
      <c r="L697" s="68"/>
      <c r="M697" s="68"/>
      <c r="Q697" s="228">
        <v>3</v>
      </c>
      <c r="R697" s="68">
        <v>20000</v>
      </c>
      <c r="S697" s="68"/>
      <c r="T697" s="68"/>
      <c r="U697" s="68"/>
      <c r="V697" s="68"/>
      <c r="W697" s="68"/>
      <c r="X697" s="68"/>
      <c r="Y697" s="68"/>
      <c r="Z697" s="68"/>
      <c r="AA697" s="68"/>
      <c r="AB697" s="68"/>
    </row>
    <row r="698" spans="3:28">
      <c r="C698" s="247"/>
      <c r="D698" s="130">
        <v>14</v>
      </c>
      <c r="E698" s="140">
        <v>250000</v>
      </c>
      <c r="F698" s="127">
        <v>50</v>
      </c>
      <c r="G698" s="68"/>
      <c r="H698" s="141" t="s">
        <v>2594</v>
      </c>
      <c r="I698" s="111">
        <v>14</v>
      </c>
      <c r="J698" s="68">
        <v>250000</v>
      </c>
      <c r="K698" s="42" t="str">
        <f>StoreConfig!J698</f>
        <v>14|0#0#0#250000</v>
      </c>
      <c r="L698" s="68"/>
      <c r="M698" s="68"/>
      <c r="Q698" s="228">
        <v>3</v>
      </c>
      <c r="R698" s="68">
        <v>50000</v>
      </c>
      <c r="S698" s="68"/>
      <c r="T698" s="68"/>
      <c r="U698" s="68"/>
      <c r="V698" s="68"/>
      <c r="W698" s="68"/>
      <c r="X698" s="68"/>
      <c r="Y698" s="68"/>
      <c r="Z698" s="68"/>
      <c r="AA698" s="68"/>
      <c r="AB698" s="68"/>
    </row>
    <row r="699" spans="3:28">
      <c r="C699" s="247"/>
      <c r="D699" s="130">
        <v>14</v>
      </c>
      <c r="E699" s="140">
        <v>100000</v>
      </c>
      <c r="F699" s="127">
        <v>20</v>
      </c>
      <c r="G699" s="68"/>
      <c r="H699" s="141" t="s">
        <v>2594</v>
      </c>
      <c r="I699" s="111">
        <v>14</v>
      </c>
      <c r="J699" s="68">
        <v>100000</v>
      </c>
      <c r="K699" s="42" t="str">
        <f>StoreConfig!J699</f>
        <v>14|0#0#0#100000</v>
      </c>
      <c r="L699" s="68"/>
      <c r="M699" s="68"/>
      <c r="Q699" s="228">
        <v>3</v>
      </c>
      <c r="R699" s="68">
        <v>20000</v>
      </c>
      <c r="S699" s="68"/>
      <c r="T699" s="68"/>
      <c r="U699" s="68"/>
      <c r="V699" s="68"/>
      <c r="W699" s="68"/>
      <c r="X699" s="68"/>
      <c r="Y699" s="68"/>
      <c r="Z699" s="68"/>
      <c r="AA699" s="68"/>
      <c r="AB699" s="68"/>
    </row>
    <row r="700" spans="3:28">
      <c r="C700" s="247"/>
      <c r="D700" s="130">
        <v>16</v>
      </c>
      <c r="E700" s="140">
        <v>600</v>
      </c>
      <c r="F700" s="127">
        <v>600</v>
      </c>
      <c r="G700" s="68"/>
      <c r="H700" s="141" t="s">
        <v>2594</v>
      </c>
      <c r="I700" s="111">
        <v>16</v>
      </c>
      <c r="J700" s="68">
        <v>600</v>
      </c>
      <c r="K700" s="42" t="str">
        <f>StoreConfig!J700</f>
        <v>16|0#0#0#600</v>
      </c>
      <c r="L700" s="68"/>
      <c r="M700" s="68"/>
      <c r="Q700" s="228">
        <v>11057</v>
      </c>
      <c r="R700" s="68">
        <v>30</v>
      </c>
      <c r="S700" s="68"/>
      <c r="T700" s="68"/>
      <c r="U700" s="68"/>
      <c r="V700" s="68"/>
      <c r="W700" s="68"/>
      <c r="X700" s="68"/>
      <c r="Y700" s="68"/>
      <c r="Z700" s="68"/>
      <c r="AA700" s="68"/>
      <c r="AB700" s="68"/>
    </row>
    <row r="701" spans="3:28">
      <c r="C701" s="247"/>
      <c r="D701" s="130">
        <v>16</v>
      </c>
      <c r="E701" s="140">
        <v>600</v>
      </c>
      <c r="F701" s="127">
        <v>600</v>
      </c>
      <c r="G701" s="68"/>
      <c r="H701" s="141" t="s">
        <v>2594</v>
      </c>
      <c r="I701" s="111">
        <v>16</v>
      </c>
      <c r="J701" s="68">
        <v>600</v>
      </c>
      <c r="K701" s="42" t="str">
        <f>StoreConfig!J701</f>
        <v>16|0#0#0#600</v>
      </c>
      <c r="L701" s="68"/>
      <c r="M701" s="68"/>
      <c r="Q701" s="228">
        <v>11058</v>
      </c>
      <c r="R701" s="68">
        <v>30</v>
      </c>
      <c r="S701" s="68"/>
      <c r="T701" s="68"/>
      <c r="U701" s="68"/>
      <c r="V701" s="68"/>
      <c r="W701" s="68"/>
      <c r="X701" s="68"/>
      <c r="Y701" s="68"/>
      <c r="Z701" s="68"/>
      <c r="AA701" s="68"/>
      <c r="AB701" s="68"/>
    </row>
    <row r="702" spans="3:28">
      <c r="C702" s="247"/>
      <c r="D702" s="130">
        <v>16</v>
      </c>
      <c r="E702" s="140">
        <v>600</v>
      </c>
      <c r="F702" s="127">
        <v>600</v>
      </c>
      <c r="G702" s="68"/>
      <c r="H702" s="141" t="s">
        <v>2594</v>
      </c>
      <c r="I702" s="111">
        <v>16</v>
      </c>
      <c r="J702" s="68">
        <v>600</v>
      </c>
      <c r="K702" s="42" t="str">
        <f>StoreConfig!J702</f>
        <v>16|0#0#0#600</v>
      </c>
      <c r="L702" s="68"/>
      <c r="M702" s="68"/>
      <c r="Q702" s="228">
        <v>11059</v>
      </c>
      <c r="R702" s="68">
        <v>30</v>
      </c>
      <c r="S702" s="68"/>
      <c r="T702" s="68"/>
      <c r="U702" s="68"/>
      <c r="V702" s="68"/>
      <c r="W702" s="68"/>
      <c r="X702" s="68"/>
      <c r="Y702" s="68"/>
      <c r="Z702" s="68"/>
      <c r="AA702" s="68"/>
      <c r="AB702" s="68"/>
    </row>
    <row r="703" spans="3:28">
      <c r="C703" s="247"/>
      <c r="D703" s="130">
        <v>16</v>
      </c>
      <c r="E703" s="140">
        <v>600</v>
      </c>
      <c r="F703" s="127">
        <v>600</v>
      </c>
      <c r="G703" s="68"/>
      <c r="H703" s="141" t="s">
        <v>2594</v>
      </c>
      <c r="I703" s="111">
        <v>16</v>
      </c>
      <c r="J703" s="68">
        <v>600</v>
      </c>
      <c r="K703" s="42" t="str">
        <f>StoreConfig!J703</f>
        <v>16|0#0#0#600</v>
      </c>
      <c r="L703" s="68"/>
      <c r="M703" s="68"/>
      <c r="Q703" s="228">
        <v>11060</v>
      </c>
      <c r="R703" s="68">
        <v>30</v>
      </c>
      <c r="S703" s="68"/>
      <c r="T703" s="68"/>
      <c r="U703" s="68"/>
      <c r="V703" s="68"/>
      <c r="W703" s="68"/>
      <c r="X703" s="68"/>
      <c r="Y703" s="68"/>
      <c r="Z703" s="68"/>
      <c r="AA703" s="68"/>
      <c r="AB703" s="68"/>
    </row>
    <row r="704" spans="3:28">
      <c r="C704" s="247"/>
      <c r="D704" s="130">
        <v>16</v>
      </c>
      <c r="E704" s="140">
        <v>600</v>
      </c>
      <c r="F704" s="127">
        <v>600</v>
      </c>
      <c r="G704" s="68"/>
      <c r="H704" s="141" t="s">
        <v>2594</v>
      </c>
      <c r="I704" s="111">
        <v>16</v>
      </c>
      <c r="J704" s="68">
        <v>600</v>
      </c>
      <c r="K704" s="42" t="str">
        <f>StoreConfig!J704</f>
        <v>16|0#0#0#600</v>
      </c>
      <c r="L704" s="68"/>
      <c r="M704" s="68"/>
      <c r="Q704" s="228">
        <v>11061</v>
      </c>
      <c r="R704" s="68">
        <v>30</v>
      </c>
      <c r="S704" s="68"/>
      <c r="T704" s="68"/>
      <c r="U704" s="68"/>
      <c r="V704" s="68"/>
      <c r="W704" s="68"/>
      <c r="X704" s="68"/>
      <c r="Y704" s="68"/>
      <c r="Z704" s="68"/>
      <c r="AA704" s="68"/>
      <c r="AB704" s="68"/>
    </row>
    <row r="705" spans="3:28">
      <c r="C705" s="247"/>
      <c r="D705" s="130">
        <v>16</v>
      </c>
      <c r="E705" s="140">
        <v>600</v>
      </c>
      <c r="F705" s="127">
        <v>600</v>
      </c>
      <c r="G705" s="68"/>
      <c r="H705" s="141" t="s">
        <v>2594</v>
      </c>
      <c r="I705" s="111">
        <v>16</v>
      </c>
      <c r="J705" s="68">
        <v>600</v>
      </c>
      <c r="K705" s="42" t="str">
        <f>StoreConfig!J705</f>
        <v>16|0#0#0#600</v>
      </c>
      <c r="L705" s="68"/>
      <c r="M705" s="68"/>
      <c r="Q705" s="228">
        <v>11062</v>
      </c>
      <c r="R705" s="68">
        <v>30</v>
      </c>
      <c r="S705" s="68"/>
      <c r="T705" s="68"/>
      <c r="U705" s="68"/>
      <c r="V705" s="68"/>
      <c r="W705" s="68"/>
      <c r="X705" s="68"/>
      <c r="Y705" s="68"/>
      <c r="Z705" s="68"/>
      <c r="AA705" s="68"/>
      <c r="AB705" s="68"/>
    </row>
    <row r="706" spans="3:28">
      <c r="C706" s="247"/>
      <c r="D706" s="130">
        <v>16</v>
      </c>
      <c r="E706" s="140">
        <v>600</v>
      </c>
      <c r="F706" s="127">
        <v>600</v>
      </c>
      <c r="G706" s="68"/>
      <c r="H706" s="141" t="s">
        <v>2594</v>
      </c>
      <c r="I706" s="111">
        <v>16</v>
      </c>
      <c r="J706" s="68">
        <v>600</v>
      </c>
      <c r="K706" s="42" t="str">
        <f>StoreConfig!J706</f>
        <v>16|0#0#0#600</v>
      </c>
      <c r="L706" s="68"/>
      <c r="M706" s="68"/>
      <c r="Q706" s="228">
        <v>11063</v>
      </c>
      <c r="R706" s="68">
        <v>30</v>
      </c>
      <c r="S706" s="68"/>
      <c r="T706" s="68"/>
      <c r="U706" s="68"/>
      <c r="V706" s="68"/>
      <c r="W706" s="68"/>
      <c r="X706" s="68"/>
      <c r="Y706" s="68"/>
      <c r="Z706" s="68"/>
      <c r="AA706" s="68"/>
      <c r="AB706" s="68"/>
    </row>
    <row r="707" spans="3:28">
      <c r="C707" s="247"/>
      <c r="D707" s="130">
        <v>16</v>
      </c>
      <c r="E707" s="140">
        <v>600</v>
      </c>
      <c r="F707" s="127">
        <v>600</v>
      </c>
      <c r="G707" s="68"/>
      <c r="H707" s="141" t="s">
        <v>2594</v>
      </c>
      <c r="I707" s="111">
        <v>16</v>
      </c>
      <c r="J707" s="68">
        <v>600</v>
      </c>
      <c r="K707" s="42" t="str">
        <f>StoreConfig!J707</f>
        <v>16|0#0#0#600</v>
      </c>
      <c r="L707" s="68"/>
      <c r="M707" s="68"/>
      <c r="Q707" s="228">
        <v>11064</v>
      </c>
      <c r="R707" s="68">
        <v>30</v>
      </c>
      <c r="S707" s="68"/>
      <c r="T707" s="68"/>
      <c r="U707" s="68"/>
      <c r="V707" s="68"/>
      <c r="W707" s="68"/>
      <c r="X707" s="68"/>
      <c r="Y707" s="68"/>
      <c r="Z707" s="68"/>
      <c r="AA707" s="68"/>
      <c r="AB707" s="68"/>
    </row>
    <row r="708" spans="3:28">
      <c r="C708" s="247"/>
      <c r="D708" s="130">
        <v>16</v>
      </c>
      <c r="E708" s="140">
        <v>600</v>
      </c>
      <c r="F708" s="127">
        <v>600</v>
      </c>
      <c r="G708" s="68"/>
      <c r="H708" s="141" t="s">
        <v>2594</v>
      </c>
      <c r="I708" s="111">
        <v>16</v>
      </c>
      <c r="J708" s="68">
        <v>600</v>
      </c>
      <c r="K708" s="42" t="str">
        <f>StoreConfig!J708</f>
        <v>16|0#0#0#600</v>
      </c>
      <c r="L708" s="68"/>
      <c r="M708" s="68"/>
      <c r="Q708" s="228">
        <v>11065</v>
      </c>
      <c r="R708" s="68">
        <v>30</v>
      </c>
      <c r="S708" s="68"/>
      <c r="T708" s="68"/>
      <c r="U708" s="68"/>
      <c r="V708" s="68"/>
      <c r="W708" s="68"/>
      <c r="X708" s="68"/>
      <c r="Y708" s="68"/>
      <c r="Z708" s="68"/>
      <c r="AA708" s="68"/>
      <c r="AB708" s="68"/>
    </row>
    <row r="709" spans="3:28">
      <c r="C709" s="247"/>
      <c r="D709" s="130">
        <v>16</v>
      </c>
      <c r="E709" s="140">
        <v>600</v>
      </c>
      <c r="F709" s="127">
        <v>600</v>
      </c>
      <c r="G709" s="68"/>
      <c r="H709" s="141" t="s">
        <v>2594</v>
      </c>
      <c r="I709" s="111">
        <v>16</v>
      </c>
      <c r="J709" s="68">
        <v>600</v>
      </c>
      <c r="K709" s="42" t="str">
        <f>StoreConfig!J709</f>
        <v>16|0#0#0#600</v>
      </c>
      <c r="L709" s="68"/>
      <c r="M709" s="68"/>
      <c r="Q709" s="228">
        <v>11066</v>
      </c>
      <c r="R709" s="68">
        <v>30</v>
      </c>
      <c r="S709" s="68"/>
      <c r="T709" s="68"/>
      <c r="U709" s="68"/>
      <c r="V709" s="68"/>
      <c r="W709" s="68"/>
      <c r="X709" s="68"/>
      <c r="Y709" s="68"/>
      <c r="Z709" s="68"/>
      <c r="AA709" s="68"/>
      <c r="AB709" s="68"/>
    </row>
    <row r="710" spans="3:28">
      <c r="C710" s="247"/>
      <c r="D710" s="130">
        <v>16</v>
      </c>
      <c r="E710" s="140">
        <v>600</v>
      </c>
      <c r="F710" s="127">
        <v>600</v>
      </c>
      <c r="G710" s="68"/>
      <c r="H710" s="141" t="s">
        <v>2594</v>
      </c>
      <c r="I710" s="111">
        <v>16</v>
      </c>
      <c r="J710" s="68">
        <v>600</v>
      </c>
      <c r="K710" s="42" t="str">
        <f>StoreConfig!J710</f>
        <v>16|0#0#0#600</v>
      </c>
      <c r="L710" s="68"/>
      <c r="M710" s="68"/>
      <c r="Q710" s="228">
        <v>11067</v>
      </c>
      <c r="R710" s="68">
        <v>30</v>
      </c>
      <c r="S710" s="68"/>
      <c r="T710" s="68"/>
      <c r="U710" s="68"/>
      <c r="V710" s="68"/>
      <c r="W710" s="68"/>
      <c r="X710" s="68"/>
      <c r="Y710" s="68"/>
      <c r="Z710" s="68"/>
      <c r="AA710" s="68"/>
      <c r="AB710" s="68"/>
    </row>
    <row r="711" spans="3:28">
      <c r="C711" s="247"/>
      <c r="D711" s="130">
        <v>16</v>
      </c>
      <c r="E711" s="140">
        <v>600</v>
      </c>
      <c r="F711" s="127">
        <v>600</v>
      </c>
      <c r="G711" s="68"/>
      <c r="H711" s="141" t="s">
        <v>2594</v>
      </c>
      <c r="I711" s="111">
        <v>16</v>
      </c>
      <c r="J711" s="68">
        <v>600</v>
      </c>
      <c r="K711" s="42" t="str">
        <f>StoreConfig!J711</f>
        <v>16|0#0#0#600</v>
      </c>
      <c r="L711" s="68"/>
      <c r="M711" s="68"/>
      <c r="Q711" s="228">
        <v>11068</v>
      </c>
      <c r="R711" s="68">
        <v>30</v>
      </c>
      <c r="S711" s="68"/>
      <c r="T711" s="68"/>
      <c r="U711" s="68"/>
      <c r="V711" s="68"/>
      <c r="W711" s="68"/>
      <c r="X711" s="68"/>
      <c r="Y711" s="68"/>
      <c r="Z711" s="68"/>
      <c r="AA711" s="68"/>
      <c r="AB711" s="68"/>
    </row>
    <row r="712" spans="3:28">
      <c r="C712" s="247"/>
      <c r="D712" s="130">
        <v>16</v>
      </c>
      <c r="E712" s="140">
        <v>600</v>
      </c>
      <c r="F712" s="127">
        <v>600</v>
      </c>
      <c r="G712" s="68"/>
      <c r="H712" s="141" t="s">
        <v>2594</v>
      </c>
      <c r="I712" s="111">
        <v>16</v>
      </c>
      <c r="J712" s="68">
        <v>600</v>
      </c>
      <c r="K712" s="42" t="str">
        <f>StoreConfig!J712</f>
        <v>16|0#0#0#600</v>
      </c>
      <c r="L712" s="68"/>
      <c r="M712" s="68"/>
      <c r="Q712" s="228">
        <v>11069</v>
      </c>
      <c r="R712" s="68">
        <v>30</v>
      </c>
      <c r="S712" s="68"/>
      <c r="T712" s="68"/>
      <c r="U712" s="68"/>
      <c r="V712" s="68"/>
      <c r="W712" s="68"/>
      <c r="X712" s="68"/>
      <c r="Y712" s="68"/>
      <c r="Z712" s="68"/>
      <c r="AA712" s="68"/>
      <c r="AB712" s="68"/>
    </row>
    <row r="713" spans="3:28">
      <c r="C713" s="247"/>
      <c r="D713" s="130">
        <v>16</v>
      </c>
      <c r="E713" s="140">
        <v>600</v>
      </c>
      <c r="F713" s="127">
        <v>600</v>
      </c>
      <c r="G713" s="68"/>
      <c r="H713" s="141" t="s">
        <v>2594</v>
      </c>
      <c r="I713" s="111">
        <v>16</v>
      </c>
      <c r="J713" s="68">
        <v>600</v>
      </c>
      <c r="K713" s="42" t="str">
        <f>StoreConfig!J713</f>
        <v>16|0#0#0#600</v>
      </c>
      <c r="L713" s="68"/>
      <c r="M713" s="68"/>
      <c r="Q713" s="228">
        <v>11070</v>
      </c>
      <c r="R713" s="68">
        <v>30</v>
      </c>
      <c r="S713" s="68"/>
      <c r="T713" s="68"/>
      <c r="U713" s="68"/>
      <c r="V713" s="68"/>
      <c r="W713" s="68"/>
      <c r="X713" s="68"/>
      <c r="Y713" s="68"/>
      <c r="Z713" s="68"/>
      <c r="AA713" s="68"/>
      <c r="AB713" s="68"/>
    </row>
    <row r="714" spans="3:28">
      <c r="C714" s="247"/>
      <c r="D714" s="130">
        <v>16</v>
      </c>
      <c r="E714" s="140">
        <v>600</v>
      </c>
      <c r="F714" s="127">
        <v>600</v>
      </c>
      <c r="G714" s="68"/>
      <c r="H714" s="141" t="s">
        <v>2594</v>
      </c>
      <c r="I714" s="111">
        <v>16</v>
      </c>
      <c r="J714" s="68">
        <v>600</v>
      </c>
      <c r="K714" s="42" t="str">
        <f>StoreConfig!J714</f>
        <v>16|0#0#0#600</v>
      </c>
      <c r="L714" s="68"/>
      <c r="M714" s="68"/>
      <c r="Q714" s="228">
        <v>11071</v>
      </c>
      <c r="R714" s="68">
        <v>30</v>
      </c>
      <c r="S714" s="68"/>
      <c r="T714" s="68"/>
      <c r="U714" s="68"/>
      <c r="V714" s="68"/>
      <c r="W714" s="68"/>
      <c r="X714" s="68"/>
      <c r="Y714" s="68"/>
      <c r="Z714" s="68"/>
      <c r="AA714" s="68"/>
      <c r="AB714" s="68"/>
    </row>
    <row r="715" spans="3:28">
      <c r="C715" s="247"/>
      <c r="D715" s="130">
        <v>16</v>
      </c>
      <c r="E715" s="140">
        <v>600</v>
      </c>
      <c r="F715" s="127">
        <v>600</v>
      </c>
      <c r="G715" s="68"/>
      <c r="H715" s="141" t="s">
        <v>2594</v>
      </c>
      <c r="I715" s="111">
        <v>16</v>
      </c>
      <c r="J715" s="68">
        <v>600</v>
      </c>
      <c r="K715" s="42" t="str">
        <f>StoreConfig!J715</f>
        <v>16|0#0#0#600</v>
      </c>
      <c r="L715" s="68"/>
      <c r="M715" s="68"/>
      <c r="Q715" s="228">
        <v>11072</v>
      </c>
      <c r="R715" s="68">
        <v>30</v>
      </c>
      <c r="S715" s="68"/>
      <c r="T715" s="68"/>
      <c r="U715" s="68"/>
      <c r="V715" s="68"/>
      <c r="W715" s="68"/>
      <c r="X715" s="68"/>
      <c r="Y715" s="68"/>
      <c r="Z715" s="68"/>
      <c r="AA715" s="68"/>
      <c r="AB715" s="68"/>
    </row>
    <row r="716" spans="3:28">
      <c r="C716" s="247"/>
      <c r="D716" s="130">
        <v>14</v>
      </c>
      <c r="E716" s="140">
        <v>3000000</v>
      </c>
      <c r="F716" s="127">
        <v>360</v>
      </c>
      <c r="G716" s="68"/>
      <c r="H716" s="141">
        <v>6</v>
      </c>
      <c r="I716" s="111">
        <v>14</v>
      </c>
      <c r="J716" s="68">
        <v>1800000</v>
      </c>
      <c r="K716" s="42" t="str">
        <f t="shared" ref="K716:K735" si="13">D716&amp;$K$6&amp;E716</f>
        <v>14|0#0#0#3000000</v>
      </c>
      <c r="L716" s="68"/>
      <c r="M716" s="68"/>
      <c r="Q716" s="228">
        <v>11057</v>
      </c>
      <c r="R716" s="68">
        <v>30</v>
      </c>
      <c r="S716" s="68"/>
      <c r="T716" s="68"/>
      <c r="U716" s="68"/>
      <c r="V716" s="68"/>
      <c r="W716" s="68"/>
      <c r="X716" s="68"/>
      <c r="Y716" s="68"/>
      <c r="Z716" s="68"/>
      <c r="AA716" s="68"/>
      <c r="AB716" s="68"/>
    </row>
    <row r="717" spans="3:28">
      <c r="C717" s="247"/>
      <c r="D717" s="130">
        <v>14</v>
      </c>
      <c r="E717" s="140">
        <v>3000000</v>
      </c>
      <c r="F717" s="127">
        <v>360</v>
      </c>
      <c r="G717" s="68"/>
      <c r="H717" s="141">
        <v>6</v>
      </c>
      <c r="I717" s="111">
        <v>14</v>
      </c>
      <c r="J717" s="68">
        <v>1800000</v>
      </c>
      <c r="K717" s="42" t="str">
        <f t="shared" si="13"/>
        <v>14|0#0#0#3000000</v>
      </c>
      <c r="L717" s="68"/>
      <c r="M717" s="68"/>
      <c r="Q717" s="228">
        <v>11058</v>
      </c>
      <c r="R717" s="68">
        <v>30</v>
      </c>
      <c r="S717" s="68"/>
      <c r="T717" s="68"/>
      <c r="U717" s="68"/>
      <c r="V717" s="68"/>
      <c r="W717" s="68"/>
      <c r="X717" s="68"/>
      <c r="Y717" s="68"/>
      <c r="Z717" s="68"/>
      <c r="AA717" s="68"/>
      <c r="AB717" s="68"/>
    </row>
    <row r="718" spans="3:28">
      <c r="C718" s="247"/>
      <c r="D718" s="130">
        <v>14</v>
      </c>
      <c r="E718" s="140">
        <v>3000000</v>
      </c>
      <c r="F718" s="127">
        <v>360</v>
      </c>
      <c r="G718" s="68"/>
      <c r="H718" s="141">
        <v>6</v>
      </c>
      <c r="I718" s="111">
        <v>14</v>
      </c>
      <c r="J718" s="68">
        <v>1800000</v>
      </c>
      <c r="K718" s="42" t="str">
        <f t="shared" si="13"/>
        <v>14|0#0#0#3000000</v>
      </c>
      <c r="L718" s="68"/>
      <c r="M718" s="68"/>
      <c r="Q718" s="228">
        <v>11059</v>
      </c>
      <c r="R718" s="68">
        <v>30</v>
      </c>
      <c r="S718" s="68"/>
      <c r="T718" s="68"/>
      <c r="U718" s="68"/>
      <c r="V718" s="68"/>
      <c r="W718" s="68"/>
      <c r="X718" s="68"/>
      <c r="Y718" s="68"/>
      <c r="Z718" s="68"/>
      <c r="AA718" s="68"/>
      <c r="AB718" s="68"/>
    </row>
    <row r="719" spans="3:28">
      <c r="C719" s="247"/>
      <c r="D719" s="130">
        <v>14</v>
      </c>
      <c r="E719" s="140">
        <v>3000000</v>
      </c>
      <c r="F719" s="127">
        <v>360</v>
      </c>
      <c r="G719" s="68"/>
      <c r="H719" s="141">
        <v>6</v>
      </c>
      <c r="I719" s="111">
        <v>14</v>
      </c>
      <c r="J719" s="68">
        <v>1800000</v>
      </c>
      <c r="K719" s="42" t="str">
        <f t="shared" si="13"/>
        <v>14|0#0#0#3000000</v>
      </c>
      <c r="L719" s="68"/>
      <c r="M719" s="68"/>
      <c r="Q719" s="228">
        <v>11060</v>
      </c>
      <c r="R719" s="68">
        <v>30</v>
      </c>
      <c r="S719" s="68"/>
      <c r="T719" s="68"/>
      <c r="U719" s="68"/>
      <c r="V719" s="68"/>
      <c r="W719" s="68"/>
      <c r="X719" s="68"/>
      <c r="Y719" s="68"/>
      <c r="Z719" s="68"/>
      <c r="AA719" s="68"/>
      <c r="AB719" s="68"/>
    </row>
    <row r="720" spans="3:28">
      <c r="C720" s="247"/>
      <c r="D720" s="130">
        <v>14</v>
      </c>
      <c r="E720" s="140">
        <v>3000000</v>
      </c>
      <c r="F720" s="127">
        <v>360</v>
      </c>
      <c r="G720" s="68"/>
      <c r="H720" s="141">
        <v>6</v>
      </c>
      <c r="I720" s="111">
        <v>14</v>
      </c>
      <c r="J720" s="68">
        <v>1800000</v>
      </c>
      <c r="K720" s="42" t="str">
        <f t="shared" si="13"/>
        <v>14|0#0#0#3000000</v>
      </c>
      <c r="L720" s="68"/>
      <c r="M720" s="68"/>
      <c r="Q720" s="228">
        <v>11061</v>
      </c>
      <c r="R720" s="68">
        <v>30</v>
      </c>
      <c r="S720" s="68"/>
      <c r="T720" s="68"/>
      <c r="U720" s="68"/>
      <c r="V720" s="68"/>
      <c r="W720" s="68"/>
      <c r="X720" s="68"/>
      <c r="Y720" s="68"/>
      <c r="Z720" s="68"/>
      <c r="AA720" s="68"/>
      <c r="AB720" s="68"/>
    </row>
    <row r="721" spans="3:28">
      <c r="C721" s="247"/>
      <c r="D721" s="130">
        <v>14</v>
      </c>
      <c r="E721" s="140">
        <v>3000000</v>
      </c>
      <c r="F721" s="127">
        <v>360</v>
      </c>
      <c r="G721" s="68"/>
      <c r="H721" s="141">
        <v>6</v>
      </c>
      <c r="I721" s="111">
        <v>14</v>
      </c>
      <c r="J721" s="68">
        <v>1800000</v>
      </c>
      <c r="K721" s="42" t="str">
        <f t="shared" si="13"/>
        <v>14|0#0#0#3000000</v>
      </c>
      <c r="L721" s="68"/>
      <c r="M721" s="68"/>
      <c r="Q721" s="228">
        <v>11062</v>
      </c>
      <c r="R721" s="68">
        <v>30</v>
      </c>
      <c r="S721" s="68"/>
      <c r="T721" s="68"/>
      <c r="U721" s="68"/>
      <c r="V721" s="68"/>
      <c r="W721" s="68"/>
      <c r="X721" s="68"/>
      <c r="Y721" s="68"/>
      <c r="Z721" s="68"/>
      <c r="AA721" s="68"/>
      <c r="AB721" s="68"/>
    </row>
    <row r="722" spans="3:28">
      <c r="C722" s="247"/>
      <c r="D722" s="130">
        <v>14</v>
      </c>
      <c r="E722" s="140">
        <v>3000000</v>
      </c>
      <c r="F722" s="127">
        <v>360</v>
      </c>
      <c r="G722" s="68"/>
      <c r="H722" s="141">
        <v>6</v>
      </c>
      <c r="I722" s="111">
        <v>14</v>
      </c>
      <c r="J722" s="68">
        <v>1800000</v>
      </c>
      <c r="K722" s="42" t="str">
        <f t="shared" si="13"/>
        <v>14|0#0#0#3000000</v>
      </c>
      <c r="L722" s="68"/>
      <c r="M722" s="68"/>
      <c r="Q722" s="228">
        <v>11063</v>
      </c>
      <c r="R722" s="68">
        <v>30</v>
      </c>
      <c r="S722" s="68"/>
      <c r="T722" s="68"/>
      <c r="U722" s="68"/>
      <c r="V722" s="68"/>
      <c r="W722" s="68"/>
      <c r="X722" s="68"/>
      <c r="Y722" s="68"/>
      <c r="Z722" s="68"/>
      <c r="AA722" s="68"/>
      <c r="AB722" s="68"/>
    </row>
    <row r="723" spans="3:28">
      <c r="C723" s="247"/>
      <c r="D723" s="130">
        <v>14</v>
      </c>
      <c r="E723" s="140">
        <v>3000000</v>
      </c>
      <c r="F723" s="127">
        <v>360</v>
      </c>
      <c r="G723" s="68"/>
      <c r="H723" s="141">
        <v>6</v>
      </c>
      <c r="I723" s="111">
        <v>14</v>
      </c>
      <c r="J723" s="68">
        <v>1800000</v>
      </c>
      <c r="K723" s="42" t="str">
        <f t="shared" si="13"/>
        <v>14|0#0#0#3000000</v>
      </c>
      <c r="L723" s="68"/>
      <c r="M723" s="68"/>
      <c r="Q723" s="228">
        <v>11064</v>
      </c>
      <c r="R723" s="68">
        <v>30</v>
      </c>
      <c r="S723" s="68"/>
      <c r="T723" s="68"/>
      <c r="U723" s="68"/>
      <c r="V723" s="68"/>
      <c r="W723" s="68"/>
      <c r="X723" s="68"/>
      <c r="Y723" s="68"/>
      <c r="Z723" s="68"/>
      <c r="AA723" s="68"/>
      <c r="AB723" s="68"/>
    </row>
    <row r="724" spans="3:28">
      <c r="C724" s="247"/>
      <c r="D724" s="130">
        <v>14</v>
      </c>
      <c r="E724" s="140">
        <v>3000000</v>
      </c>
      <c r="F724" s="127">
        <v>360</v>
      </c>
      <c r="G724" s="68"/>
      <c r="H724" s="141">
        <v>6</v>
      </c>
      <c r="I724" s="111">
        <v>14</v>
      </c>
      <c r="J724" s="68">
        <v>1800000</v>
      </c>
      <c r="K724" s="42" t="str">
        <f t="shared" si="13"/>
        <v>14|0#0#0#3000000</v>
      </c>
      <c r="L724" s="68"/>
      <c r="M724" s="68"/>
      <c r="Q724" s="228">
        <v>11065</v>
      </c>
      <c r="R724" s="68">
        <v>30</v>
      </c>
      <c r="S724" s="68"/>
      <c r="T724" s="68"/>
      <c r="U724" s="68"/>
      <c r="V724" s="68"/>
      <c r="W724" s="68"/>
      <c r="X724" s="68"/>
      <c r="Y724" s="68"/>
      <c r="Z724" s="68"/>
      <c r="AA724" s="68"/>
      <c r="AB724" s="68"/>
    </row>
    <row r="725" spans="3:28">
      <c r="C725" s="247"/>
      <c r="D725" s="130">
        <v>14</v>
      </c>
      <c r="E725" s="140">
        <v>3000000</v>
      </c>
      <c r="F725" s="127">
        <v>360</v>
      </c>
      <c r="G725" s="68"/>
      <c r="H725" s="141">
        <v>6</v>
      </c>
      <c r="I725" s="111">
        <v>14</v>
      </c>
      <c r="J725" s="68">
        <v>1800000</v>
      </c>
      <c r="K725" s="42" t="str">
        <f t="shared" si="13"/>
        <v>14|0#0#0#3000000</v>
      </c>
      <c r="L725" s="68"/>
      <c r="M725" s="68"/>
      <c r="Q725" s="228">
        <v>11066</v>
      </c>
      <c r="R725" s="68">
        <v>30</v>
      </c>
      <c r="S725" s="68"/>
      <c r="T725" s="68"/>
      <c r="U725" s="68"/>
      <c r="V725" s="68"/>
      <c r="W725" s="68"/>
      <c r="X725" s="68"/>
      <c r="Y725" s="68"/>
      <c r="Z725" s="68"/>
      <c r="AA725" s="68"/>
      <c r="AB725" s="68"/>
    </row>
    <row r="726" spans="3:28">
      <c r="C726" s="247"/>
      <c r="D726" s="130">
        <v>14</v>
      </c>
      <c r="E726" s="140">
        <v>3000000</v>
      </c>
      <c r="F726" s="127">
        <v>360</v>
      </c>
      <c r="G726" s="68"/>
      <c r="H726" s="141">
        <v>6</v>
      </c>
      <c r="I726" s="111">
        <v>14</v>
      </c>
      <c r="J726" s="68">
        <v>1800000</v>
      </c>
      <c r="K726" s="42" t="str">
        <f t="shared" si="13"/>
        <v>14|0#0#0#3000000</v>
      </c>
      <c r="L726" s="68"/>
      <c r="M726" s="68"/>
      <c r="Q726" s="228">
        <v>11067</v>
      </c>
      <c r="R726" s="68">
        <v>30</v>
      </c>
      <c r="S726" s="68"/>
      <c r="T726" s="68"/>
      <c r="U726" s="68"/>
      <c r="V726" s="68"/>
      <c r="W726" s="68"/>
      <c r="X726" s="68"/>
      <c r="Y726" s="68"/>
      <c r="Z726" s="68"/>
      <c r="AA726" s="68"/>
      <c r="AB726" s="68"/>
    </row>
    <row r="727" spans="3:28">
      <c r="C727" s="247"/>
      <c r="D727" s="130">
        <v>14</v>
      </c>
      <c r="E727" s="140">
        <v>3000000</v>
      </c>
      <c r="F727" s="127">
        <v>360</v>
      </c>
      <c r="G727" s="68"/>
      <c r="H727" s="141">
        <v>6</v>
      </c>
      <c r="I727" s="111">
        <v>14</v>
      </c>
      <c r="J727" s="68">
        <v>1800000</v>
      </c>
      <c r="K727" s="42" t="str">
        <f t="shared" si="13"/>
        <v>14|0#0#0#3000000</v>
      </c>
      <c r="L727" s="68"/>
      <c r="M727" s="68"/>
      <c r="Q727" s="228">
        <v>11068</v>
      </c>
      <c r="R727" s="68">
        <v>30</v>
      </c>
      <c r="S727" s="68"/>
      <c r="T727" s="68"/>
      <c r="U727" s="68"/>
      <c r="V727" s="68"/>
      <c r="W727" s="68"/>
      <c r="X727" s="68"/>
      <c r="Y727" s="68"/>
      <c r="Z727" s="68"/>
      <c r="AA727" s="68"/>
      <c r="AB727" s="68"/>
    </row>
    <row r="728" spans="3:28">
      <c r="C728" s="247"/>
      <c r="D728" s="130">
        <v>14</v>
      </c>
      <c r="E728" s="140">
        <v>3000000</v>
      </c>
      <c r="F728" s="127">
        <v>360</v>
      </c>
      <c r="G728" s="68"/>
      <c r="H728" s="141">
        <v>6</v>
      </c>
      <c r="I728" s="111">
        <v>14</v>
      </c>
      <c r="J728" s="68">
        <v>1800000</v>
      </c>
      <c r="K728" s="42" t="str">
        <f t="shared" si="13"/>
        <v>14|0#0#0#3000000</v>
      </c>
      <c r="L728" s="68"/>
      <c r="M728" s="68"/>
      <c r="Q728" s="228">
        <v>11069</v>
      </c>
      <c r="R728" s="68">
        <v>30</v>
      </c>
      <c r="S728" s="68"/>
      <c r="T728" s="68"/>
      <c r="U728" s="68"/>
      <c r="V728" s="68"/>
      <c r="W728" s="68"/>
      <c r="X728" s="68"/>
      <c r="Y728" s="68"/>
      <c r="Z728" s="68"/>
      <c r="AA728" s="68"/>
      <c r="AB728" s="68"/>
    </row>
    <row r="729" spans="3:28">
      <c r="C729" s="247"/>
      <c r="D729" s="130">
        <v>14</v>
      </c>
      <c r="E729" s="140">
        <v>3000000</v>
      </c>
      <c r="F729" s="127">
        <v>360</v>
      </c>
      <c r="G729" s="68"/>
      <c r="H729" s="141">
        <v>6</v>
      </c>
      <c r="I729" s="111">
        <v>14</v>
      </c>
      <c r="J729" s="68">
        <v>1800000</v>
      </c>
      <c r="K729" s="42" t="str">
        <f t="shared" si="13"/>
        <v>14|0#0#0#3000000</v>
      </c>
      <c r="L729" s="68"/>
      <c r="M729" s="68"/>
      <c r="Q729" s="228">
        <v>11070</v>
      </c>
      <c r="R729" s="68">
        <v>30</v>
      </c>
      <c r="S729" s="68"/>
      <c r="T729" s="68"/>
      <c r="U729" s="68"/>
      <c r="V729" s="68"/>
      <c r="W729" s="68"/>
      <c r="X729" s="68"/>
      <c r="Y729" s="68"/>
      <c r="Z729" s="68"/>
      <c r="AA729" s="68"/>
      <c r="AB729" s="68"/>
    </row>
    <row r="730" spans="3:28">
      <c r="C730" s="247"/>
      <c r="D730" s="130">
        <v>14</v>
      </c>
      <c r="E730" s="140">
        <v>3000000</v>
      </c>
      <c r="F730" s="127">
        <v>360</v>
      </c>
      <c r="G730" s="68"/>
      <c r="H730" s="141">
        <v>6</v>
      </c>
      <c r="I730" s="111">
        <v>14</v>
      </c>
      <c r="J730" s="68">
        <v>1800000</v>
      </c>
      <c r="K730" s="42" t="str">
        <f t="shared" si="13"/>
        <v>14|0#0#0#3000000</v>
      </c>
      <c r="L730" s="68"/>
      <c r="M730" s="68"/>
      <c r="Q730" s="228">
        <v>11071</v>
      </c>
      <c r="R730" s="68">
        <v>30</v>
      </c>
      <c r="S730" s="68"/>
      <c r="T730" s="68"/>
      <c r="U730" s="68"/>
      <c r="V730" s="68"/>
      <c r="W730" s="68"/>
      <c r="X730" s="68"/>
      <c r="Y730" s="68"/>
      <c r="Z730" s="68"/>
      <c r="AA730" s="68"/>
      <c r="AB730" s="68"/>
    </row>
    <row r="731" spans="3:28">
      <c r="C731" s="247"/>
      <c r="D731" s="130">
        <v>14</v>
      </c>
      <c r="E731" s="140">
        <v>3000000</v>
      </c>
      <c r="F731" s="127">
        <v>360</v>
      </c>
      <c r="G731" s="68"/>
      <c r="H731" s="141">
        <v>6</v>
      </c>
      <c r="I731" s="111">
        <v>14</v>
      </c>
      <c r="J731" s="68">
        <v>1800000</v>
      </c>
      <c r="K731" s="42" t="str">
        <f t="shared" si="13"/>
        <v>14|0#0#0#3000000</v>
      </c>
      <c r="L731" s="68"/>
      <c r="M731" s="68"/>
      <c r="Q731" s="228">
        <v>11072</v>
      </c>
      <c r="R731" s="68">
        <v>30</v>
      </c>
      <c r="S731" s="68"/>
      <c r="T731" s="68"/>
      <c r="U731" s="68"/>
      <c r="V731" s="68"/>
      <c r="W731" s="68"/>
      <c r="X731" s="68"/>
      <c r="Y731" s="68"/>
      <c r="Z731" s="68"/>
      <c r="AA731" s="68"/>
      <c r="AB731" s="68"/>
    </row>
    <row r="732" spans="3:28">
      <c r="C732" s="247"/>
      <c r="D732" s="130">
        <v>16</v>
      </c>
      <c r="E732" s="140">
        <v>400</v>
      </c>
      <c r="F732" s="127">
        <v>100</v>
      </c>
      <c r="G732" s="68"/>
      <c r="H732" s="141">
        <v>3</v>
      </c>
      <c r="I732" s="111">
        <v>16</v>
      </c>
      <c r="J732" s="68">
        <v>100</v>
      </c>
      <c r="K732" s="42" t="str">
        <f t="shared" si="13"/>
        <v>16|0#0#0#400</v>
      </c>
      <c r="L732" s="68"/>
      <c r="M732" s="68"/>
      <c r="Q732" s="228">
        <v>11047</v>
      </c>
      <c r="R732" s="68">
        <v>20</v>
      </c>
      <c r="S732" s="68"/>
      <c r="T732" s="68"/>
      <c r="U732" s="68"/>
      <c r="V732" s="68"/>
      <c r="W732" s="68"/>
      <c r="X732" s="68"/>
      <c r="Y732" s="68"/>
      <c r="Z732" s="68"/>
      <c r="AA732" s="68"/>
      <c r="AB732" s="68"/>
    </row>
    <row r="733" spans="3:28">
      <c r="C733" s="247"/>
      <c r="D733" s="130">
        <v>16</v>
      </c>
      <c r="E733" s="140">
        <v>400</v>
      </c>
      <c r="F733" s="127">
        <v>100</v>
      </c>
      <c r="G733" s="68"/>
      <c r="H733" s="141">
        <v>3</v>
      </c>
      <c r="I733" s="111">
        <v>16</v>
      </c>
      <c r="J733" s="68">
        <v>100</v>
      </c>
      <c r="K733" s="42" t="str">
        <f t="shared" si="13"/>
        <v>16|0#0#0#400</v>
      </c>
      <c r="L733" s="68"/>
      <c r="M733" s="68"/>
      <c r="Q733" s="228">
        <v>11048</v>
      </c>
      <c r="R733" s="68">
        <v>20</v>
      </c>
      <c r="S733" s="68"/>
      <c r="T733" s="68"/>
      <c r="U733" s="68"/>
      <c r="V733" s="68"/>
      <c r="W733" s="68"/>
      <c r="X733" s="68"/>
      <c r="Y733" s="68"/>
      <c r="Z733" s="68"/>
      <c r="AA733" s="68"/>
      <c r="AB733" s="68"/>
    </row>
    <row r="734" spans="3:28">
      <c r="C734" s="247"/>
      <c r="D734" s="130">
        <v>16</v>
      </c>
      <c r="E734" s="140">
        <v>400</v>
      </c>
      <c r="F734" s="127">
        <v>100</v>
      </c>
      <c r="G734" s="68"/>
      <c r="H734" s="141">
        <v>3</v>
      </c>
      <c r="I734" s="111">
        <v>16</v>
      </c>
      <c r="J734" s="68">
        <v>100</v>
      </c>
      <c r="K734" s="42" t="str">
        <f t="shared" si="13"/>
        <v>16|0#0#0#400</v>
      </c>
      <c r="L734" s="68"/>
      <c r="M734" s="68"/>
      <c r="Q734" s="228">
        <v>11049</v>
      </c>
      <c r="R734" s="68">
        <v>20</v>
      </c>
      <c r="S734" s="68"/>
      <c r="T734" s="68"/>
      <c r="U734" s="68"/>
      <c r="V734" s="68"/>
      <c r="W734" s="68"/>
      <c r="X734" s="68"/>
      <c r="Y734" s="68"/>
      <c r="Z734" s="68"/>
      <c r="AA734" s="68"/>
      <c r="AB734" s="68"/>
    </row>
    <row r="735" spans="3:28">
      <c r="C735" s="247"/>
      <c r="D735" s="130">
        <v>16</v>
      </c>
      <c r="E735" s="140">
        <v>400</v>
      </c>
      <c r="F735" s="127">
        <v>100</v>
      </c>
      <c r="G735" s="68"/>
      <c r="H735" s="141">
        <v>3</v>
      </c>
      <c r="I735" s="111">
        <v>16</v>
      </c>
      <c r="J735" s="68">
        <v>100</v>
      </c>
      <c r="K735" s="42" t="str">
        <f t="shared" si="13"/>
        <v>16|0#0#0#400</v>
      </c>
      <c r="L735" s="68"/>
      <c r="M735" s="68"/>
      <c r="Q735" s="228">
        <v>11050</v>
      </c>
      <c r="R735" s="68">
        <v>20</v>
      </c>
      <c r="S735" s="68"/>
      <c r="T735" s="68"/>
      <c r="U735" s="68"/>
      <c r="V735" s="68"/>
      <c r="W735" s="68"/>
      <c r="X735" s="68"/>
      <c r="Y735" s="68"/>
      <c r="Z735" s="68"/>
      <c r="AA735" s="68"/>
      <c r="AB735" s="68"/>
    </row>
    <row r="736" spans="3:28">
      <c r="C736" s="247"/>
      <c r="D736" s="130">
        <v>16</v>
      </c>
      <c r="E736" s="140">
        <v>100</v>
      </c>
      <c r="F736" s="127">
        <v>100</v>
      </c>
      <c r="G736" s="68"/>
      <c r="H736" s="141" t="s">
        <v>2594</v>
      </c>
      <c r="I736" s="111">
        <v>16</v>
      </c>
      <c r="J736" s="68">
        <v>100</v>
      </c>
      <c r="K736" s="42" t="str">
        <f>StoreConfig!J736</f>
        <v>16|0#0#0#100</v>
      </c>
      <c r="L736" s="68"/>
      <c r="M736" s="68"/>
      <c r="Q736" s="228">
        <v>11051</v>
      </c>
      <c r="R736" s="68">
        <v>20</v>
      </c>
      <c r="S736" s="68"/>
      <c r="T736" s="68"/>
      <c r="U736" s="68"/>
      <c r="V736" s="68"/>
      <c r="W736" s="68"/>
      <c r="X736" s="68"/>
      <c r="Y736" s="68"/>
      <c r="Z736" s="68"/>
      <c r="AA736" s="68"/>
      <c r="AB736" s="68"/>
    </row>
    <row r="737" spans="3:28">
      <c r="C737" s="247"/>
      <c r="D737" s="130">
        <v>16</v>
      </c>
      <c r="E737" s="140">
        <v>100</v>
      </c>
      <c r="F737" s="127">
        <v>100</v>
      </c>
      <c r="G737" s="68"/>
      <c r="H737" s="141" t="s">
        <v>2594</v>
      </c>
      <c r="I737" s="111">
        <v>16</v>
      </c>
      <c r="J737" s="68">
        <v>100</v>
      </c>
      <c r="K737" s="42" t="str">
        <f>StoreConfig!J737</f>
        <v>16|0#0#0#100</v>
      </c>
      <c r="L737" s="68"/>
      <c r="M737" s="68"/>
      <c r="Q737" s="228">
        <v>11052</v>
      </c>
      <c r="R737" s="68">
        <v>20</v>
      </c>
      <c r="S737" s="68"/>
      <c r="T737" s="68"/>
      <c r="U737" s="68"/>
      <c r="V737" s="68"/>
      <c r="W737" s="68"/>
      <c r="X737" s="68"/>
      <c r="Y737" s="68"/>
      <c r="Z737" s="68"/>
      <c r="AA737" s="68"/>
      <c r="AB737" s="68"/>
    </row>
    <row r="738" spans="3:28">
      <c r="C738" s="247"/>
      <c r="D738" s="130">
        <v>16</v>
      </c>
      <c r="E738" s="140">
        <v>100</v>
      </c>
      <c r="F738" s="127">
        <v>100</v>
      </c>
      <c r="G738" s="68"/>
      <c r="H738" s="141" t="s">
        <v>2594</v>
      </c>
      <c r="I738" s="111">
        <v>16</v>
      </c>
      <c r="J738" s="68">
        <v>100</v>
      </c>
      <c r="K738" s="42" t="str">
        <f>StoreConfig!J738</f>
        <v>16|0#0#0#100</v>
      </c>
      <c r="L738" s="68"/>
      <c r="M738" s="68"/>
      <c r="Q738" s="228">
        <v>11053</v>
      </c>
      <c r="R738" s="68">
        <v>20</v>
      </c>
      <c r="S738" s="68"/>
      <c r="T738" s="68"/>
      <c r="U738" s="68"/>
      <c r="V738" s="68"/>
      <c r="W738" s="68"/>
      <c r="X738" s="68"/>
      <c r="Y738" s="68"/>
      <c r="Z738" s="68"/>
      <c r="AA738" s="68"/>
      <c r="AB738" s="68"/>
    </row>
    <row r="739" spans="3:28">
      <c r="C739" s="247"/>
      <c r="D739" s="130">
        <v>16</v>
      </c>
      <c r="E739" s="140">
        <v>100</v>
      </c>
      <c r="F739" s="127">
        <v>100</v>
      </c>
      <c r="G739" s="68"/>
      <c r="H739" s="141" t="s">
        <v>2594</v>
      </c>
      <c r="I739" s="111">
        <v>16</v>
      </c>
      <c r="J739" s="68">
        <v>100</v>
      </c>
      <c r="K739" s="42" t="str">
        <f>StoreConfig!J739</f>
        <v>16|0#0#0#100</v>
      </c>
      <c r="L739" s="68"/>
      <c r="M739" s="68"/>
      <c r="Q739" s="228">
        <v>11054</v>
      </c>
      <c r="R739" s="68">
        <v>20</v>
      </c>
      <c r="S739" s="68"/>
      <c r="T739" s="68"/>
      <c r="U739" s="68"/>
      <c r="V739" s="68"/>
      <c r="W739" s="68"/>
      <c r="X739" s="68"/>
      <c r="Y739" s="68"/>
      <c r="Z739" s="68"/>
      <c r="AA739" s="68"/>
      <c r="AB739" s="68"/>
    </row>
    <row r="740" spans="3:28">
      <c r="C740" s="247"/>
      <c r="D740" s="130">
        <v>14</v>
      </c>
      <c r="E740" s="140">
        <v>2000000</v>
      </c>
      <c r="F740" s="127">
        <v>70</v>
      </c>
      <c r="G740" s="68"/>
      <c r="H740" s="141">
        <v>2</v>
      </c>
      <c r="I740" s="111">
        <v>14</v>
      </c>
      <c r="J740" s="68">
        <v>350000</v>
      </c>
      <c r="K740" s="42" t="str">
        <f t="shared" ref="K740:K747" si="14">D740&amp;$K$6&amp;E740</f>
        <v>14|0#0#0#2000000</v>
      </c>
      <c r="L740" s="68"/>
      <c r="M740" s="68"/>
      <c r="Q740" s="228">
        <v>11047</v>
      </c>
      <c r="R740" s="68">
        <v>20</v>
      </c>
      <c r="S740" s="68"/>
      <c r="T740" s="68"/>
      <c r="U740" s="68"/>
      <c r="V740" s="68"/>
      <c r="W740" s="68"/>
      <c r="X740" s="68"/>
      <c r="Y740" s="68"/>
      <c r="Z740" s="68"/>
      <c r="AA740" s="68"/>
      <c r="AB740" s="68"/>
    </row>
    <row r="741" spans="3:28">
      <c r="C741" s="247"/>
      <c r="D741" s="130">
        <v>14</v>
      </c>
      <c r="E741" s="140">
        <v>2000000</v>
      </c>
      <c r="F741" s="127">
        <v>70</v>
      </c>
      <c r="G741" s="68"/>
      <c r="H741" s="141">
        <v>2</v>
      </c>
      <c r="I741" s="111">
        <v>14</v>
      </c>
      <c r="J741" s="68">
        <v>350000</v>
      </c>
      <c r="K741" s="42" t="str">
        <f t="shared" si="14"/>
        <v>14|0#0#0#2000000</v>
      </c>
      <c r="L741" s="68"/>
      <c r="M741" s="68"/>
      <c r="Q741" s="228">
        <v>11048</v>
      </c>
      <c r="R741" s="68">
        <v>20</v>
      </c>
      <c r="S741" s="68"/>
      <c r="T741" s="68"/>
      <c r="U741" s="68"/>
      <c r="V741" s="68"/>
      <c r="W741" s="68"/>
      <c r="X741" s="68"/>
      <c r="Y741" s="68"/>
      <c r="Z741" s="68"/>
      <c r="AA741" s="68"/>
      <c r="AB741" s="68"/>
    </row>
    <row r="742" spans="3:28">
      <c r="C742" s="247"/>
      <c r="D742" s="130">
        <v>14</v>
      </c>
      <c r="E742" s="140">
        <v>2000000</v>
      </c>
      <c r="F742" s="127">
        <v>70</v>
      </c>
      <c r="G742" s="68"/>
      <c r="H742" s="141">
        <v>2</v>
      </c>
      <c r="I742" s="111">
        <v>14</v>
      </c>
      <c r="J742" s="68">
        <v>350000</v>
      </c>
      <c r="K742" s="42" t="str">
        <f t="shared" si="14"/>
        <v>14|0#0#0#2000000</v>
      </c>
      <c r="L742" s="68"/>
      <c r="M742" s="68"/>
      <c r="Q742" s="228">
        <v>11049</v>
      </c>
      <c r="R742" s="68">
        <v>20</v>
      </c>
      <c r="S742" s="68"/>
      <c r="T742" s="68"/>
      <c r="U742" s="68"/>
      <c r="V742" s="68"/>
      <c r="W742" s="68"/>
      <c r="X742" s="68"/>
      <c r="Y742" s="68"/>
      <c r="Z742" s="68"/>
      <c r="AA742" s="68"/>
      <c r="AB742" s="68"/>
    </row>
    <row r="743" spans="3:28">
      <c r="C743" s="247"/>
      <c r="D743" s="130">
        <v>14</v>
      </c>
      <c r="E743" s="140">
        <v>2000000</v>
      </c>
      <c r="F743" s="127">
        <v>70</v>
      </c>
      <c r="G743" s="68"/>
      <c r="H743" s="141">
        <v>2</v>
      </c>
      <c r="I743" s="111">
        <v>14</v>
      </c>
      <c r="J743" s="68">
        <v>350000</v>
      </c>
      <c r="K743" s="42" t="str">
        <f t="shared" si="14"/>
        <v>14|0#0#0#2000000</v>
      </c>
      <c r="L743" s="68"/>
      <c r="M743" s="68"/>
      <c r="Q743" s="228">
        <v>11050</v>
      </c>
      <c r="R743" s="68">
        <v>20</v>
      </c>
      <c r="S743" s="68"/>
      <c r="T743" s="68"/>
      <c r="U743" s="68"/>
      <c r="V743" s="68"/>
      <c r="W743" s="68"/>
      <c r="X743" s="68"/>
      <c r="Y743" s="68"/>
      <c r="Z743" s="68"/>
      <c r="AA743" s="68"/>
      <c r="AB743" s="68"/>
    </row>
    <row r="744" spans="3:28">
      <c r="C744" s="247"/>
      <c r="D744" s="130">
        <v>14</v>
      </c>
      <c r="E744" s="140">
        <v>500000</v>
      </c>
      <c r="F744" s="127">
        <v>70</v>
      </c>
      <c r="G744" s="68"/>
      <c r="H744" s="141">
        <v>7</v>
      </c>
      <c r="I744" s="111">
        <v>14</v>
      </c>
      <c r="J744" s="68">
        <v>350000</v>
      </c>
      <c r="K744" s="42" t="str">
        <f t="shared" si="14"/>
        <v>14|0#0#0#500000</v>
      </c>
      <c r="L744" s="68"/>
      <c r="M744" s="68"/>
      <c r="Q744" s="228">
        <v>11051</v>
      </c>
      <c r="R744" s="68">
        <v>20</v>
      </c>
      <c r="S744" s="68"/>
      <c r="T744" s="68"/>
      <c r="U744" s="68"/>
      <c r="V744" s="68"/>
      <c r="W744" s="68"/>
      <c r="X744" s="68"/>
      <c r="Y744" s="68"/>
      <c r="Z744" s="68"/>
      <c r="AA744" s="68"/>
      <c r="AB744" s="68"/>
    </row>
    <row r="745" spans="3:28">
      <c r="C745" s="247"/>
      <c r="D745" s="130">
        <v>14</v>
      </c>
      <c r="E745" s="140">
        <v>500000</v>
      </c>
      <c r="F745" s="127">
        <v>70</v>
      </c>
      <c r="G745" s="68"/>
      <c r="H745" s="141">
        <v>7</v>
      </c>
      <c r="I745" s="111">
        <v>14</v>
      </c>
      <c r="J745" s="68">
        <v>350000</v>
      </c>
      <c r="K745" s="42" t="str">
        <f t="shared" si="14"/>
        <v>14|0#0#0#500000</v>
      </c>
      <c r="L745" s="68"/>
      <c r="M745" s="68"/>
      <c r="Q745" s="228">
        <v>11052</v>
      </c>
      <c r="R745" s="68">
        <v>20</v>
      </c>
      <c r="S745" s="68"/>
      <c r="T745" s="68"/>
      <c r="U745" s="68"/>
      <c r="V745" s="68"/>
      <c r="W745" s="68"/>
      <c r="X745" s="68"/>
      <c r="Y745" s="68"/>
      <c r="Z745" s="68"/>
      <c r="AA745" s="68"/>
      <c r="AB745" s="68"/>
    </row>
    <row r="746" spans="3:28">
      <c r="C746" s="247"/>
      <c r="D746" s="130">
        <v>14</v>
      </c>
      <c r="E746" s="140">
        <v>500000</v>
      </c>
      <c r="F746" s="127">
        <v>70</v>
      </c>
      <c r="G746" s="68"/>
      <c r="H746" s="141">
        <v>7</v>
      </c>
      <c r="I746" s="111">
        <v>14</v>
      </c>
      <c r="J746" s="68">
        <v>350000</v>
      </c>
      <c r="K746" s="42" t="str">
        <f t="shared" si="14"/>
        <v>14|0#0#0#500000</v>
      </c>
      <c r="L746" s="68"/>
      <c r="M746" s="68"/>
      <c r="Q746" s="228">
        <v>11053</v>
      </c>
      <c r="R746" s="68">
        <v>20</v>
      </c>
      <c r="S746" s="68"/>
      <c r="T746" s="68"/>
      <c r="U746" s="68"/>
      <c r="V746" s="68"/>
      <c r="W746" s="68"/>
      <c r="X746" s="68"/>
      <c r="Y746" s="68"/>
      <c r="Z746" s="68"/>
      <c r="AA746" s="68"/>
      <c r="AB746" s="68"/>
    </row>
    <row r="747" spans="3:28">
      <c r="C747" s="247"/>
      <c r="D747" s="130">
        <v>14</v>
      </c>
      <c r="E747" s="140">
        <v>500000</v>
      </c>
      <c r="F747" s="127">
        <v>70</v>
      </c>
      <c r="G747" s="68"/>
      <c r="H747" s="141">
        <v>7</v>
      </c>
      <c r="I747" s="111">
        <v>14</v>
      </c>
      <c r="J747" s="68">
        <v>350000</v>
      </c>
      <c r="K747" s="42" t="str">
        <f t="shared" si="14"/>
        <v>14|0#0#0#500000</v>
      </c>
      <c r="L747" s="68"/>
      <c r="M747" s="68"/>
      <c r="Q747" s="228">
        <v>11054</v>
      </c>
      <c r="R747" s="68">
        <v>20</v>
      </c>
      <c r="S747" s="68"/>
      <c r="T747" s="68"/>
      <c r="U747" s="68"/>
      <c r="V747" s="68"/>
      <c r="W747" s="68"/>
      <c r="X747" s="68"/>
      <c r="Y747" s="68"/>
      <c r="Z747" s="68"/>
      <c r="AA747" s="68"/>
      <c r="AB747" s="68"/>
    </row>
    <row r="748" spans="3:28">
      <c r="C748" s="247"/>
      <c r="D748" s="130">
        <v>16</v>
      </c>
      <c r="E748" s="140">
        <v>18</v>
      </c>
      <c r="F748" s="127">
        <v>20</v>
      </c>
      <c r="G748" s="68"/>
      <c r="H748" s="141" t="s">
        <v>2594</v>
      </c>
      <c r="I748" s="112">
        <v>16</v>
      </c>
      <c r="J748" s="68">
        <v>20</v>
      </c>
      <c r="K748" s="42" t="str">
        <f>StoreConfig!J748</f>
        <v>16|0#0#0#20</v>
      </c>
      <c r="L748" s="68"/>
      <c r="M748" s="68"/>
      <c r="Q748" s="188">
        <v>60002</v>
      </c>
      <c r="R748" s="68">
        <v>1</v>
      </c>
      <c r="S748" s="68"/>
      <c r="T748" s="68"/>
      <c r="U748" s="68"/>
      <c r="V748" s="68"/>
      <c r="W748" s="68"/>
      <c r="X748" s="68"/>
      <c r="Y748" s="68"/>
      <c r="Z748" s="68"/>
      <c r="AA748" s="68"/>
      <c r="AB748" s="68"/>
    </row>
    <row r="749" spans="3:28">
      <c r="C749" s="247"/>
      <c r="D749" s="130">
        <v>16</v>
      </c>
      <c r="E749" s="140">
        <v>18</v>
      </c>
      <c r="F749" s="127">
        <v>20</v>
      </c>
      <c r="G749" s="68"/>
      <c r="H749" s="141" t="s">
        <v>2594</v>
      </c>
      <c r="I749" s="112">
        <v>16</v>
      </c>
      <c r="J749" s="68">
        <v>20</v>
      </c>
      <c r="K749" s="42" t="str">
        <f>StoreConfig!J749</f>
        <v>16|0#0#0#20</v>
      </c>
      <c r="L749" s="68"/>
      <c r="M749" s="68"/>
      <c r="Q749" s="188">
        <v>60017</v>
      </c>
      <c r="R749" s="68">
        <v>1</v>
      </c>
      <c r="S749" s="68"/>
      <c r="T749" s="68"/>
      <c r="U749" s="68"/>
      <c r="V749" s="68"/>
      <c r="W749" s="68"/>
      <c r="X749" s="68"/>
      <c r="Y749" s="68"/>
      <c r="Z749" s="68"/>
      <c r="AA749" s="68"/>
      <c r="AB749" s="68"/>
    </row>
    <row r="750" spans="3:28">
      <c r="C750" s="247"/>
      <c r="D750" s="130">
        <v>16</v>
      </c>
      <c r="E750" s="140">
        <v>18</v>
      </c>
      <c r="F750" s="127">
        <v>20</v>
      </c>
      <c r="G750" s="68"/>
      <c r="H750" s="141" t="s">
        <v>2594</v>
      </c>
      <c r="I750" s="112">
        <v>16</v>
      </c>
      <c r="J750" s="68">
        <v>20</v>
      </c>
      <c r="K750" s="42" t="str">
        <f>StoreConfig!J750</f>
        <v>16|0#0#0#20</v>
      </c>
      <c r="L750" s="68"/>
      <c r="M750" s="68"/>
      <c r="Q750" s="188">
        <v>60023</v>
      </c>
      <c r="R750" s="68">
        <v>1</v>
      </c>
      <c r="S750" s="68"/>
      <c r="T750" s="68"/>
      <c r="U750" s="68"/>
      <c r="V750" s="68"/>
      <c r="W750" s="68"/>
      <c r="X750" s="68"/>
      <c r="Y750" s="68"/>
      <c r="Z750" s="68"/>
      <c r="AA750" s="68"/>
      <c r="AB750" s="68"/>
    </row>
    <row r="751" spans="3:28">
      <c r="C751" s="247"/>
      <c r="D751" s="130">
        <v>16</v>
      </c>
      <c r="E751" s="140">
        <v>18</v>
      </c>
      <c r="F751" s="127">
        <v>20</v>
      </c>
      <c r="G751" s="68"/>
      <c r="H751" s="141" t="s">
        <v>2594</v>
      </c>
      <c r="I751" s="112">
        <v>16</v>
      </c>
      <c r="J751" s="68">
        <v>20</v>
      </c>
      <c r="K751" s="42" t="str">
        <f>StoreConfig!J751</f>
        <v>16|0#0#0#20</v>
      </c>
      <c r="L751" s="68"/>
      <c r="M751" s="68"/>
      <c r="Q751" s="188">
        <v>60026</v>
      </c>
      <c r="R751" s="68">
        <v>1</v>
      </c>
      <c r="S751" s="68"/>
      <c r="T751" s="68"/>
      <c r="U751" s="68"/>
      <c r="V751" s="68"/>
      <c r="W751" s="68"/>
      <c r="X751" s="68"/>
      <c r="Y751" s="68"/>
      <c r="Z751" s="68"/>
      <c r="AA751" s="68"/>
      <c r="AB751" s="68"/>
    </row>
    <row r="752" spans="3:28">
      <c r="C752" s="247"/>
      <c r="D752" s="130">
        <v>14</v>
      </c>
      <c r="E752" s="140">
        <v>90000</v>
      </c>
      <c r="F752" s="127">
        <v>20</v>
      </c>
      <c r="G752" s="68"/>
      <c r="H752" s="141" t="s">
        <v>2594</v>
      </c>
      <c r="I752" s="112">
        <v>14</v>
      </c>
      <c r="J752" s="68">
        <v>100000</v>
      </c>
      <c r="K752" s="42" t="str">
        <f>StoreConfig!J752</f>
        <v>14|0#0#0#100000</v>
      </c>
      <c r="L752" s="68"/>
      <c r="M752" s="68"/>
      <c r="Q752" s="188">
        <v>60002</v>
      </c>
      <c r="R752" s="68">
        <v>1</v>
      </c>
      <c r="S752" s="68"/>
      <c r="T752" s="68"/>
      <c r="U752" s="68"/>
      <c r="V752" s="68"/>
      <c r="W752" s="68"/>
      <c r="X752" s="68"/>
      <c r="Y752" s="68"/>
      <c r="Z752" s="68"/>
      <c r="AA752" s="68"/>
      <c r="AB752" s="68"/>
    </row>
    <row r="753" spans="3:28">
      <c r="C753" s="247"/>
      <c r="D753" s="130">
        <v>14</v>
      </c>
      <c r="E753" s="140">
        <v>90000</v>
      </c>
      <c r="F753" s="127">
        <v>20</v>
      </c>
      <c r="G753" s="68"/>
      <c r="H753" s="141" t="s">
        <v>2594</v>
      </c>
      <c r="I753" s="112">
        <v>14</v>
      </c>
      <c r="J753" s="68">
        <v>100000</v>
      </c>
      <c r="K753" s="42" t="str">
        <f>StoreConfig!J753</f>
        <v>14|0#0#0#100000</v>
      </c>
      <c r="L753" s="68"/>
      <c r="M753" s="68"/>
      <c r="Q753" s="188">
        <v>60017</v>
      </c>
      <c r="R753" s="68">
        <v>1</v>
      </c>
      <c r="S753" s="68"/>
      <c r="T753" s="68"/>
      <c r="U753" s="68"/>
      <c r="V753" s="68"/>
      <c r="W753" s="68"/>
      <c r="X753" s="68"/>
      <c r="Y753" s="68"/>
      <c r="Z753" s="68"/>
      <c r="AA753" s="68"/>
      <c r="AB753" s="68"/>
    </row>
    <row r="754" spans="3:28">
      <c r="C754" s="247"/>
      <c r="D754" s="130">
        <v>14</v>
      </c>
      <c r="E754" s="140">
        <v>90000</v>
      </c>
      <c r="F754" s="127">
        <v>20</v>
      </c>
      <c r="G754" s="68"/>
      <c r="H754" s="141" t="s">
        <v>2594</v>
      </c>
      <c r="I754" s="112">
        <v>14</v>
      </c>
      <c r="J754" s="68">
        <v>100000</v>
      </c>
      <c r="K754" s="42" t="str">
        <f>StoreConfig!J754</f>
        <v>14|0#0#0#100000</v>
      </c>
      <c r="L754" s="68"/>
      <c r="M754" s="68"/>
      <c r="Q754" s="188">
        <v>60023</v>
      </c>
      <c r="R754" s="68">
        <v>1</v>
      </c>
      <c r="S754" s="68"/>
      <c r="T754" s="68"/>
      <c r="U754" s="68"/>
      <c r="V754" s="68"/>
      <c r="W754" s="68"/>
      <c r="X754" s="68"/>
      <c r="Y754" s="68"/>
      <c r="Z754" s="68"/>
      <c r="AA754" s="68"/>
      <c r="AB754" s="68"/>
    </row>
    <row r="755" spans="3:28">
      <c r="C755" s="247"/>
      <c r="D755" s="130">
        <v>14</v>
      </c>
      <c r="E755" s="140">
        <v>90000</v>
      </c>
      <c r="F755" s="127">
        <v>20</v>
      </c>
      <c r="G755" s="68"/>
      <c r="H755" s="141" t="s">
        <v>2594</v>
      </c>
      <c r="I755" s="112">
        <v>14</v>
      </c>
      <c r="J755" s="68">
        <v>100000</v>
      </c>
      <c r="K755" s="42" t="str">
        <f>StoreConfig!J755</f>
        <v>14|0#0#0#100000</v>
      </c>
      <c r="L755" s="68"/>
      <c r="M755" s="68"/>
      <c r="Q755" s="188">
        <v>60026</v>
      </c>
      <c r="R755" s="68">
        <v>1</v>
      </c>
      <c r="S755" s="68"/>
      <c r="T755" s="68"/>
      <c r="U755" s="68"/>
      <c r="V755" s="68"/>
      <c r="W755" s="68"/>
      <c r="X755" s="68"/>
      <c r="Y755" s="68"/>
      <c r="Z755" s="68"/>
      <c r="AA755" s="68"/>
      <c r="AB755" s="68"/>
    </row>
    <row r="756" spans="3:28">
      <c r="C756" s="247"/>
      <c r="D756" s="130">
        <v>16</v>
      </c>
      <c r="E756" s="140">
        <v>30</v>
      </c>
      <c r="F756" s="127">
        <v>30</v>
      </c>
      <c r="G756" s="68"/>
      <c r="H756" s="141" t="s">
        <v>2594</v>
      </c>
      <c r="I756" s="112">
        <v>16</v>
      </c>
      <c r="J756" s="68">
        <v>30</v>
      </c>
      <c r="K756" s="42" t="str">
        <f>StoreConfig!J756</f>
        <v>16|0#0#0#30</v>
      </c>
      <c r="L756" s="68"/>
      <c r="M756" s="68"/>
      <c r="Q756" s="188">
        <v>60034</v>
      </c>
      <c r="R756" s="68">
        <v>1</v>
      </c>
      <c r="S756" s="68"/>
      <c r="T756" s="68"/>
      <c r="U756" s="68"/>
      <c r="V756" s="68"/>
      <c r="W756" s="68"/>
      <c r="X756" s="68"/>
      <c r="Y756" s="68"/>
      <c r="Z756" s="68"/>
      <c r="AA756" s="68"/>
      <c r="AB756" s="68"/>
    </row>
    <row r="757" spans="3:28">
      <c r="C757" s="247"/>
      <c r="D757" s="130">
        <v>16</v>
      </c>
      <c r="E757" s="140">
        <v>30</v>
      </c>
      <c r="F757" s="127">
        <v>30</v>
      </c>
      <c r="G757" s="68"/>
      <c r="H757" s="141" t="s">
        <v>2594</v>
      </c>
      <c r="I757" s="112">
        <v>16</v>
      </c>
      <c r="J757" s="68">
        <v>30</v>
      </c>
      <c r="K757" s="42" t="str">
        <f>StoreConfig!J757</f>
        <v>16|0#0#0#30</v>
      </c>
      <c r="L757" s="68"/>
      <c r="M757" s="68"/>
      <c r="Q757" s="188">
        <v>60049</v>
      </c>
      <c r="R757" s="68">
        <v>1</v>
      </c>
      <c r="S757" s="68"/>
      <c r="T757" s="68"/>
      <c r="U757" s="68"/>
      <c r="V757" s="68"/>
      <c r="W757" s="68"/>
      <c r="X757" s="68"/>
      <c r="Y757" s="68"/>
      <c r="Z757" s="68"/>
      <c r="AA757" s="68"/>
      <c r="AB757" s="68"/>
    </row>
    <row r="758" spans="3:28">
      <c r="C758" s="247"/>
      <c r="D758" s="130">
        <v>16</v>
      </c>
      <c r="E758" s="140">
        <v>30</v>
      </c>
      <c r="F758" s="127">
        <v>30</v>
      </c>
      <c r="G758" s="68"/>
      <c r="H758" s="141" t="s">
        <v>2594</v>
      </c>
      <c r="I758" s="112">
        <v>16</v>
      </c>
      <c r="J758" s="68">
        <v>30</v>
      </c>
      <c r="K758" s="42" t="str">
        <f>StoreConfig!J758</f>
        <v>16|0#0#0#30</v>
      </c>
      <c r="L758" s="68"/>
      <c r="M758" s="68"/>
      <c r="Q758" s="188">
        <v>60055</v>
      </c>
      <c r="R758" s="68">
        <v>1</v>
      </c>
      <c r="S758" s="68"/>
      <c r="T758" s="68"/>
      <c r="U758" s="68"/>
      <c r="V758" s="68"/>
      <c r="W758" s="68"/>
      <c r="X758" s="68"/>
      <c r="Y758" s="68"/>
      <c r="Z758" s="68"/>
      <c r="AA758" s="68"/>
      <c r="AB758" s="68"/>
    </row>
    <row r="759" spans="3:28">
      <c r="C759" s="247"/>
      <c r="D759" s="130">
        <v>16</v>
      </c>
      <c r="E759" s="140">
        <v>30</v>
      </c>
      <c r="F759" s="127">
        <v>30</v>
      </c>
      <c r="G759" s="68"/>
      <c r="H759" s="141" t="s">
        <v>2594</v>
      </c>
      <c r="I759" s="112">
        <v>16</v>
      </c>
      <c r="J759" s="68">
        <v>30</v>
      </c>
      <c r="K759" s="42" t="str">
        <f>StoreConfig!J759</f>
        <v>16|0#0#0#30</v>
      </c>
      <c r="L759" s="68"/>
      <c r="M759" s="68"/>
      <c r="Q759" s="188">
        <v>60058</v>
      </c>
      <c r="R759" s="68">
        <v>1</v>
      </c>
      <c r="S759" s="68"/>
      <c r="T759" s="68"/>
      <c r="U759" s="68"/>
      <c r="V759" s="68"/>
      <c r="W759" s="68"/>
      <c r="X759" s="68"/>
      <c r="Y759" s="68"/>
      <c r="Z759" s="68"/>
      <c r="AA759" s="68"/>
      <c r="AB759" s="68"/>
    </row>
    <row r="760" spans="3:28">
      <c r="C760" s="247"/>
      <c r="D760" s="130">
        <v>14</v>
      </c>
      <c r="E760" s="140">
        <v>150000</v>
      </c>
      <c r="F760" s="127">
        <v>30</v>
      </c>
      <c r="G760" s="68"/>
      <c r="H760" s="141" t="s">
        <v>2594</v>
      </c>
      <c r="I760" s="112">
        <v>14</v>
      </c>
      <c r="J760" s="68">
        <v>150000</v>
      </c>
      <c r="K760" s="42" t="str">
        <f>StoreConfig!J760</f>
        <v>14|0#0#0#150000</v>
      </c>
      <c r="L760" s="68"/>
      <c r="M760" s="68"/>
      <c r="Q760" s="188">
        <v>60034</v>
      </c>
      <c r="R760" s="68">
        <v>1</v>
      </c>
      <c r="S760" s="68"/>
      <c r="T760" s="68"/>
      <c r="U760" s="68"/>
      <c r="V760" s="68"/>
      <c r="W760" s="68"/>
      <c r="X760" s="68"/>
      <c r="Y760" s="68"/>
      <c r="Z760" s="68"/>
      <c r="AA760" s="68"/>
      <c r="AB760" s="68"/>
    </row>
    <row r="761" spans="3:28">
      <c r="C761" s="247"/>
      <c r="D761" s="130">
        <v>14</v>
      </c>
      <c r="E761" s="140">
        <v>150000</v>
      </c>
      <c r="F761" s="127">
        <v>30</v>
      </c>
      <c r="G761" s="68"/>
      <c r="H761" s="141" t="s">
        <v>2594</v>
      </c>
      <c r="I761" s="112">
        <v>14</v>
      </c>
      <c r="J761" s="68">
        <v>150000</v>
      </c>
      <c r="K761" s="42" t="str">
        <f>StoreConfig!J761</f>
        <v>14|0#0#0#150000</v>
      </c>
      <c r="L761" s="68"/>
      <c r="M761" s="68"/>
      <c r="Q761" s="188">
        <v>60049</v>
      </c>
      <c r="R761" s="68">
        <v>1</v>
      </c>
      <c r="S761" s="68"/>
      <c r="T761" s="68"/>
      <c r="U761" s="68"/>
      <c r="V761" s="68"/>
      <c r="W761" s="68"/>
      <c r="X761" s="68"/>
      <c r="Y761" s="68"/>
      <c r="Z761" s="68"/>
      <c r="AA761" s="68"/>
      <c r="AB761" s="68"/>
    </row>
    <row r="762" spans="3:28">
      <c r="C762" s="247"/>
      <c r="D762" s="130">
        <v>14</v>
      </c>
      <c r="E762" s="140">
        <v>150000</v>
      </c>
      <c r="F762" s="127">
        <v>30</v>
      </c>
      <c r="G762" s="68"/>
      <c r="H762" s="141" t="s">
        <v>2594</v>
      </c>
      <c r="I762" s="112">
        <v>14</v>
      </c>
      <c r="J762" s="68">
        <v>150000</v>
      </c>
      <c r="K762" s="42" t="str">
        <f>StoreConfig!J762</f>
        <v>14|0#0#0#150000</v>
      </c>
      <c r="L762" s="68"/>
      <c r="M762" s="68"/>
      <c r="Q762" s="188">
        <v>60055</v>
      </c>
      <c r="R762" s="68">
        <v>1</v>
      </c>
      <c r="S762" s="68"/>
      <c r="T762" s="68"/>
      <c r="U762" s="68"/>
      <c r="V762" s="68"/>
      <c r="W762" s="68"/>
      <c r="X762" s="68"/>
      <c r="Y762" s="68"/>
      <c r="Z762" s="68"/>
      <c r="AA762" s="68"/>
      <c r="AB762" s="68"/>
    </row>
    <row r="763" spans="3:28">
      <c r="C763" s="247"/>
      <c r="D763" s="130">
        <v>14</v>
      </c>
      <c r="E763" s="140">
        <v>150000</v>
      </c>
      <c r="F763" s="127">
        <v>30</v>
      </c>
      <c r="G763" s="68"/>
      <c r="H763" s="141" t="s">
        <v>2594</v>
      </c>
      <c r="I763" s="112">
        <v>14</v>
      </c>
      <c r="J763" s="68">
        <v>150000</v>
      </c>
      <c r="K763" s="42" t="str">
        <f>StoreConfig!J763</f>
        <v>14|0#0#0#150000</v>
      </c>
      <c r="L763" s="68"/>
      <c r="M763" s="68"/>
      <c r="Q763" s="188">
        <v>60058</v>
      </c>
      <c r="R763" s="68">
        <v>1</v>
      </c>
      <c r="S763" s="68"/>
      <c r="T763" s="68"/>
      <c r="U763" s="68"/>
      <c r="V763" s="68"/>
      <c r="W763" s="68"/>
      <c r="X763" s="68"/>
      <c r="Y763" s="68"/>
      <c r="Z763" s="68"/>
      <c r="AA763" s="68"/>
      <c r="AB763" s="68"/>
    </row>
    <row r="764" spans="3:28">
      <c r="C764" s="247"/>
      <c r="D764" s="130">
        <v>16</v>
      </c>
      <c r="E764" s="140">
        <v>50</v>
      </c>
      <c r="F764" s="127">
        <v>50</v>
      </c>
      <c r="G764" s="68"/>
      <c r="H764" s="141" t="s">
        <v>2594</v>
      </c>
      <c r="I764" s="112">
        <v>16</v>
      </c>
      <c r="J764" s="68">
        <v>50</v>
      </c>
      <c r="K764" s="42" t="str">
        <f>StoreConfig!J764</f>
        <v>16|0#0#0#50</v>
      </c>
      <c r="L764" s="68"/>
      <c r="M764" s="68"/>
      <c r="Q764" s="188">
        <v>60035</v>
      </c>
      <c r="R764" s="68">
        <v>1</v>
      </c>
      <c r="S764" s="68"/>
      <c r="T764" s="68"/>
      <c r="U764" s="68"/>
      <c r="V764" s="68"/>
      <c r="W764" s="68"/>
      <c r="X764" s="68"/>
      <c r="Y764" s="68"/>
      <c r="Z764" s="68"/>
      <c r="AA764" s="68"/>
      <c r="AB764" s="68"/>
    </row>
    <row r="765" spans="3:28">
      <c r="C765" s="247"/>
      <c r="D765" s="130">
        <v>16</v>
      </c>
      <c r="E765" s="140">
        <v>50</v>
      </c>
      <c r="F765" s="127">
        <v>50</v>
      </c>
      <c r="G765" s="68"/>
      <c r="H765" s="141" t="s">
        <v>2594</v>
      </c>
      <c r="I765" s="112">
        <v>16</v>
      </c>
      <c r="J765" s="68">
        <v>50</v>
      </c>
      <c r="K765" s="42" t="str">
        <f>StoreConfig!J765</f>
        <v>16|0#0#0#50</v>
      </c>
      <c r="L765" s="68"/>
      <c r="M765" s="68"/>
      <c r="Q765" s="188">
        <v>60050</v>
      </c>
      <c r="R765" s="68">
        <v>1</v>
      </c>
      <c r="S765" s="68"/>
      <c r="T765" s="68"/>
      <c r="U765" s="68"/>
      <c r="V765" s="68"/>
      <c r="W765" s="68"/>
      <c r="X765" s="68"/>
      <c r="Y765" s="68"/>
      <c r="Z765" s="68"/>
      <c r="AA765" s="68"/>
      <c r="AB765" s="68"/>
    </row>
    <row r="766" spans="3:28">
      <c r="C766" s="247"/>
      <c r="D766" s="130">
        <v>16</v>
      </c>
      <c r="E766" s="140">
        <v>50</v>
      </c>
      <c r="F766" s="127">
        <v>50</v>
      </c>
      <c r="G766" s="68"/>
      <c r="H766" s="141" t="s">
        <v>2594</v>
      </c>
      <c r="I766" s="112">
        <v>16</v>
      </c>
      <c r="J766" s="68">
        <v>50</v>
      </c>
      <c r="K766" s="42" t="str">
        <f>StoreConfig!J766</f>
        <v>16|0#0#0#50</v>
      </c>
      <c r="L766" s="68"/>
      <c r="M766" s="68"/>
      <c r="Q766" s="188">
        <v>60056</v>
      </c>
      <c r="R766" s="68">
        <v>1</v>
      </c>
      <c r="S766" s="68"/>
      <c r="T766" s="68"/>
      <c r="U766" s="68"/>
      <c r="V766" s="68"/>
      <c r="W766" s="68"/>
      <c r="X766" s="68"/>
      <c r="Y766" s="68"/>
      <c r="Z766" s="68"/>
      <c r="AA766" s="68"/>
      <c r="AB766" s="68"/>
    </row>
    <row r="767" spans="3:28">
      <c r="C767" s="247"/>
      <c r="D767" s="130">
        <v>16</v>
      </c>
      <c r="E767" s="140">
        <v>50</v>
      </c>
      <c r="F767" s="127">
        <v>50</v>
      </c>
      <c r="G767" s="68"/>
      <c r="H767" s="141" t="s">
        <v>2594</v>
      </c>
      <c r="I767" s="112">
        <v>16</v>
      </c>
      <c r="J767" s="68">
        <v>50</v>
      </c>
      <c r="K767" s="42" t="str">
        <f>StoreConfig!J767</f>
        <v>16|0#0#0#50</v>
      </c>
      <c r="L767" s="68"/>
      <c r="M767" s="68"/>
      <c r="Q767" s="188">
        <v>60059</v>
      </c>
      <c r="R767" s="68">
        <v>1</v>
      </c>
      <c r="S767" s="68"/>
      <c r="T767" s="68"/>
      <c r="U767" s="68"/>
      <c r="V767" s="68"/>
      <c r="W767" s="68"/>
      <c r="X767" s="68"/>
      <c r="Y767" s="68"/>
      <c r="Z767" s="68"/>
      <c r="AA767" s="68"/>
      <c r="AB767" s="68"/>
    </row>
    <row r="768" spans="3:28">
      <c r="C768" s="247"/>
      <c r="D768" s="130">
        <v>14</v>
      </c>
      <c r="E768" s="140">
        <v>250000</v>
      </c>
      <c r="F768" s="127">
        <v>50</v>
      </c>
      <c r="G768" s="68"/>
      <c r="H768" s="141" t="s">
        <v>2594</v>
      </c>
      <c r="I768" s="112">
        <v>14</v>
      </c>
      <c r="J768" s="68">
        <v>250000</v>
      </c>
      <c r="K768" s="42" t="str">
        <f>StoreConfig!J768</f>
        <v>14|0#0#0#250000</v>
      </c>
      <c r="L768" s="68"/>
      <c r="M768" s="68"/>
      <c r="Q768" s="188">
        <v>60035</v>
      </c>
      <c r="R768" s="68">
        <v>1</v>
      </c>
      <c r="S768" s="68"/>
      <c r="T768" s="68"/>
      <c r="U768" s="68"/>
      <c r="V768" s="68"/>
      <c r="W768" s="68"/>
      <c r="X768" s="68"/>
      <c r="Y768" s="68"/>
      <c r="Z768" s="68"/>
      <c r="AA768" s="68"/>
      <c r="AB768" s="68"/>
    </row>
    <row r="769" spans="3:28">
      <c r="C769" s="247"/>
      <c r="D769" s="130">
        <v>14</v>
      </c>
      <c r="E769" s="140">
        <v>250000</v>
      </c>
      <c r="F769" s="127">
        <v>50</v>
      </c>
      <c r="G769" s="68"/>
      <c r="H769" s="141" t="s">
        <v>2594</v>
      </c>
      <c r="I769" s="112">
        <v>14</v>
      </c>
      <c r="J769" s="68">
        <v>250000</v>
      </c>
      <c r="K769" s="42" t="str">
        <f>StoreConfig!J769</f>
        <v>14|0#0#0#250000</v>
      </c>
      <c r="L769" s="68"/>
      <c r="M769" s="68"/>
      <c r="Q769" s="188">
        <v>60050</v>
      </c>
      <c r="R769" s="68">
        <v>1</v>
      </c>
      <c r="S769" s="68"/>
      <c r="T769" s="68"/>
      <c r="U769" s="68"/>
      <c r="V769" s="68"/>
      <c r="W769" s="68"/>
      <c r="X769" s="68"/>
      <c r="Y769" s="68"/>
      <c r="Z769" s="68"/>
      <c r="AA769" s="68"/>
      <c r="AB769" s="68"/>
    </row>
    <row r="770" spans="3:28">
      <c r="C770" s="247"/>
      <c r="D770" s="130">
        <v>14</v>
      </c>
      <c r="E770" s="140">
        <v>250000</v>
      </c>
      <c r="F770" s="127">
        <v>50</v>
      </c>
      <c r="G770" s="68"/>
      <c r="H770" s="141" t="s">
        <v>2594</v>
      </c>
      <c r="I770" s="112">
        <v>14</v>
      </c>
      <c r="J770" s="68">
        <v>250000</v>
      </c>
      <c r="K770" s="42" t="str">
        <f>StoreConfig!J770</f>
        <v>14|0#0#0#250000</v>
      </c>
      <c r="L770" s="68"/>
      <c r="M770" s="68"/>
      <c r="Q770" s="188">
        <v>60056</v>
      </c>
      <c r="R770" s="68">
        <v>1</v>
      </c>
      <c r="S770" s="68"/>
      <c r="T770" s="68"/>
      <c r="U770" s="68"/>
      <c r="V770" s="68"/>
      <c r="W770" s="68"/>
      <c r="X770" s="68"/>
      <c r="Y770" s="68"/>
      <c r="Z770" s="68"/>
      <c r="AA770" s="68"/>
      <c r="AB770" s="68"/>
    </row>
    <row r="771" spans="3:28">
      <c r="C771" s="247"/>
      <c r="D771" s="130">
        <v>14</v>
      </c>
      <c r="E771" s="140">
        <v>250000</v>
      </c>
      <c r="F771" s="127">
        <v>50</v>
      </c>
      <c r="G771" s="68"/>
      <c r="H771" s="141" t="s">
        <v>2594</v>
      </c>
      <c r="I771" s="112">
        <v>14</v>
      </c>
      <c r="J771" s="68">
        <v>250000</v>
      </c>
      <c r="K771" s="42" t="str">
        <f>StoreConfig!J771</f>
        <v>14|0#0#0#250000</v>
      </c>
      <c r="L771" s="68"/>
      <c r="M771" s="68"/>
      <c r="Q771" s="188">
        <v>60059</v>
      </c>
      <c r="R771" s="68">
        <v>1</v>
      </c>
      <c r="S771" s="68"/>
      <c r="T771" s="68"/>
      <c r="U771" s="68"/>
      <c r="V771" s="68"/>
      <c r="W771" s="68"/>
      <c r="X771" s="68"/>
      <c r="Y771" s="68"/>
      <c r="Z771" s="68"/>
      <c r="AA771" s="68"/>
      <c r="AB771" s="68"/>
    </row>
    <row r="772" spans="3:28">
      <c r="C772" s="247"/>
      <c r="D772" s="130">
        <v>16</v>
      </c>
      <c r="E772" s="140">
        <v>86</v>
      </c>
      <c r="F772" s="127">
        <v>85</v>
      </c>
      <c r="G772" s="68"/>
      <c r="H772" s="141" t="s">
        <v>2594</v>
      </c>
      <c r="I772" s="112">
        <v>16</v>
      </c>
      <c r="J772" s="68">
        <v>85</v>
      </c>
      <c r="K772" s="42" t="str">
        <f>StoreConfig!J772</f>
        <v>16|0#0#0#85</v>
      </c>
      <c r="L772" s="68"/>
      <c r="M772" s="68"/>
      <c r="Q772" s="188">
        <v>60067</v>
      </c>
      <c r="R772" s="68">
        <v>1</v>
      </c>
      <c r="S772" s="68"/>
      <c r="T772" s="68"/>
      <c r="U772" s="68"/>
      <c r="V772" s="68"/>
      <c r="W772" s="68"/>
      <c r="X772" s="68"/>
      <c r="Y772" s="68"/>
      <c r="Z772" s="68"/>
      <c r="AA772" s="68"/>
      <c r="AB772" s="68"/>
    </row>
    <row r="773" spans="3:28">
      <c r="C773" s="247"/>
      <c r="D773" s="130">
        <v>16</v>
      </c>
      <c r="E773" s="140">
        <v>86</v>
      </c>
      <c r="F773" s="127">
        <v>85</v>
      </c>
      <c r="G773" s="68"/>
      <c r="H773" s="141" t="s">
        <v>2594</v>
      </c>
      <c r="I773" s="112">
        <v>16</v>
      </c>
      <c r="J773" s="68">
        <v>85</v>
      </c>
      <c r="K773" s="42" t="str">
        <f>StoreConfig!J773</f>
        <v>16|0#0#0#85</v>
      </c>
      <c r="L773" s="68"/>
      <c r="M773" s="68"/>
      <c r="Q773" s="188">
        <v>60082</v>
      </c>
      <c r="R773" s="68">
        <v>1</v>
      </c>
      <c r="S773" s="68"/>
      <c r="T773" s="68"/>
      <c r="U773" s="68"/>
      <c r="V773" s="68"/>
      <c r="W773" s="68"/>
      <c r="X773" s="68"/>
      <c r="Y773" s="68"/>
      <c r="Z773" s="68"/>
      <c r="AA773" s="68"/>
      <c r="AB773" s="68"/>
    </row>
    <row r="774" spans="3:28">
      <c r="C774" s="247"/>
      <c r="D774" s="130">
        <v>16</v>
      </c>
      <c r="E774" s="140">
        <v>86</v>
      </c>
      <c r="F774" s="127">
        <v>85</v>
      </c>
      <c r="G774" s="68"/>
      <c r="H774" s="141" t="s">
        <v>2594</v>
      </c>
      <c r="I774" s="112">
        <v>16</v>
      </c>
      <c r="J774" s="68">
        <v>85</v>
      </c>
      <c r="K774" s="42" t="str">
        <f>StoreConfig!J774</f>
        <v>16|0#0#0#85</v>
      </c>
      <c r="L774" s="68"/>
      <c r="M774" s="68"/>
      <c r="Q774" s="188">
        <v>60088</v>
      </c>
      <c r="R774" s="68">
        <v>1</v>
      </c>
      <c r="S774" s="68"/>
      <c r="T774" s="68"/>
      <c r="U774" s="68"/>
      <c r="V774" s="68"/>
      <c r="W774" s="68"/>
      <c r="X774" s="68"/>
      <c r="Y774" s="68"/>
      <c r="Z774" s="68"/>
      <c r="AA774" s="68"/>
      <c r="AB774" s="68"/>
    </row>
    <row r="775" spans="3:28">
      <c r="C775" s="247"/>
      <c r="D775" s="130">
        <v>16</v>
      </c>
      <c r="E775" s="140">
        <v>86</v>
      </c>
      <c r="F775" s="127">
        <v>85</v>
      </c>
      <c r="G775" s="68"/>
      <c r="H775" s="141" t="s">
        <v>2594</v>
      </c>
      <c r="I775" s="112">
        <v>16</v>
      </c>
      <c r="J775" s="68">
        <v>85</v>
      </c>
      <c r="K775" s="42" t="str">
        <f>StoreConfig!J775</f>
        <v>16|0#0#0#85</v>
      </c>
      <c r="L775" s="68"/>
      <c r="M775" s="68"/>
      <c r="Q775" s="188">
        <v>60091</v>
      </c>
      <c r="R775" s="68">
        <v>1</v>
      </c>
      <c r="S775" s="68"/>
      <c r="T775" s="68"/>
      <c r="U775" s="68"/>
      <c r="V775" s="68"/>
      <c r="W775" s="68"/>
      <c r="X775" s="68"/>
      <c r="Y775" s="68"/>
      <c r="Z775" s="68"/>
      <c r="AA775" s="68"/>
      <c r="AB775" s="68"/>
    </row>
    <row r="776" spans="3:28">
      <c r="C776" s="247"/>
      <c r="D776" s="130">
        <v>14</v>
      </c>
      <c r="E776" s="140">
        <v>430000</v>
      </c>
      <c r="F776" s="127">
        <v>85</v>
      </c>
      <c r="G776" s="68"/>
      <c r="H776" s="141" t="s">
        <v>2594</v>
      </c>
      <c r="I776" s="112">
        <v>14</v>
      </c>
      <c r="J776" s="68">
        <v>425000</v>
      </c>
      <c r="K776" s="42" t="str">
        <f>StoreConfig!J776</f>
        <v>14|0#0#0#425000</v>
      </c>
      <c r="L776" s="68"/>
      <c r="M776" s="68"/>
      <c r="Q776" s="188">
        <v>60067</v>
      </c>
      <c r="R776" s="68">
        <v>1</v>
      </c>
      <c r="S776" s="68"/>
      <c r="T776" s="68"/>
      <c r="U776" s="68"/>
      <c r="V776" s="68"/>
      <c r="W776" s="68"/>
      <c r="X776" s="68"/>
      <c r="Y776" s="68"/>
      <c r="Z776" s="68"/>
      <c r="AA776" s="68"/>
      <c r="AB776" s="68"/>
    </row>
    <row r="777" spans="3:28">
      <c r="C777" s="247"/>
      <c r="D777" s="130">
        <v>14</v>
      </c>
      <c r="E777" s="140">
        <v>430000</v>
      </c>
      <c r="F777" s="127">
        <v>85</v>
      </c>
      <c r="G777" s="68"/>
      <c r="H777" s="141" t="s">
        <v>2594</v>
      </c>
      <c r="I777" s="112">
        <v>14</v>
      </c>
      <c r="J777" s="68">
        <v>425000</v>
      </c>
      <c r="K777" s="42" t="str">
        <f>StoreConfig!J777</f>
        <v>14|0#0#0#425000</v>
      </c>
      <c r="L777" s="68"/>
      <c r="M777" s="68"/>
      <c r="Q777" s="188">
        <v>60082</v>
      </c>
      <c r="R777" s="68">
        <v>1</v>
      </c>
      <c r="S777" s="68"/>
      <c r="T777" s="68"/>
      <c r="U777" s="68"/>
      <c r="V777" s="68"/>
      <c r="W777" s="68"/>
      <c r="X777" s="68"/>
      <c r="Y777" s="68"/>
      <c r="Z777" s="68"/>
      <c r="AA777" s="68"/>
      <c r="AB777" s="68"/>
    </row>
    <row r="778" spans="3:28">
      <c r="C778" s="247"/>
      <c r="D778" s="130">
        <v>14</v>
      </c>
      <c r="E778" s="140">
        <v>430000</v>
      </c>
      <c r="F778" s="127">
        <v>85</v>
      </c>
      <c r="G778" s="68"/>
      <c r="H778" s="141" t="s">
        <v>2594</v>
      </c>
      <c r="I778" s="112">
        <v>14</v>
      </c>
      <c r="J778" s="68">
        <v>425000</v>
      </c>
      <c r="K778" s="42" t="str">
        <f>StoreConfig!J778</f>
        <v>14|0#0#0#425000</v>
      </c>
      <c r="L778" s="68"/>
      <c r="M778" s="68"/>
      <c r="Q778" s="188">
        <v>60088</v>
      </c>
      <c r="R778" s="68">
        <v>1</v>
      </c>
      <c r="S778" s="68"/>
      <c r="T778" s="68"/>
      <c r="U778" s="68"/>
      <c r="V778" s="68"/>
      <c r="W778" s="68"/>
      <c r="X778" s="68"/>
      <c r="Y778" s="68"/>
      <c r="Z778" s="68"/>
      <c r="AA778" s="68"/>
      <c r="AB778" s="68"/>
    </row>
    <row r="779" spans="3:28">
      <c r="C779" s="247"/>
      <c r="D779" s="130">
        <v>14</v>
      </c>
      <c r="E779" s="140">
        <v>430000</v>
      </c>
      <c r="F779" s="127">
        <v>85</v>
      </c>
      <c r="G779" s="68"/>
      <c r="H779" s="141" t="s">
        <v>2594</v>
      </c>
      <c r="I779" s="112">
        <v>14</v>
      </c>
      <c r="J779" s="68">
        <v>425000</v>
      </c>
      <c r="K779" s="42" t="str">
        <f>StoreConfig!J779</f>
        <v>14|0#0#0#425000</v>
      </c>
      <c r="L779" s="68"/>
      <c r="M779" s="68"/>
      <c r="Q779" s="188">
        <v>60091</v>
      </c>
      <c r="R779" s="68">
        <v>1</v>
      </c>
      <c r="S779" s="68"/>
      <c r="T779" s="68"/>
      <c r="U779" s="68"/>
      <c r="V779" s="68"/>
      <c r="W779" s="68"/>
      <c r="X779" s="68"/>
      <c r="Y779" s="68"/>
      <c r="Z779" s="68"/>
      <c r="AA779" s="68"/>
      <c r="AB779" s="68"/>
    </row>
    <row r="780" spans="3:28">
      <c r="C780" s="247"/>
      <c r="D780" s="130">
        <v>16</v>
      </c>
      <c r="E780" s="140">
        <v>146</v>
      </c>
      <c r="F780" s="127">
        <v>145</v>
      </c>
      <c r="G780" s="68"/>
      <c r="H780" s="141" t="s">
        <v>2594</v>
      </c>
      <c r="I780" s="112">
        <v>16</v>
      </c>
      <c r="J780" s="68">
        <v>145</v>
      </c>
      <c r="K780" s="42" t="str">
        <f>StoreConfig!J780</f>
        <v>16|0#0#0#145</v>
      </c>
      <c r="L780" s="68"/>
      <c r="M780" s="68"/>
      <c r="Q780" s="188">
        <v>60068</v>
      </c>
      <c r="R780" s="68">
        <v>1</v>
      </c>
      <c r="S780" s="68"/>
      <c r="T780" s="68"/>
      <c r="U780" s="68"/>
      <c r="V780" s="68"/>
      <c r="W780" s="68"/>
      <c r="X780" s="68"/>
      <c r="Y780" s="68"/>
      <c r="Z780" s="68"/>
      <c r="AA780" s="68"/>
      <c r="AB780" s="68"/>
    </row>
    <row r="781" spans="3:28">
      <c r="C781" s="247"/>
      <c r="D781" s="130">
        <v>16</v>
      </c>
      <c r="E781" s="140">
        <v>146</v>
      </c>
      <c r="F781" s="127">
        <v>145</v>
      </c>
      <c r="G781" s="68"/>
      <c r="H781" s="141" t="s">
        <v>2594</v>
      </c>
      <c r="I781" s="112">
        <v>16</v>
      </c>
      <c r="J781" s="68">
        <v>145</v>
      </c>
      <c r="K781" s="42" t="str">
        <f>StoreConfig!J781</f>
        <v>16|0#0#0#145</v>
      </c>
      <c r="L781" s="68"/>
      <c r="M781" s="68"/>
      <c r="Q781" s="188">
        <v>60083</v>
      </c>
      <c r="R781" s="68">
        <v>1</v>
      </c>
      <c r="S781" s="68"/>
      <c r="T781" s="68"/>
      <c r="U781" s="68"/>
      <c r="V781" s="68"/>
      <c r="W781" s="68"/>
      <c r="X781" s="68"/>
      <c r="Y781" s="68"/>
      <c r="Z781" s="68"/>
      <c r="AA781" s="68"/>
      <c r="AB781" s="68"/>
    </row>
    <row r="782" spans="3:28">
      <c r="C782" s="247"/>
      <c r="D782" s="130">
        <v>16</v>
      </c>
      <c r="E782" s="140">
        <v>146</v>
      </c>
      <c r="F782" s="127">
        <v>145</v>
      </c>
      <c r="G782" s="68"/>
      <c r="H782" s="141" t="s">
        <v>2594</v>
      </c>
      <c r="I782" s="112">
        <v>16</v>
      </c>
      <c r="J782" s="68">
        <v>145</v>
      </c>
      <c r="K782" s="42" t="str">
        <f>StoreConfig!J782</f>
        <v>16|0#0#0#145</v>
      </c>
      <c r="L782" s="68"/>
      <c r="M782" s="68"/>
      <c r="Q782" s="188">
        <v>60089</v>
      </c>
      <c r="R782" s="68">
        <v>1</v>
      </c>
      <c r="S782" s="68"/>
      <c r="T782" s="68"/>
      <c r="U782" s="68"/>
      <c r="V782" s="68"/>
      <c r="W782" s="68"/>
      <c r="X782" s="68"/>
      <c r="Y782" s="68"/>
      <c r="Z782" s="68"/>
      <c r="AA782" s="68"/>
      <c r="AB782" s="68"/>
    </row>
    <row r="783" spans="3:28">
      <c r="C783" s="247"/>
      <c r="D783" s="130">
        <v>16</v>
      </c>
      <c r="E783" s="140">
        <v>146</v>
      </c>
      <c r="F783" s="127">
        <v>145</v>
      </c>
      <c r="G783" s="68"/>
      <c r="H783" s="141" t="s">
        <v>2594</v>
      </c>
      <c r="I783" s="112">
        <v>16</v>
      </c>
      <c r="J783" s="68">
        <v>145</v>
      </c>
      <c r="K783" s="42" t="str">
        <f>StoreConfig!J783</f>
        <v>16|0#0#0#145</v>
      </c>
      <c r="L783" s="68"/>
      <c r="M783" s="68"/>
      <c r="Q783" s="188">
        <v>60092</v>
      </c>
      <c r="R783" s="68">
        <v>1</v>
      </c>
      <c r="S783" s="68"/>
      <c r="T783" s="68"/>
      <c r="U783" s="68"/>
      <c r="V783" s="68"/>
      <c r="W783" s="68"/>
      <c r="X783" s="68"/>
      <c r="Y783" s="68"/>
      <c r="Z783" s="68"/>
      <c r="AA783" s="68"/>
      <c r="AB783" s="68"/>
    </row>
    <row r="784" spans="3:28">
      <c r="C784" s="247"/>
      <c r="D784" s="130">
        <v>14</v>
      </c>
      <c r="E784" s="140">
        <v>730000</v>
      </c>
      <c r="F784" s="127">
        <v>145</v>
      </c>
      <c r="G784" s="68"/>
      <c r="H784" s="141" t="s">
        <v>2594</v>
      </c>
      <c r="I784" s="112">
        <v>14</v>
      </c>
      <c r="J784" s="68">
        <v>725000</v>
      </c>
      <c r="K784" s="42" t="str">
        <f>StoreConfig!J784</f>
        <v>14|0#0#0#725000</v>
      </c>
      <c r="L784" s="68"/>
      <c r="M784" s="68"/>
      <c r="Q784" s="188">
        <v>60068</v>
      </c>
      <c r="R784" s="68">
        <v>1</v>
      </c>
      <c r="S784" s="68"/>
      <c r="T784" s="68"/>
      <c r="U784" s="68"/>
      <c r="V784" s="68"/>
      <c r="W784" s="68"/>
      <c r="X784" s="68"/>
      <c r="Y784" s="68"/>
      <c r="Z784" s="68"/>
      <c r="AA784" s="68"/>
      <c r="AB784" s="68"/>
    </row>
    <row r="785" spans="3:28">
      <c r="C785" s="247"/>
      <c r="D785" s="130">
        <v>14</v>
      </c>
      <c r="E785" s="140">
        <v>730000</v>
      </c>
      <c r="F785" s="127">
        <v>145</v>
      </c>
      <c r="G785" s="68"/>
      <c r="H785" s="141" t="s">
        <v>2594</v>
      </c>
      <c r="I785" s="112">
        <v>14</v>
      </c>
      <c r="J785" s="68">
        <v>725000</v>
      </c>
      <c r="K785" s="42" t="str">
        <f>StoreConfig!J785</f>
        <v>14|0#0#0#725000</v>
      </c>
      <c r="L785" s="68"/>
      <c r="M785" s="68"/>
      <c r="Q785" s="188">
        <v>60083</v>
      </c>
      <c r="R785" s="68">
        <v>1</v>
      </c>
      <c r="S785" s="68"/>
      <c r="T785" s="68"/>
      <c r="U785" s="68"/>
      <c r="V785" s="68"/>
      <c r="W785" s="68"/>
      <c r="X785" s="68"/>
      <c r="Y785" s="68"/>
      <c r="Z785" s="68"/>
      <c r="AA785" s="68"/>
      <c r="AB785" s="68"/>
    </row>
    <row r="786" spans="3:28">
      <c r="C786" s="247"/>
      <c r="D786" s="130">
        <v>14</v>
      </c>
      <c r="E786" s="140">
        <v>730000</v>
      </c>
      <c r="F786" s="127">
        <v>145</v>
      </c>
      <c r="G786" s="68"/>
      <c r="H786" s="141" t="s">
        <v>2594</v>
      </c>
      <c r="I786" s="112">
        <v>14</v>
      </c>
      <c r="J786" s="68">
        <v>725000</v>
      </c>
      <c r="K786" s="42" t="str">
        <f>StoreConfig!J786</f>
        <v>14|0#0#0#725000</v>
      </c>
      <c r="L786" s="68"/>
      <c r="M786" s="68"/>
      <c r="Q786" s="188">
        <v>60089</v>
      </c>
      <c r="R786" s="68">
        <v>1</v>
      </c>
      <c r="S786" s="68"/>
      <c r="T786" s="68"/>
      <c r="U786" s="68"/>
      <c r="V786" s="68"/>
      <c r="W786" s="68"/>
      <c r="X786" s="68"/>
      <c r="Y786" s="68"/>
      <c r="Z786" s="68"/>
      <c r="AA786" s="68"/>
      <c r="AB786" s="68"/>
    </row>
    <row r="787" spans="3:28">
      <c r="C787" s="247"/>
      <c r="D787" s="130">
        <v>14</v>
      </c>
      <c r="E787" s="140">
        <v>730000</v>
      </c>
      <c r="F787" s="127">
        <v>145</v>
      </c>
      <c r="G787" s="68"/>
      <c r="H787" s="141" t="s">
        <v>2594</v>
      </c>
      <c r="I787" s="112">
        <v>14</v>
      </c>
      <c r="J787" s="68">
        <v>725000</v>
      </c>
      <c r="K787" s="42" t="str">
        <f>StoreConfig!J787</f>
        <v>14|0#0#0#725000</v>
      </c>
      <c r="L787" s="68"/>
      <c r="M787" s="68"/>
      <c r="Q787" s="188">
        <v>60092</v>
      </c>
      <c r="R787" s="68">
        <v>1</v>
      </c>
      <c r="S787" s="68"/>
      <c r="T787" s="68"/>
      <c r="U787" s="68"/>
      <c r="V787" s="68"/>
      <c r="W787" s="68"/>
      <c r="X787" s="68"/>
      <c r="Y787" s="68"/>
      <c r="Z787" s="68"/>
      <c r="AA787" s="68"/>
      <c r="AB787" s="68"/>
    </row>
    <row r="788" spans="3:28">
      <c r="C788" s="247"/>
      <c r="D788" s="130">
        <v>16</v>
      </c>
      <c r="E788" s="140">
        <v>250</v>
      </c>
      <c r="F788" s="127">
        <v>250</v>
      </c>
      <c r="G788" s="68"/>
      <c r="H788" s="141" t="s">
        <v>2594</v>
      </c>
      <c r="I788" s="112">
        <v>16</v>
      </c>
      <c r="J788" s="68">
        <v>250</v>
      </c>
      <c r="K788" s="42" t="str">
        <f>StoreConfig!J788</f>
        <v>16|0#0#0#250</v>
      </c>
      <c r="L788" s="68"/>
      <c r="M788" s="68"/>
      <c r="Q788" s="188">
        <v>60069</v>
      </c>
      <c r="R788" s="68">
        <v>1</v>
      </c>
      <c r="S788" s="68"/>
      <c r="T788" s="68"/>
      <c r="U788" s="68"/>
      <c r="V788" s="68"/>
      <c r="W788" s="68"/>
      <c r="X788" s="68"/>
      <c r="Y788" s="68"/>
      <c r="Z788" s="68"/>
      <c r="AA788" s="68"/>
      <c r="AB788" s="68"/>
    </row>
    <row r="789" spans="3:28">
      <c r="C789" s="247"/>
      <c r="D789" s="130">
        <v>16</v>
      </c>
      <c r="E789" s="140">
        <v>250</v>
      </c>
      <c r="F789" s="127">
        <v>250</v>
      </c>
      <c r="G789" s="68"/>
      <c r="H789" s="141" t="s">
        <v>2594</v>
      </c>
      <c r="I789" s="112">
        <v>16</v>
      </c>
      <c r="J789" s="68">
        <v>250</v>
      </c>
      <c r="K789" s="42" t="str">
        <f>StoreConfig!J789</f>
        <v>16|0#0#0#250</v>
      </c>
      <c r="L789" s="68"/>
      <c r="M789" s="68"/>
      <c r="Q789" s="188">
        <v>60084</v>
      </c>
      <c r="R789" s="68">
        <v>1</v>
      </c>
      <c r="S789" s="68"/>
      <c r="T789" s="68"/>
      <c r="U789" s="68"/>
      <c r="V789" s="68"/>
      <c r="W789" s="68"/>
      <c r="X789" s="68"/>
      <c r="Y789" s="68"/>
      <c r="Z789" s="68"/>
      <c r="AA789" s="68"/>
      <c r="AB789" s="68"/>
    </row>
    <row r="790" spans="3:28">
      <c r="C790" s="247"/>
      <c r="D790" s="130">
        <v>16</v>
      </c>
      <c r="E790" s="140">
        <v>250</v>
      </c>
      <c r="F790" s="127">
        <v>250</v>
      </c>
      <c r="G790" s="68"/>
      <c r="H790" s="141" t="s">
        <v>2594</v>
      </c>
      <c r="I790" s="112">
        <v>16</v>
      </c>
      <c r="J790" s="68">
        <v>250</v>
      </c>
      <c r="K790" s="42" t="str">
        <f>StoreConfig!J790</f>
        <v>16|0#0#0#250</v>
      </c>
      <c r="L790" s="68"/>
      <c r="M790" s="68"/>
      <c r="Q790" s="188">
        <v>60090</v>
      </c>
      <c r="R790" s="68">
        <v>1</v>
      </c>
      <c r="S790" s="68"/>
      <c r="T790" s="68"/>
      <c r="U790" s="68"/>
      <c r="V790" s="68"/>
      <c r="W790" s="68"/>
      <c r="X790" s="68"/>
      <c r="Y790" s="68"/>
      <c r="Z790" s="68"/>
      <c r="AA790" s="68"/>
      <c r="AB790" s="68"/>
    </row>
    <row r="791" spans="3:28">
      <c r="C791" s="247"/>
      <c r="D791" s="130">
        <v>16</v>
      </c>
      <c r="E791" s="140">
        <v>250</v>
      </c>
      <c r="F791" s="127">
        <v>250</v>
      </c>
      <c r="G791" s="68"/>
      <c r="H791" s="141" t="s">
        <v>2594</v>
      </c>
      <c r="I791" s="112">
        <v>16</v>
      </c>
      <c r="J791" s="68">
        <v>250</v>
      </c>
      <c r="K791" s="42" t="str">
        <f>StoreConfig!J791</f>
        <v>16|0#0#0#250</v>
      </c>
      <c r="L791" s="68"/>
      <c r="M791" s="68"/>
      <c r="Q791" s="188">
        <v>60093</v>
      </c>
      <c r="R791" s="68">
        <v>1</v>
      </c>
      <c r="S791" s="68"/>
      <c r="T791" s="68"/>
      <c r="U791" s="68"/>
      <c r="V791" s="68"/>
      <c r="W791" s="68"/>
      <c r="X791" s="68"/>
      <c r="Y791" s="68"/>
      <c r="Z791" s="68"/>
      <c r="AA791" s="68"/>
      <c r="AB791" s="68"/>
    </row>
    <row r="792" spans="3:28">
      <c r="C792" s="247"/>
      <c r="D792" s="130">
        <v>14</v>
      </c>
      <c r="E792" s="140">
        <v>1250000</v>
      </c>
      <c r="F792" s="127">
        <v>250</v>
      </c>
      <c r="G792" s="68"/>
      <c r="H792" s="141" t="s">
        <v>2594</v>
      </c>
      <c r="I792" s="112">
        <v>14</v>
      </c>
      <c r="J792" s="68">
        <v>1250000</v>
      </c>
      <c r="K792" s="42" t="str">
        <f>StoreConfig!J792</f>
        <v>14|0#0#0#1250000</v>
      </c>
      <c r="L792" s="68"/>
      <c r="M792" s="68"/>
      <c r="Q792" s="188">
        <v>60069</v>
      </c>
      <c r="R792" s="68">
        <v>1</v>
      </c>
      <c r="S792" s="68"/>
      <c r="T792" s="68"/>
      <c r="U792" s="68"/>
      <c r="V792" s="68"/>
      <c r="W792" s="68"/>
      <c r="X792" s="68"/>
      <c r="Y792" s="68"/>
      <c r="Z792" s="68"/>
      <c r="AA792" s="68"/>
      <c r="AB792" s="68"/>
    </row>
    <row r="793" spans="3:28">
      <c r="C793" s="247"/>
      <c r="D793" s="130">
        <v>14</v>
      </c>
      <c r="E793" s="140">
        <v>1250000</v>
      </c>
      <c r="F793" s="127">
        <v>250</v>
      </c>
      <c r="G793" s="68"/>
      <c r="H793" s="141" t="s">
        <v>2594</v>
      </c>
      <c r="I793" s="112">
        <v>14</v>
      </c>
      <c r="J793" s="68">
        <v>1250000</v>
      </c>
      <c r="K793" s="42" t="str">
        <f>StoreConfig!J793</f>
        <v>14|0#0#0#1250000</v>
      </c>
      <c r="L793" s="68"/>
      <c r="M793" s="68"/>
      <c r="Q793" s="188">
        <v>60084</v>
      </c>
      <c r="R793" s="68">
        <v>1</v>
      </c>
      <c r="S793" s="68"/>
      <c r="T793" s="68"/>
      <c r="U793" s="68"/>
      <c r="V793" s="68"/>
      <c r="W793" s="68"/>
      <c r="X793" s="68"/>
      <c r="Y793" s="68"/>
      <c r="Z793" s="68"/>
      <c r="AA793" s="68"/>
      <c r="AB793" s="68"/>
    </row>
    <row r="794" spans="3:28">
      <c r="C794" s="247"/>
      <c r="D794" s="130">
        <v>14</v>
      </c>
      <c r="E794" s="140">
        <v>1250000</v>
      </c>
      <c r="F794" s="127">
        <v>250</v>
      </c>
      <c r="G794" s="68"/>
      <c r="H794" s="141" t="s">
        <v>2594</v>
      </c>
      <c r="I794" s="112">
        <v>14</v>
      </c>
      <c r="J794" s="68">
        <v>1250000</v>
      </c>
      <c r="K794" s="42" t="str">
        <f>StoreConfig!J794</f>
        <v>14|0#0#0#1250000</v>
      </c>
      <c r="L794" s="68"/>
      <c r="M794" s="68"/>
      <c r="Q794" s="188">
        <v>60090</v>
      </c>
      <c r="R794" s="68">
        <v>1</v>
      </c>
      <c r="S794" s="68"/>
      <c r="T794" s="68"/>
      <c r="U794" s="68"/>
      <c r="V794" s="68"/>
      <c r="W794" s="68"/>
      <c r="X794" s="68"/>
      <c r="Y794" s="68"/>
      <c r="Z794" s="68"/>
      <c r="AA794" s="68"/>
      <c r="AB794" s="68"/>
    </row>
    <row r="795" spans="3:28">
      <c r="C795" s="247"/>
      <c r="D795" s="130">
        <v>14</v>
      </c>
      <c r="E795" s="140">
        <v>1250000</v>
      </c>
      <c r="F795" s="127">
        <v>250</v>
      </c>
      <c r="G795" s="68"/>
      <c r="H795" s="141" t="s">
        <v>2594</v>
      </c>
      <c r="I795" s="112">
        <v>14</v>
      </c>
      <c r="J795" s="68">
        <v>1250000</v>
      </c>
      <c r="K795" s="42" t="str">
        <f>StoreConfig!J795</f>
        <v>14|0#0#0#1250000</v>
      </c>
      <c r="L795" s="68"/>
      <c r="M795" s="68"/>
      <c r="Q795" s="188">
        <v>60093</v>
      </c>
      <c r="R795" s="68">
        <v>1</v>
      </c>
      <c r="S795" s="68"/>
      <c r="T795" s="68"/>
      <c r="U795" s="68"/>
      <c r="V795" s="68"/>
      <c r="W795" s="68"/>
      <c r="X795" s="68"/>
      <c r="Y795" s="68"/>
      <c r="Z795" s="68"/>
      <c r="AA795" s="68"/>
      <c r="AB795" s="68"/>
    </row>
    <row r="796" spans="3:28">
      <c r="C796" s="247"/>
      <c r="D796" s="130">
        <v>16</v>
      </c>
      <c r="E796" s="140">
        <v>430</v>
      </c>
      <c r="F796" s="127">
        <v>430</v>
      </c>
      <c r="G796" s="68"/>
      <c r="H796" s="141" t="s">
        <v>2594</v>
      </c>
      <c r="I796" s="112">
        <v>16</v>
      </c>
      <c r="J796" s="68">
        <v>430</v>
      </c>
      <c r="K796" s="42" t="str">
        <f>StoreConfig!J796</f>
        <v>16|0#0#0#430</v>
      </c>
      <c r="L796" s="68"/>
      <c r="M796" s="68"/>
      <c r="Q796" s="188">
        <v>60100</v>
      </c>
      <c r="R796" s="68">
        <v>1</v>
      </c>
      <c r="S796" s="68"/>
      <c r="T796" s="68"/>
      <c r="U796" s="68"/>
      <c r="V796" s="68"/>
      <c r="W796" s="68"/>
      <c r="X796" s="68"/>
      <c r="Y796" s="68"/>
      <c r="Z796" s="68"/>
      <c r="AA796" s="68"/>
      <c r="AB796" s="68"/>
    </row>
    <row r="797" spans="3:28">
      <c r="C797" s="247"/>
      <c r="D797" s="130">
        <v>16</v>
      </c>
      <c r="E797" s="140">
        <v>430</v>
      </c>
      <c r="F797" s="127">
        <v>430</v>
      </c>
      <c r="G797" s="68"/>
      <c r="H797" s="141" t="s">
        <v>2594</v>
      </c>
      <c r="I797" s="112">
        <v>16</v>
      </c>
      <c r="J797" s="68">
        <v>430</v>
      </c>
      <c r="K797" s="42" t="str">
        <f>StoreConfig!J797</f>
        <v>16|0#0#0#430</v>
      </c>
      <c r="L797" s="68"/>
      <c r="M797" s="68"/>
      <c r="Q797" s="188">
        <v>60125</v>
      </c>
      <c r="R797" s="68">
        <v>1</v>
      </c>
      <c r="S797" s="68"/>
      <c r="T797" s="68"/>
      <c r="U797" s="68"/>
      <c r="V797" s="68"/>
      <c r="W797" s="68"/>
      <c r="X797" s="68"/>
      <c r="Y797" s="68"/>
      <c r="Z797" s="68"/>
      <c r="AA797" s="68"/>
      <c r="AB797" s="68"/>
    </row>
    <row r="798" spans="3:28">
      <c r="C798" s="247"/>
      <c r="D798" s="130">
        <v>16</v>
      </c>
      <c r="E798" s="140">
        <v>430</v>
      </c>
      <c r="F798" s="127">
        <v>430</v>
      </c>
      <c r="G798" s="68"/>
      <c r="H798" s="141" t="s">
        <v>2594</v>
      </c>
      <c r="I798" s="112">
        <v>16</v>
      </c>
      <c r="J798" s="68">
        <v>430</v>
      </c>
      <c r="K798" s="42" t="str">
        <f>StoreConfig!J798</f>
        <v>16|0#0#0#430</v>
      </c>
      <c r="L798" s="68"/>
      <c r="M798" s="68"/>
      <c r="Q798" s="188">
        <v>60135</v>
      </c>
      <c r="R798" s="68">
        <v>1</v>
      </c>
      <c r="S798" s="68"/>
      <c r="T798" s="68"/>
      <c r="U798" s="68"/>
      <c r="V798" s="68"/>
      <c r="W798" s="68"/>
      <c r="X798" s="68"/>
      <c r="Y798" s="68"/>
      <c r="Z798" s="68"/>
      <c r="AA798" s="68"/>
      <c r="AB798" s="68"/>
    </row>
    <row r="799" spans="3:28">
      <c r="C799" s="247"/>
      <c r="D799" s="130">
        <v>16</v>
      </c>
      <c r="E799" s="140">
        <v>430</v>
      </c>
      <c r="F799" s="127">
        <v>430</v>
      </c>
      <c r="G799" s="68"/>
      <c r="H799" s="141" t="s">
        <v>2594</v>
      </c>
      <c r="I799" s="112">
        <v>16</v>
      </c>
      <c r="J799" s="68">
        <v>430</v>
      </c>
      <c r="K799" s="42" t="str">
        <f>StoreConfig!J799</f>
        <v>16|0#0#0#430</v>
      </c>
      <c r="L799" s="68"/>
      <c r="M799" s="68"/>
      <c r="Q799" s="188">
        <v>60140</v>
      </c>
      <c r="R799" s="68">
        <v>1</v>
      </c>
      <c r="S799" s="68"/>
      <c r="T799" s="68"/>
      <c r="U799" s="68"/>
      <c r="V799" s="68"/>
      <c r="W799" s="68"/>
      <c r="X799" s="68"/>
      <c r="Y799" s="68"/>
      <c r="Z799" s="68"/>
      <c r="AA799" s="68"/>
      <c r="AB799" s="68"/>
    </row>
    <row r="800" spans="3:28">
      <c r="C800" s="247"/>
      <c r="D800" s="130">
        <v>14</v>
      </c>
      <c r="E800" s="140">
        <v>2150000</v>
      </c>
      <c r="F800" s="127">
        <v>430</v>
      </c>
      <c r="G800" s="68"/>
      <c r="H800" s="141" t="s">
        <v>2594</v>
      </c>
      <c r="I800" s="112">
        <v>14</v>
      </c>
      <c r="J800" s="68">
        <v>2150000</v>
      </c>
      <c r="K800" s="42" t="str">
        <f>StoreConfig!J800</f>
        <v>14|0#0#0#2150000</v>
      </c>
      <c r="L800" s="68"/>
      <c r="M800" s="68"/>
      <c r="Q800" s="188">
        <v>60100</v>
      </c>
      <c r="R800" s="68">
        <v>1</v>
      </c>
      <c r="S800" s="68"/>
      <c r="T800" s="68"/>
      <c r="U800" s="68"/>
      <c r="V800" s="68"/>
      <c r="W800" s="68"/>
      <c r="X800" s="68"/>
      <c r="Y800" s="68"/>
      <c r="Z800" s="68"/>
      <c r="AA800" s="68"/>
      <c r="AB800" s="68"/>
    </row>
    <row r="801" spans="3:28">
      <c r="C801" s="247"/>
      <c r="D801" s="130">
        <v>14</v>
      </c>
      <c r="E801" s="140">
        <v>2150000</v>
      </c>
      <c r="F801" s="127">
        <v>430</v>
      </c>
      <c r="G801" s="68"/>
      <c r="H801" s="141" t="s">
        <v>2594</v>
      </c>
      <c r="I801" s="112">
        <v>14</v>
      </c>
      <c r="J801" s="68">
        <v>2150000</v>
      </c>
      <c r="K801" s="42" t="str">
        <f>StoreConfig!J801</f>
        <v>14|0#0#0#2150000</v>
      </c>
      <c r="L801" s="68"/>
      <c r="M801" s="68"/>
      <c r="Q801" s="188">
        <v>60125</v>
      </c>
      <c r="R801" s="68">
        <v>1</v>
      </c>
      <c r="S801" s="68"/>
      <c r="T801" s="68"/>
      <c r="U801" s="68"/>
      <c r="V801" s="68"/>
      <c r="W801" s="68"/>
      <c r="X801" s="68"/>
      <c r="Y801" s="68"/>
      <c r="Z801" s="68"/>
      <c r="AA801" s="68"/>
      <c r="AB801" s="68"/>
    </row>
    <row r="802" spans="3:28">
      <c r="C802" s="247"/>
      <c r="D802" s="130">
        <v>14</v>
      </c>
      <c r="E802" s="140">
        <v>2150000</v>
      </c>
      <c r="F802" s="127">
        <v>430</v>
      </c>
      <c r="G802" s="68"/>
      <c r="H802" s="141" t="s">
        <v>2594</v>
      </c>
      <c r="I802" s="112">
        <v>14</v>
      </c>
      <c r="J802" s="68">
        <v>2150000</v>
      </c>
      <c r="K802" s="42" t="str">
        <f>StoreConfig!J802</f>
        <v>14|0#0#0#2150000</v>
      </c>
      <c r="L802" s="68"/>
      <c r="M802" s="68"/>
      <c r="Q802" s="188">
        <v>60135</v>
      </c>
      <c r="R802" s="68">
        <v>1</v>
      </c>
      <c r="S802" s="68"/>
      <c r="T802" s="68"/>
      <c r="U802" s="68"/>
      <c r="V802" s="68"/>
      <c r="W802" s="68"/>
      <c r="X802" s="68"/>
      <c r="Y802" s="68"/>
      <c r="Z802" s="68"/>
      <c r="AA802" s="68"/>
      <c r="AB802" s="68"/>
    </row>
    <row r="803" spans="3:28">
      <c r="C803" s="247"/>
      <c r="D803" s="130">
        <v>14</v>
      </c>
      <c r="E803" s="140">
        <v>2150000</v>
      </c>
      <c r="F803" s="127">
        <v>430</v>
      </c>
      <c r="G803" s="68"/>
      <c r="H803" s="141" t="s">
        <v>2594</v>
      </c>
      <c r="I803" s="112">
        <v>14</v>
      </c>
      <c r="J803" s="68">
        <v>2150000</v>
      </c>
      <c r="K803" s="42" t="str">
        <f>StoreConfig!J803</f>
        <v>14|0#0#0#2150000</v>
      </c>
      <c r="L803" s="68"/>
      <c r="M803" s="68"/>
      <c r="Q803" s="188">
        <v>60140</v>
      </c>
      <c r="R803" s="68">
        <v>1</v>
      </c>
      <c r="S803" s="68"/>
      <c r="T803" s="68"/>
      <c r="U803" s="68"/>
      <c r="V803" s="68"/>
      <c r="W803" s="68"/>
      <c r="X803" s="68"/>
      <c r="Y803" s="68"/>
      <c r="Z803" s="68"/>
      <c r="AA803" s="68"/>
      <c r="AB803" s="68"/>
    </row>
    <row r="804" spans="3:28">
      <c r="C804" s="247"/>
      <c r="D804" s="130">
        <v>16</v>
      </c>
      <c r="E804" s="140">
        <v>730</v>
      </c>
      <c r="F804" s="127">
        <v>730</v>
      </c>
      <c r="G804" s="68"/>
      <c r="H804" s="141" t="s">
        <v>2594</v>
      </c>
      <c r="I804" s="112">
        <v>16</v>
      </c>
      <c r="J804" s="68">
        <v>730</v>
      </c>
      <c r="K804" s="42" t="str">
        <f>StoreConfig!J804</f>
        <v>16|0#0#0#730</v>
      </c>
      <c r="L804" s="68"/>
      <c r="M804" s="68"/>
      <c r="Q804" s="229">
        <v>60101</v>
      </c>
      <c r="R804" s="68">
        <v>1</v>
      </c>
      <c r="S804" s="68"/>
      <c r="T804" s="68"/>
      <c r="U804" s="68"/>
      <c r="V804" s="68"/>
      <c r="W804" s="68"/>
      <c r="X804" s="68"/>
      <c r="Y804" s="68"/>
      <c r="Z804" s="68"/>
      <c r="AA804" s="68"/>
      <c r="AB804" s="68"/>
    </row>
    <row r="805" spans="3:28">
      <c r="C805" s="247"/>
      <c r="D805" s="130">
        <v>16</v>
      </c>
      <c r="E805" s="140">
        <v>730</v>
      </c>
      <c r="F805" s="127">
        <v>730</v>
      </c>
      <c r="G805" s="68"/>
      <c r="H805" s="141" t="s">
        <v>2594</v>
      </c>
      <c r="I805" s="112">
        <v>16</v>
      </c>
      <c r="J805" s="68">
        <v>730</v>
      </c>
      <c r="K805" s="42" t="str">
        <f>StoreConfig!J805</f>
        <v>16|0#0#0#730</v>
      </c>
      <c r="L805" s="68"/>
      <c r="M805" s="68"/>
      <c r="Q805" s="229">
        <v>60126</v>
      </c>
      <c r="R805" s="68">
        <v>1</v>
      </c>
      <c r="S805" s="68"/>
      <c r="T805" s="68"/>
      <c r="U805" s="68"/>
      <c r="V805" s="68"/>
      <c r="W805" s="68"/>
      <c r="X805" s="68"/>
      <c r="Y805" s="68"/>
      <c r="Z805" s="68"/>
      <c r="AA805" s="68"/>
      <c r="AB805" s="68"/>
    </row>
    <row r="806" spans="3:28">
      <c r="C806" s="247"/>
      <c r="D806" s="130">
        <v>16</v>
      </c>
      <c r="E806" s="140">
        <v>730</v>
      </c>
      <c r="F806" s="127">
        <v>730</v>
      </c>
      <c r="G806" s="68"/>
      <c r="H806" s="141" t="s">
        <v>2594</v>
      </c>
      <c r="I806" s="112">
        <v>16</v>
      </c>
      <c r="J806" s="68">
        <v>730</v>
      </c>
      <c r="K806" s="42" t="str">
        <f>StoreConfig!J806</f>
        <v>16|0#0#0#730</v>
      </c>
      <c r="L806" s="68"/>
      <c r="M806" s="68"/>
      <c r="Q806" s="229">
        <v>60136</v>
      </c>
      <c r="R806" s="68">
        <v>1</v>
      </c>
      <c r="S806" s="68"/>
      <c r="T806" s="68"/>
      <c r="U806" s="68"/>
      <c r="V806" s="68"/>
      <c r="W806" s="68"/>
      <c r="X806" s="68"/>
      <c r="Y806" s="68"/>
      <c r="Z806" s="68"/>
      <c r="AA806" s="68"/>
      <c r="AB806" s="68"/>
    </row>
    <row r="807" spans="3:28">
      <c r="C807" s="247"/>
      <c r="D807" s="130">
        <v>16</v>
      </c>
      <c r="E807" s="140">
        <v>730</v>
      </c>
      <c r="F807" s="127">
        <v>730</v>
      </c>
      <c r="G807" s="68"/>
      <c r="H807" s="141" t="s">
        <v>2594</v>
      </c>
      <c r="I807" s="112">
        <v>16</v>
      </c>
      <c r="J807" s="68">
        <v>730</v>
      </c>
      <c r="K807" s="42" t="str">
        <f>StoreConfig!J807</f>
        <v>16|0#0#0#730</v>
      </c>
      <c r="L807" s="68"/>
      <c r="M807" s="68"/>
      <c r="Q807" s="229">
        <v>60141</v>
      </c>
      <c r="R807" s="68">
        <v>1</v>
      </c>
      <c r="S807" s="68"/>
      <c r="T807" s="68"/>
      <c r="U807" s="68"/>
      <c r="V807" s="68"/>
      <c r="W807" s="68"/>
      <c r="X807" s="68"/>
      <c r="Y807" s="68"/>
      <c r="Z807" s="68"/>
      <c r="AA807" s="68"/>
      <c r="AB807" s="68"/>
    </row>
    <row r="808" spans="3:28">
      <c r="C808" s="247"/>
      <c r="D808" s="130">
        <v>14</v>
      </c>
      <c r="E808" s="140">
        <v>3650000</v>
      </c>
      <c r="F808" s="127">
        <v>730</v>
      </c>
      <c r="G808" s="68"/>
      <c r="H808" s="141" t="s">
        <v>2594</v>
      </c>
      <c r="I808" s="112">
        <v>14</v>
      </c>
      <c r="J808" s="68">
        <v>3650000</v>
      </c>
      <c r="K808" s="42" t="str">
        <f>StoreConfig!J808</f>
        <v>14|0#0#0#3650000</v>
      </c>
      <c r="L808" s="68"/>
      <c r="M808" s="68"/>
      <c r="Q808" s="229">
        <v>60101</v>
      </c>
      <c r="R808" s="68">
        <v>1</v>
      </c>
      <c r="S808" s="68"/>
      <c r="T808" s="68"/>
      <c r="U808" s="68"/>
      <c r="V808" s="68"/>
      <c r="W808" s="68"/>
      <c r="X808" s="68"/>
      <c r="Y808" s="68"/>
      <c r="Z808" s="68"/>
      <c r="AA808" s="68"/>
      <c r="AB808" s="68"/>
    </row>
    <row r="809" spans="3:28">
      <c r="C809" s="247"/>
      <c r="D809" s="130">
        <v>14</v>
      </c>
      <c r="E809" s="140">
        <v>3650000</v>
      </c>
      <c r="F809" s="127">
        <v>730</v>
      </c>
      <c r="G809" s="68"/>
      <c r="H809" s="141" t="s">
        <v>2594</v>
      </c>
      <c r="I809" s="112">
        <v>14</v>
      </c>
      <c r="J809" s="68">
        <v>3650000</v>
      </c>
      <c r="K809" s="42" t="str">
        <f>StoreConfig!J809</f>
        <v>14|0#0#0#3650000</v>
      </c>
      <c r="L809" s="68"/>
      <c r="M809" s="68"/>
      <c r="Q809" s="229">
        <v>60126</v>
      </c>
      <c r="R809" s="68">
        <v>1</v>
      </c>
      <c r="S809" s="68"/>
      <c r="T809" s="68"/>
      <c r="U809" s="68"/>
      <c r="V809" s="68"/>
      <c r="W809" s="68"/>
      <c r="X809" s="68"/>
      <c r="Y809" s="68"/>
      <c r="Z809" s="68"/>
      <c r="AA809" s="68"/>
      <c r="AB809" s="68"/>
    </row>
    <row r="810" spans="3:28">
      <c r="C810" s="247"/>
      <c r="D810" s="130">
        <v>14</v>
      </c>
      <c r="E810" s="140">
        <v>3650000</v>
      </c>
      <c r="F810" s="127">
        <v>730</v>
      </c>
      <c r="G810" s="68"/>
      <c r="H810" s="141" t="s">
        <v>2594</v>
      </c>
      <c r="I810" s="112">
        <v>14</v>
      </c>
      <c r="J810" s="68">
        <v>3650000</v>
      </c>
      <c r="K810" s="42" t="str">
        <f>StoreConfig!J810</f>
        <v>14|0#0#0#3650000</v>
      </c>
      <c r="L810" s="68"/>
      <c r="M810" s="68"/>
      <c r="Q810" s="229">
        <v>60136</v>
      </c>
      <c r="R810" s="68">
        <v>1</v>
      </c>
      <c r="S810" s="68"/>
      <c r="T810" s="68"/>
      <c r="U810" s="68"/>
      <c r="V810" s="68"/>
      <c r="W810" s="68"/>
      <c r="X810" s="68"/>
      <c r="Y810" s="68"/>
      <c r="Z810" s="68"/>
      <c r="AA810" s="68"/>
      <c r="AB810" s="68"/>
    </row>
    <row r="811" spans="3:28">
      <c r="C811" s="247"/>
      <c r="D811" s="130">
        <v>14</v>
      </c>
      <c r="E811" s="140">
        <v>3650000</v>
      </c>
      <c r="F811" s="127">
        <v>730</v>
      </c>
      <c r="G811" s="68"/>
      <c r="H811" s="141" t="s">
        <v>2594</v>
      </c>
      <c r="I811" s="112">
        <v>14</v>
      </c>
      <c r="J811" s="68">
        <v>3650000</v>
      </c>
      <c r="K811" s="42" t="str">
        <f>StoreConfig!J811</f>
        <v>14|0#0#0#3650000</v>
      </c>
      <c r="L811" s="68"/>
      <c r="M811" s="68"/>
      <c r="Q811" s="229">
        <v>60141</v>
      </c>
      <c r="R811" s="68">
        <v>1</v>
      </c>
      <c r="S811" s="68"/>
      <c r="T811" s="68"/>
      <c r="U811" s="68"/>
      <c r="V811" s="68"/>
      <c r="W811" s="68"/>
      <c r="X811" s="68"/>
      <c r="Y811" s="68"/>
      <c r="Z811" s="68"/>
      <c r="AA811" s="68"/>
      <c r="AB811" s="68"/>
    </row>
    <row r="812" spans="3:28">
      <c r="C812" s="247"/>
      <c r="D812" s="130">
        <v>16</v>
      </c>
      <c r="E812" s="140">
        <v>1250</v>
      </c>
      <c r="F812" s="127">
        <v>1250</v>
      </c>
      <c r="G812" s="68"/>
      <c r="H812" s="141" t="s">
        <v>2594</v>
      </c>
      <c r="I812" s="112">
        <v>16</v>
      </c>
      <c r="J812" s="68">
        <v>1250</v>
      </c>
      <c r="K812" s="42" t="str">
        <f>StoreConfig!J812</f>
        <v>16|0#0#0#1250</v>
      </c>
      <c r="L812" s="68"/>
      <c r="M812" s="68"/>
      <c r="Q812" s="188">
        <v>60102</v>
      </c>
      <c r="R812" s="68">
        <v>1</v>
      </c>
      <c r="S812" s="68"/>
      <c r="T812" s="68"/>
      <c r="U812" s="68"/>
      <c r="V812" s="68"/>
      <c r="W812" s="68"/>
      <c r="X812" s="68"/>
      <c r="Y812" s="68"/>
      <c r="Z812" s="68"/>
      <c r="AA812" s="68"/>
      <c r="AB812" s="68"/>
    </row>
    <row r="813" spans="3:28">
      <c r="C813" s="247"/>
      <c r="D813" s="130">
        <v>16</v>
      </c>
      <c r="E813" s="140">
        <v>1250</v>
      </c>
      <c r="F813" s="127">
        <v>1250</v>
      </c>
      <c r="G813" s="68"/>
      <c r="H813" s="141" t="s">
        <v>2594</v>
      </c>
      <c r="I813" s="112">
        <v>16</v>
      </c>
      <c r="J813" s="68">
        <v>1250</v>
      </c>
      <c r="K813" s="42" t="str">
        <f>StoreConfig!J813</f>
        <v>16|0#0#0#1250</v>
      </c>
      <c r="L813" s="68"/>
      <c r="M813" s="68"/>
      <c r="Q813" s="188">
        <v>60127</v>
      </c>
      <c r="R813" s="68">
        <v>1</v>
      </c>
      <c r="S813" s="68"/>
      <c r="T813" s="68"/>
      <c r="U813" s="68"/>
      <c r="V813" s="68"/>
      <c r="W813" s="68"/>
      <c r="X813" s="68"/>
      <c r="Y813" s="68"/>
      <c r="Z813" s="68"/>
      <c r="AA813" s="68"/>
      <c r="AB813" s="68"/>
    </row>
    <row r="814" spans="3:28">
      <c r="C814" s="247"/>
      <c r="D814" s="130">
        <v>16</v>
      </c>
      <c r="E814" s="140">
        <v>1250</v>
      </c>
      <c r="F814" s="127">
        <v>1250</v>
      </c>
      <c r="G814" s="68"/>
      <c r="H814" s="141" t="s">
        <v>2594</v>
      </c>
      <c r="I814" s="112">
        <v>16</v>
      </c>
      <c r="J814" s="68">
        <v>1250</v>
      </c>
      <c r="K814" s="42" t="str">
        <f>StoreConfig!J814</f>
        <v>16|0#0#0#1250</v>
      </c>
      <c r="L814" s="68"/>
      <c r="M814" s="68"/>
      <c r="Q814" s="188">
        <v>60137</v>
      </c>
      <c r="R814" s="68">
        <v>1</v>
      </c>
      <c r="S814" s="68"/>
      <c r="T814" s="68"/>
      <c r="U814" s="68"/>
      <c r="V814" s="68"/>
      <c r="W814" s="68"/>
      <c r="X814" s="68"/>
      <c r="Y814" s="68"/>
      <c r="Z814" s="68"/>
      <c r="AA814" s="68"/>
      <c r="AB814" s="68"/>
    </row>
    <row r="815" spans="3:28">
      <c r="C815" s="247"/>
      <c r="D815" s="130">
        <v>16</v>
      </c>
      <c r="E815" s="140">
        <v>1250</v>
      </c>
      <c r="F815" s="127">
        <v>1250</v>
      </c>
      <c r="G815" s="68"/>
      <c r="H815" s="141" t="s">
        <v>2594</v>
      </c>
      <c r="I815" s="112">
        <v>16</v>
      </c>
      <c r="J815" s="68">
        <v>1250</v>
      </c>
      <c r="K815" s="42" t="str">
        <f>StoreConfig!J815</f>
        <v>16|0#0#0#1250</v>
      </c>
      <c r="L815" s="68"/>
      <c r="M815" s="68"/>
      <c r="Q815" s="188">
        <v>60142</v>
      </c>
      <c r="R815" s="68">
        <v>1</v>
      </c>
      <c r="S815" s="68"/>
      <c r="T815" s="68"/>
      <c r="U815" s="68"/>
      <c r="V815" s="68"/>
      <c r="W815" s="68"/>
      <c r="X815" s="68"/>
      <c r="Y815" s="68"/>
      <c r="Z815" s="68"/>
      <c r="AA815" s="68"/>
      <c r="AB815" s="68"/>
    </row>
    <row r="816" spans="3:28">
      <c r="C816" s="247"/>
      <c r="D816" s="130">
        <v>14</v>
      </c>
      <c r="E816" s="140">
        <v>6250000</v>
      </c>
      <c r="F816" s="127">
        <v>1250</v>
      </c>
      <c r="G816" s="68"/>
      <c r="H816" s="141" t="s">
        <v>2594</v>
      </c>
      <c r="I816" s="112">
        <v>14</v>
      </c>
      <c r="J816" s="68">
        <v>6250000</v>
      </c>
      <c r="K816" s="42" t="str">
        <f>StoreConfig!J816</f>
        <v>14|0#0#0#6250000</v>
      </c>
      <c r="L816" s="68"/>
      <c r="M816" s="68"/>
      <c r="Q816" s="188">
        <v>60102</v>
      </c>
      <c r="R816" s="68">
        <v>1</v>
      </c>
      <c r="S816" s="68"/>
      <c r="T816" s="68"/>
      <c r="U816" s="68"/>
      <c r="V816" s="68"/>
      <c r="W816" s="68"/>
      <c r="X816" s="68"/>
      <c r="Y816" s="68"/>
      <c r="Z816" s="68"/>
      <c r="AA816" s="68"/>
      <c r="AB816" s="68"/>
    </row>
    <row r="817" spans="3:28">
      <c r="C817" s="247"/>
      <c r="D817" s="130">
        <v>14</v>
      </c>
      <c r="E817" s="140">
        <v>6250000</v>
      </c>
      <c r="F817" s="127">
        <v>1250</v>
      </c>
      <c r="G817" s="68"/>
      <c r="H817" s="141" t="s">
        <v>2594</v>
      </c>
      <c r="I817" s="112">
        <v>14</v>
      </c>
      <c r="J817" s="68">
        <v>6250000</v>
      </c>
      <c r="K817" s="42" t="str">
        <f>StoreConfig!J817</f>
        <v>14|0#0#0#6250000</v>
      </c>
      <c r="L817" s="68"/>
      <c r="M817" s="68"/>
      <c r="Q817" s="188">
        <v>60127</v>
      </c>
      <c r="R817" s="68">
        <v>1</v>
      </c>
      <c r="S817" s="68"/>
      <c r="T817" s="68"/>
      <c r="U817" s="68"/>
      <c r="V817" s="68"/>
      <c r="W817" s="68"/>
      <c r="X817" s="68"/>
      <c r="Y817" s="68"/>
      <c r="Z817" s="68"/>
      <c r="AA817" s="68"/>
      <c r="AB817" s="68"/>
    </row>
    <row r="818" spans="3:28">
      <c r="C818" s="247"/>
      <c r="D818" s="130">
        <v>14</v>
      </c>
      <c r="E818" s="140">
        <v>6250000</v>
      </c>
      <c r="F818" s="127">
        <v>1250</v>
      </c>
      <c r="G818" s="68"/>
      <c r="H818" s="141" t="s">
        <v>2594</v>
      </c>
      <c r="I818" s="112">
        <v>14</v>
      </c>
      <c r="J818" s="68">
        <v>6250000</v>
      </c>
      <c r="K818" s="42" t="str">
        <f>StoreConfig!J818</f>
        <v>14|0#0#0#6250000</v>
      </c>
      <c r="L818" s="68"/>
      <c r="M818" s="68"/>
      <c r="Q818" s="188">
        <v>60137</v>
      </c>
      <c r="R818" s="68">
        <v>1</v>
      </c>
      <c r="S818" s="68"/>
      <c r="T818" s="68"/>
      <c r="U818" s="68"/>
      <c r="V818" s="68"/>
      <c r="W818" s="68"/>
      <c r="X818" s="68"/>
      <c r="Y818" s="68"/>
      <c r="Z818" s="68"/>
      <c r="AA818" s="68"/>
      <c r="AB818" s="68"/>
    </row>
    <row r="819" spans="3:28">
      <c r="C819" s="247"/>
      <c r="D819" s="130">
        <v>14</v>
      </c>
      <c r="E819" s="140">
        <v>6250000</v>
      </c>
      <c r="F819" s="127">
        <v>1250</v>
      </c>
      <c r="G819" s="68"/>
      <c r="H819" s="141" t="s">
        <v>2594</v>
      </c>
      <c r="I819" s="112">
        <v>14</v>
      </c>
      <c r="J819" s="68">
        <v>6250000</v>
      </c>
      <c r="K819" s="42" t="str">
        <f>StoreConfig!J819</f>
        <v>14|0#0#0#6250000</v>
      </c>
      <c r="L819" s="68"/>
      <c r="M819" s="68"/>
      <c r="Q819" s="188">
        <v>60142</v>
      </c>
      <c r="R819" s="68">
        <v>1</v>
      </c>
      <c r="S819" s="68"/>
      <c r="T819" s="68"/>
      <c r="U819" s="68"/>
      <c r="V819" s="68"/>
      <c r="W819" s="68"/>
      <c r="X819" s="68"/>
      <c r="Y819" s="68"/>
      <c r="Z819" s="68"/>
      <c r="AA819" s="68"/>
      <c r="AB819" s="68"/>
    </row>
    <row r="820" spans="3:28">
      <c r="C820" s="247"/>
      <c r="D820" s="130">
        <v>16</v>
      </c>
      <c r="E820" s="140">
        <v>2150</v>
      </c>
      <c r="F820" s="127">
        <v>2150</v>
      </c>
      <c r="G820" s="68"/>
      <c r="H820" s="141" t="s">
        <v>2594</v>
      </c>
      <c r="I820" s="112">
        <v>16</v>
      </c>
      <c r="J820" s="68">
        <v>2150</v>
      </c>
      <c r="K820" s="42" t="str">
        <f>StoreConfig!J820</f>
        <v>16|0#0#0#2150</v>
      </c>
      <c r="L820" s="68"/>
      <c r="M820" s="68"/>
      <c r="Q820" s="188">
        <v>60103</v>
      </c>
      <c r="R820" s="68">
        <v>1</v>
      </c>
      <c r="S820" s="68"/>
      <c r="T820" s="68"/>
      <c r="U820" s="68"/>
      <c r="V820" s="68"/>
      <c r="W820" s="68"/>
      <c r="X820" s="68"/>
      <c r="Y820" s="68"/>
      <c r="Z820" s="68"/>
      <c r="AA820" s="68"/>
      <c r="AB820" s="68"/>
    </row>
    <row r="821" spans="3:28">
      <c r="C821" s="247"/>
      <c r="D821" s="130">
        <v>16</v>
      </c>
      <c r="E821" s="140">
        <v>2150</v>
      </c>
      <c r="F821" s="127">
        <v>2150</v>
      </c>
      <c r="G821" s="68"/>
      <c r="H821" s="141" t="s">
        <v>2594</v>
      </c>
      <c r="I821" s="112">
        <v>16</v>
      </c>
      <c r="J821" s="68">
        <v>2150</v>
      </c>
      <c r="K821" s="42" t="str">
        <f>StoreConfig!J821</f>
        <v>16|0#0#0#2150</v>
      </c>
      <c r="L821" s="68"/>
      <c r="M821" s="68"/>
      <c r="Q821" s="188">
        <v>60128</v>
      </c>
      <c r="R821" s="68">
        <v>1</v>
      </c>
      <c r="S821" s="68"/>
      <c r="T821" s="68"/>
      <c r="U821" s="68"/>
      <c r="V821" s="68"/>
      <c r="W821" s="68"/>
      <c r="X821" s="68"/>
      <c r="Y821" s="68"/>
      <c r="Z821" s="68"/>
      <c r="AA821" s="68"/>
      <c r="AB821" s="68"/>
    </row>
    <row r="822" spans="3:28">
      <c r="C822" s="247"/>
      <c r="D822" s="130">
        <v>16</v>
      </c>
      <c r="E822" s="140">
        <v>2150</v>
      </c>
      <c r="F822" s="127">
        <v>2150</v>
      </c>
      <c r="G822" s="68"/>
      <c r="H822" s="141" t="s">
        <v>2594</v>
      </c>
      <c r="I822" s="112">
        <v>16</v>
      </c>
      <c r="J822" s="68">
        <v>2150</v>
      </c>
      <c r="K822" s="42" t="str">
        <f>StoreConfig!J822</f>
        <v>16|0#0#0#2150</v>
      </c>
      <c r="L822" s="68"/>
      <c r="M822" s="68"/>
      <c r="Q822" s="188">
        <v>60138</v>
      </c>
      <c r="R822" s="68">
        <v>1</v>
      </c>
      <c r="S822" s="68"/>
      <c r="T822" s="68"/>
      <c r="U822" s="68"/>
      <c r="V822" s="68"/>
      <c r="W822" s="68"/>
      <c r="X822" s="68"/>
      <c r="Y822" s="68"/>
      <c r="Z822" s="68"/>
      <c r="AA822" s="68"/>
      <c r="AB822" s="68"/>
    </row>
    <row r="823" spans="3:28">
      <c r="C823" s="247"/>
      <c r="D823" s="130">
        <v>16</v>
      </c>
      <c r="E823" s="140">
        <v>2150</v>
      </c>
      <c r="F823" s="127">
        <v>2150</v>
      </c>
      <c r="G823" s="68"/>
      <c r="H823" s="141" t="s">
        <v>2594</v>
      </c>
      <c r="I823" s="112">
        <v>16</v>
      </c>
      <c r="J823" s="68">
        <v>2150</v>
      </c>
      <c r="K823" s="42" t="str">
        <f>StoreConfig!J823</f>
        <v>16|0#0#0#2150</v>
      </c>
      <c r="L823" s="68"/>
      <c r="M823" s="68"/>
      <c r="Q823" s="188">
        <v>60144</v>
      </c>
      <c r="R823" s="68">
        <v>1</v>
      </c>
      <c r="S823" s="68"/>
      <c r="T823" s="68"/>
      <c r="U823" s="68"/>
      <c r="V823" s="68"/>
      <c r="W823" s="68"/>
      <c r="X823" s="68"/>
      <c r="Y823" s="68"/>
      <c r="Z823" s="68"/>
      <c r="AA823" s="68"/>
      <c r="AB823" s="68"/>
    </row>
    <row r="824" spans="3:28">
      <c r="C824" s="247"/>
      <c r="D824" s="130">
        <v>14</v>
      </c>
      <c r="E824" s="140">
        <v>100000</v>
      </c>
      <c r="F824" s="127">
        <v>2</v>
      </c>
      <c r="G824" s="68"/>
      <c r="H824" s="141">
        <v>1</v>
      </c>
      <c r="I824" s="111">
        <v>14</v>
      </c>
      <c r="J824" s="68">
        <v>10000</v>
      </c>
      <c r="K824" s="42" t="str">
        <f>D824&amp;$K$6&amp;E824</f>
        <v>14|0#0#0#100000</v>
      </c>
      <c r="L824" s="68"/>
      <c r="M824" s="68"/>
      <c r="Q824" s="228">
        <v>23</v>
      </c>
      <c r="R824" s="68">
        <v>1</v>
      </c>
      <c r="S824" s="68"/>
      <c r="T824" s="68"/>
      <c r="U824" s="68"/>
      <c r="V824" s="68"/>
      <c r="W824" s="68"/>
      <c r="X824" s="68"/>
      <c r="Y824" s="68"/>
      <c r="Z824" s="68"/>
      <c r="AA824" s="68"/>
      <c r="AB824" s="68"/>
    </row>
    <row r="825" spans="3:28">
      <c r="C825" s="247"/>
      <c r="D825" s="130">
        <v>16</v>
      </c>
      <c r="E825" s="140">
        <v>20</v>
      </c>
      <c r="F825" s="127">
        <v>14</v>
      </c>
      <c r="G825" s="68"/>
      <c r="H825" s="141">
        <v>7</v>
      </c>
      <c r="I825" s="111">
        <v>16</v>
      </c>
      <c r="J825" s="68">
        <v>14</v>
      </c>
      <c r="K825" s="42" t="str">
        <f>D825&amp;$K$6&amp;E825</f>
        <v>16|0#0#0#20</v>
      </c>
      <c r="L825" s="68"/>
      <c r="M825" s="68"/>
      <c r="Q825" s="228">
        <v>23</v>
      </c>
      <c r="R825" s="68">
        <v>1</v>
      </c>
      <c r="S825" s="68"/>
      <c r="T825" s="68"/>
      <c r="U825" s="68"/>
      <c r="V825" s="68"/>
      <c r="W825" s="68"/>
      <c r="X825" s="68"/>
      <c r="Y825" s="68"/>
      <c r="Z825" s="68"/>
      <c r="AA825" s="68"/>
      <c r="AB825" s="68"/>
    </row>
    <row r="826" spans="3:28">
      <c r="C826" s="247"/>
      <c r="D826" s="130">
        <v>14</v>
      </c>
      <c r="E826" s="140">
        <v>20000</v>
      </c>
      <c r="F826" s="127">
        <v>4</v>
      </c>
      <c r="G826" s="68"/>
      <c r="H826" s="141" t="s">
        <v>2594</v>
      </c>
      <c r="I826" s="111">
        <v>14</v>
      </c>
      <c r="J826" s="68">
        <v>20000</v>
      </c>
      <c r="K826" s="42" t="str">
        <f>StoreConfig!J826</f>
        <v>14|0#0#0#250000</v>
      </c>
      <c r="L826" s="68"/>
      <c r="M826" s="68"/>
      <c r="P826" s="215">
        <f>R826*50</f>
        <v>50</v>
      </c>
      <c r="Q826" s="228">
        <v>91</v>
      </c>
      <c r="R826" s="68">
        <v>1</v>
      </c>
      <c r="S826" s="68"/>
      <c r="T826" s="68"/>
      <c r="U826" s="68"/>
      <c r="V826" s="68"/>
      <c r="W826" s="68"/>
      <c r="X826" s="68"/>
      <c r="Y826" s="68"/>
      <c r="Z826" s="68"/>
      <c r="AA826" s="68"/>
      <c r="AB826" s="68"/>
    </row>
    <row r="827" spans="3:28">
      <c r="C827" s="247"/>
      <c r="D827" s="130">
        <v>16</v>
      </c>
      <c r="E827" s="140">
        <v>100</v>
      </c>
      <c r="F827" s="127">
        <v>100</v>
      </c>
      <c r="G827" s="68"/>
      <c r="H827" s="141" t="s">
        <v>2594</v>
      </c>
      <c r="I827" s="111">
        <v>16</v>
      </c>
      <c r="J827" s="68">
        <v>100</v>
      </c>
      <c r="K827" s="42" t="str">
        <f>StoreConfig!J827</f>
        <v>16|0#0#0#100</v>
      </c>
      <c r="L827" s="68"/>
      <c r="M827" s="68"/>
      <c r="Q827" s="228">
        <v>4</v>
      </c>
      <c r="R827" s="68">
        <v>100</v>
      </c>
      <c r="S827" s="68"/>
      <c r="T827" s="68"/>
      <c r="U827" s="68"/>
      <c r="V827" s="68"/>
      <c r="W827" s="68"/>
      <c r="X827" s="68"/>
      <c r="Y827" s="68"/>
      <c r="Z827" s="68"/>
      <c r="AA827" s="68"/>
      <c r="AB827" s="68"/>
    </row>
    <row r="828" spans="3:28">
      <c r="C828" s="247"/>
      <c r="D828" s="130">
        <v>14</v>
      </c>
      <c r="E828" s="140">
        <v>500000</v>
      </c>
      <c r="F828" s="127">
        <v>20</v>
      </c>
      <c r="G828" s="68"/>
      <c r="H828" s="141">
        <v>2</v>
      </c>
      <c r="I828" s="111">
        <v>14</v>
      </c>
      <c r="J828" s="68">
        <v>100000</v>
      </c>
      <c r="K828" s="42" t="str">
        <f>D828&amp;$K$6&amp;E828</f>
        <v>14|0#0#0#500000</v>
      </c>
      <c r="L828" s="68"/>
      <c r="M828" s="68"/>
      <c r="Q828" s="228">
        <v>4</v>
      </c>
      <c r="R828" s="68">
        <v>100</v>
      </c>
      <c r="S828" s="68"/>
      <c r="T828" s="68"/>
      <c r="U828" s="68"/>
      <c r="V828" s="68"/>
      <c r="W828" s="68"/>
      <c r="X828" s="68"/>
      <c r="Y828" s="68"/>
      <c r="Z828" s="68"/>
      <c r="AA828" s="68"/>
      <c r="AB828" s="68"/>
    </row>
    <row r="829" spans="3:28">
      <c r="C829" s="247"/>
      <c r="D829" s="130">
        <v>16</v>
      </c>
      <c r="E829" s="140">
        <v>250</v>
      </c>
      <c r="F829" s="127">
        <v>150</v>
      </c>
      <c r="G829" s="68"/>
      <c r="H829" s="141">
        <v>6</v>
      </c>
      <c r="I829" s="111">
        <v>16</v>
      </c>
      <c r="J829" s="68">
        <v>150</v>
      </c>
      <c r="K829" s="42" t="str">
        <f>D829&amp;$K$6&amp;E829</f>
        <v>16|0#0#0#250</v>
      </c>
      <c r="L829" s="68"/>
      <c r="M829" s="68"/>
      <c r="Q829" s="228">
        <v>19</v>
      </c>
      <c r="R829" s="68">
        <v>1</v>
      </c>
      <c r="S829" s="68"/>
      <c r="T829" s="68"/>
      <c r="U829" s="68"/>
      <c r="V829" s="68"/>
      <c r="W829" s="68"/>
      <c r="X829" s="68"/>
      <c r="Y829" s="68"/>
      <c r="Z829" s="68"/>
      <c r="AA829" s="68"/>
      <c r="AB829" s="68"/>
    </row>
    <row r="830" spans="3:28">
      <c r="C830" s="247"/>
      <c r="D830" s="130">
        <v>14</v>
      </c>
      <c r="E830" s="140">
        <v>20000</v>
      </c>
      <c r="F830" s="127">
        <v>4</v>
      </c>
      <c r="G830" s="68"/>
      <c r="H830" s="141" t="s">
        <v>2594</v>
      </c>
      <c r="I830" s="111">
        <v>14</v>
      </c>
      <c r="J830" s="68">
        <v>20000</v>
      </c>
      <c r="K830" s="42" t="str">
        <f>StoreConfig!J830</f>
        <v>14|0#0#0#250000</v>
      </c>
      <c r="L830" s="68"/>
      <c r="M830" s="68"/>
      <c r="P830" s="215">
        <f t="shared" ref="P830:P831" si="15">R830*50</f>
        <v>50</v>
      </c>
      <c r="Q830" s="228">
        <v>60</v>
      </c>
      <c r="R830" s="68">
        <v>1</v>
      </c>
      <c r="S830" s="68"/>
      <c r="T830" s="68"/>
      <c r="U830" s="68"/>
      <c r="V830" s="68"/>
      <c r="W830" s="68"/>
      <c r="X830" s="68"/>
      <c r="Y830" s="68"/>
      <c r="Z830" s="68"/>
      <c r="AA830" s="68"/>
      <c r="AB830" s="68"/>
    </row>
    <row r="831" spans="3:28">
      <c r="C831" s="247"/>
      <c r="D831" s="130">
        <v>16</v>
      </c>
      <c r="E831" s="140">
        <v>40</v>
      </c>
      <c r="F831" s="127">
        <v>300</v>
      </c>
      <c r="G831" s="68"/>
      <c r="H831" s="141" t="s">
        <v>2594</v>
      </c>
      <c r="I831" s="111">
        <v>16</v>
      </c>
      <c r="J831" s="68">
        <v>300</v>
      </c>
      <c r="K831" s="42" t="str">
        <f>StoreConfig!J831</f>
        <v>16|0#0#0#500</v>
      </c>
      <c r="L831" s="68"/>
      <c r="M831" s="68"/>
      <c r="P831" s="215">
        <f t="shared" si="15"/>
        <v>500</v>
      </c>
      <c r="Q831" s="228">
        <v>60</v>
      </c>
      <c r="R831" s="68">
        <v>10</v>
      </c>
      <c r="S831" s="68"/>
      <c r="T831" s="68"/>
      <c r="U831" s="68"/>
      <c r="V831" s="68"/>
      <c r="W831" s="68"/>
      <c r="X831" s="68"/>
      <c r="Y831" s="68"/>
      <c r="Z831" s="68"/>
      <c r="AA831" s="68"/>
      <c r="AB831" s="68"/>
    </row>
    <row r="832" spans="3:28">
      <c r="C832" s="247"/>
      <c r="D832" s="130">
        <v>16</v>
      </c>
      <c r="E832" s="140">
        <v>100</v>
      </c>
      <c r="F832" s="127">
        <v>100</v>
      </c>
      <c r="G832" s="68"/>
      <c r="H832" s="141" t="s">
        <v>2594</v>
      </c>
      <c r="I832" s="111">
        <v>16</v>
      </c>
      <c r="J832" s="68">
        <v>100</v>
      </c>
      <c r="K832" s="42" t="str">
        <f>StoreConfig!J832</f>
        <v>16|0#0#0#100</v>
      </c>
      <c r="L832" s="68"/>
      <c r="M832" s="68"/>
      <c r="Q832" s="228">
        <v>3</v>
      </c>
      <c r="R832" s="68">
        <v>100000</v>
      </c>
      <c r="S832" s="68"/>
      <c r="T832" s="68"/>
      <c r="U832" s="68"/>
      <c r="V832" s="68"/>
      <c r="W832" s="68"/>
      <c r="X832" s="68"/>
      <c r="Y832" s="68"/>
      <c r="Z832" s="68"/>
      <c r="AA832" s="68"/>
      <c r="AB832" s="68"/>
    </row>
    <row r="833" spans="3:28">
      <c r="C833" s="247"/>
      <c r="D833" s="130">
        <v>16</v>
      </c>
      <c r="E833" s="140">
        <v>50</v>
      </c>
      <c r="F833" s="127">
        <v>50</v>
      </c>
      <c r="G833" s="68"/>
      <c r="H833" s="141" t="s">
        <v>2594</v>
      </c>
      <c r="I833" s="111">
        <v>16</v>
      </c>
      <c r="J833" s="68">
        <v>50</v>
      </c>
      <c r="K833" s="42" t="str">
        <f>StoreConfig!J833</f>
        <v>16|0#0#0#50</v>
      </c>
      <c r="L833" s="68"/>
      <c r="M833" s="68"/>
      <c r="Q833" s="228">
        <v>3</v>
      </c>
      <c r="R833" s="68">
        <v>50000</v>
      </c>
      <c r="S833" s="68"/>
      <c r="T833" s="68"/>
      <c r="U833" s="68"/>
      <c r="V833" s="68"/>
      <c r="W833" s="68"/>
      <c r="X833" s="68"/>
      <c r="Y833" s="68"/>
      <c r="Z833" s="68"/>
      <c r="AA833" s="68"/>
      <c r="AB833" s="68"/>
    </row>
    <row r="834" spans="3:28">
      <c r="C834" s="247"/>
      <c r="D834" s="130">
        <v>14</v>
      </c>
      <c r="E834" s="140">
        <v>500000</v>
      </c>
      <c r="F834" s="127">
        <v>100</v>
      </c>
      <c r="G834" s="68"/>
      <c r="H834" s="141" t="s">
        <v>2594</v>
      </c>
      <c r="I834" s="111">
        <v>14</v>
      </c>
      <c r="J834" s="68">
        <v>500000</v>
      </c>
      <c r="K834" s="42" t="str">
        <f>StoreConfig!J834</f>
        <v>14|0#0#0#500000</v>
      </c>
      <c r="L834" s="68"/>
      <c r="M834" s="68"/>
      <c r="Q834" s="228">
        <v>3</v>
      </c>
      <c r="R834" s="68">
        <v>100000</v>
      </c>
      <c r="S834" s="68"/>
      <c r="T834" s="68"/>
      <c r="U834" s="68"/>
      <c r="V834" s="68"/>
      <c r="W834" s="68"/>
      <c r="X834" s="68"/>
      <c r="Y834" s="68"/>
      <c r="Z834" s="68"/>
      <c r="AA834" s="68"/>
      <c r="AB834" s="68"/>
    </row>
    <row r="835" spans="3:28">
      <c r="C835" s="247"/>
      <c r="D835" s="130">
        <v>16</v>
      </c>
      <c r="E835" s="140">
        <v>20</v>
      </c>
      <c r="F835" s="127">
        <v>20</v>
      </c>
      <c r="G835" s="68"/>
      <c r="H835" s="141" t="s">
        <v>2594</v>
      </c>
      <c r="I835" s="111">
        <v>16</v>
      </c>
      <c r="J835" s="68">
        <v>20</v>
      </c>
      <c r="K835" s="42" t="str">
        <f>StoreConfig!J835</f>
        <v>16|0#0#0#20</v>
      </c>
      <c r="L835" s="68"/>
      <c r="M835" s="68"/>
      <c r="Q835" s="228">
        <v>3</v>
      </c>
      <c r="R835" s="68">
        <v>20000</v>
      </c>
      <c r="S835" s="68"/>
      <c r="T835" s="68"/>
      <c r="U835" s="68"/>
      <c r="V835" s="68"/>
      <c r="W835" s="68"/>
      <c r="X835" s="68"/>
      <c r="Y835" s="68"/>
      <c r="Z835" s="68"/>
      <c r="AA835" s="68"/>
      <c r="AB835" s="68"/>
    </row>
    <row r="836" spans="3:28">
      <c r="C836" s="247"/>
      <c r="D836" s="130">
        <v>14</v>
      </c>
      <c r="E836" s="140">
        <v>250000</v>
      </c>
      <c r="F836" s="127">
        <v>50</v>
      </c>
      <c r="G836" s="68"/>
      <c r="H836" s="141" t="s">
        <v>2594</v>
      </c>
      <c r="I836" s="111">
        <v>14</v>
      </c>
      <c r="J836" s="68">
        <v>250000</v>
      </c>
      <c r="K836" s="42" t="str">
        <f>StoreConfig!J836</f>
        <v>14|0#0#0#250000</v>
      </c>
      <c r="L836" s="68"/>
      <c r="M836" s="68"/>
      <c r="Q836" s="228">
        <v>3</v>
      </c>
      <c r="R836" s="68">
        <v>50000</v>
      </c>
      <c r="S836" s="68"/>
      <c r="T836" s="68"/>
      <c r="U836" s="68"/>
      <c r="V836" s="68"/>
      <c r="W836" s="68"/>
      <c r="X836" s="68"/>
      <c r="Y836" s="68"/>
      <c r="Z836" s="68"/>
      <c r="AA836" s="68"/>
      <c r="AB836" s="68"/>
    </row>
    <row r="837" spans="3:28">
      <c r="C837" s="247"/>
      <c r="D837" s="130">
        <v>14</v>
      </c>
      <c r="E837" s="140">
        <v>100000</v>
      </c>
      <c r="F837" s="127">
        <v>20</v>
      </c>
      <c r="G837" s="68"/>
      <c r="H837" s="141" t="s">
        <v>2594</v>
      </c>
      <c r="I837" s="111">
        <v>14</v>
      </c>
      <c r="J837" s="68">
        <v>100000</v>
      </c>
      <c r="K837" s="42" t="str">
        <f>StoreConfig!J837</f>
        <v>14|0#0#0#100000</v>
      </c>
      <c r="L837" s="68"/>
      <c r="M837" s="68"/>
      <c r="Q837" s="228">
        <v>3</v>
      </c>
      <c r="R837" s="68">
        <v>20000</v>
      </c>
      <c r="S837" s="68"/>
      <c r="T837" s="68"/>
      <c r="U837" s="68"/>
      <c r="V837" s="68"/>
      <c r="W837" s="68"/>
      <c r="X837" s="68"/>
      <c r="Y837" s="68"/>
      <c r="Z837" s="68"/>
      <c r="AA837" s="68"/>
      <c r="AB837" s="68"/>
    </row>
    <row r="838" spans="3:28">
      <c r="C838" s="247"/>
      <c r="D838" s="130">
        <v>66</v>
      </c>
      <c r="E838" s="140">
        <v>800</v>
      </c>
      <c r="F838" s="127">
        <v>800</v>
      </c>
      <c r="H838" s="141" t="s">
        <v>2594</v>
      </c>
      <c r="I838" s="113">
        <v>66</v>
      </c>
      <c r="J838" s="42">
        <v>800</v>
      </c>
      <c r="K838" s="42" t="str">
        <f>StoreConfig!J838</f>
        <v>66|0#0#0#800</v>
      </c>
      <c r="Q838" s="239">
        <v>5000001</v>
      </c>
      <c r="R838" s="244">
        <v>1</v>
      </c>
      <c r="S838" s="244"/>
      <c r="T838" s="244"/>
      <c r="U838" s="244"/>
      <c r="V838" s="244"/>
      <c r="W838" s="244"/>
      <c r="X838" s="244"/>
      <c r="Y838" s="244"/>
      <c r="Z838" s="244"/>
      <c r="AA838" s="244"/>
      <c r="AB838" s="244"/>
    </row>
    <row r="839" spans="3:28">
      <c r="C839" s="247"/>
      <c r="D839" s="130">
        <v>66</v>
      </c>
      <c r="E839" s="140">
        <v>800</v>
      </c>
      <c r="F839" s="127">
        <v>800</v>
      </c>
      <c r="H839" s="141" t="s">
        <v>2594</v>
      </c>
      <c r="I839" s="113">
        <v>66</v>
      </c>
      <c r="J839" s="42">
        <v>800</v>
      </c>
      <c r="K839" s="42" t="str">
        <f>StoreConfig!J839</f>
        <v>66|0#0#0#800</v>
      </c>
      <c r="Q839" s="239">
        <v>5000002</v>
      </c>
      <c r="R839" s="244">
        <v>1</v>
      </c>
      <c r="S839" s="244"/>
      <c r="T839" s="244"/>
      <c r="U839" s="244"/>
      <c r="V839" s="244"/>
      <c r="W839" s="244"/>
      <c r="X839" s="244"/>
      <c r="Y839" s="244"/>
      <c r="Z839" s="244"/>
      <c r="AA839" s="244"/>
      <c r="AB839" s="244"/>
    </row>
    <row r="840" spans="3:28">
      <c r="C840" s="247"/>
      <c r="D840" s="130">
        <v>66</v>
      </c>
      <c r="E840" s="140">
        <v>800</v>
      </c>
      <c r="F840" s="127">
        <v>800</v>
      </c>
      <c r="H840" s="141" t="s">
        <v>2594</v>
      </c>
      <c r="I840" s="113">
        <v>66</v>
      </c>
      <c r="J840" s="42">
        <v>800</v>
      </c>
      <c r="K840" s="42" t="str">
        <f>StoreConfig!J840</f>
        <v>66|0#0#0#800</v>
      </c>
      <c r="Q840" s="239">
        <v>5000003</v>
      </c>
      <c r="R840" s="244">
        <v>1</v>
      </c>
      <c r="S840" s="244"/>
      <c r="T840" s="244"/>
      <c r="U840" s="244"/>
      <c r="V840" s="244"/>
      <c r="W840" s="244"/>
      <c r="X840" s="244"/>
      <c r="Y840" s="244"/>
      <c r="Z840" s="244"/>
      <c r="AA840" s="244"/>
      <c r="AB840" s="244"/>
    </row>
    <row r="841" spans="3:28">
      <c r="C841" s="247"/>
      <c r="D841" s="130">
        <v>66</v>
      </c>
      <c r="E841" s="140">
        <v>800</v>
      </c>
      <c r="F841" s="127">
        <v>800</v>
      </c>
      <c r="H841" s="141" t="s">
        <v>2594</v>
      </c>
      <c r="I841" s="113">
        <v>66</v>
      </c>
      <c r="J841" s="42">
        <v>800</v>
      </c>
      <c r="K841" s="42" t="str">
        <f>StoreConfig!J841</f>
        <v>66|0#0#0#800</v>
      </c>
      <c r="Q841" s="239">
        <v>5000004</v>
      </c>
      <c r="R841" s="244">
        <v>1</v>
      </c>
      <c r="S841" s="244"/>
      <c r="T841" s="244"/>
      <c r="U841" s="244"/>
      <c r="V841" s="244"/>
      <c r="W841" s="244"/>
      <c r="X841" s="244"/>
      <c r="Y841" s="244"/>
      <c r="Z841" s="244"/>
      <c r="AA841" s="244"/>
      <c r="AB841" s="244"/>
    </row>
    <row r="842" spans="3:28">
      <c r="C842" s="247"/>
      <c r="D842" s="130">
        <v>66</v>
      </c>
      <c r="E842" s="140">
        <v>800</v>
      </c>
      <c r="F842" s="127">
        <v>800</v>
      </c>
      <c r="H842" s="141" t="s">
        <v>2594</v>
      </c>
      <c r="I842" s="113">
        <v>66</v>
      </c>
      <c r="J842" s="42">
        <v>800</v>
      </c>
      <c r="K842" s="42" t="str">
        <f>StoreConfig!J842</f>
        <v>66|0#0#0#800</v>
      </c>
      <c r="Q842" s="239">
        <v>5000005</v>
      </c>
      <c r="R842" s="244">
        <v>1</v>
      </c>
      <c r="S842" s="244"/>
      <c r="T842" s="244"/>
      <c r="U842" s="244"/>
      <c r="V842" s="244"/>
      <c r="W842" s="244"/>
      <c r="X842" s="244"/>
      <c r="Y842" s="244"/>
      <c r="Z842" s="244"/>
      <c r="AA842" s="244"/>
      <c r="AB842" s="244"/>
    </row>
    <row r="843" spans="3:28">
      <c r="C843" s="247"/>
      <c r="D843" s="130">
        <v>66</v>
      </c>
      <c r="E843" s="140">
        <v>800</v>
      </c>
      <c r="F843" s="127">
        <v>800</v>
      </c>
      <c r="H843" s="141" t="s">
        <v>2594</v>
      </c>
      <c r="I843" s="113">
        <v>66</v>
      </c>
      <c r="J843" s="42">
        <v>800</v>
      </c>
      <c r="K843" s="42" t="str">
        <f>StoreConfig!J843</f>
        <v>66|0#0#0#800</v>
      </c>
      <c r="Q843" s="239">
        <v>5000006</v>
      </c>
      <c r="R843" s="244">
        <v>1</v>
      </c>
      <c r="S843" s="244"/>
      <c r="T843" s="244"/>
      <c r="U843" s="244"/>
      <c r="V843" s="244"/>
      <c r="W843" s="244"/>
      <c r="X843" s="244"/>
      <c r="Y843" s="244"/>
      <c r="Z843" s="244"/>
      <c r="AA843" s="244"/>
      <c r="AB843" s="244"/>
    </row>
    <row r="844" spans="3:28">
      <c r="C844" s="247"/>
      <c r="D844" s="130">
        <v>66</v>
      </c>
      <c r="E844" s="140">
        <v>800</v>
      </c>
      <c r="F844" s="127">
        <v>800</v>
      </c>
      <c r="H844" s="141" t="s">
        <v>2594</v>
      </c>
      <c r="I844" s="113">
        <v>66</v>
      </c>
      <c r="J844" s="42">
        <v>800</v>
      </c>
      <c r="K844" s="42" t="str">
        <f>StoreConfig!J844</f>
        <v>66|0#0#0#800</v>
      </c>
      <c r="Q844" s="239">
        <v>5000007</v>
      </c>
      <c r="R844" s="244">
        <v>1</v>
      </c>
      <c r="S844" s="244"/>
      <c r="T844" s="244"/>
      <c r="U844" s="244"/>
      <c r="V844" s="244"/>
      <c r="W844" s="244"/>
      <c r="X844" s="244"/>
      <c r="Y844" s="244"/>
      <c r="Z844" s="244"/>
      <c r="AA844" s="244"/>
      <c r="AB844" s="244"/>
    </row>
    <row r="845" spans="3:28">
      <c r="C845" s="247"/>
      <c r="D845" s="130">
        <v>66</v>
      </c>
      <c r="E845" s="140">
        <v>800</v>
      </c>
      <c r="F845" s="127">
        <v>800</v>
      </c>
      <c r="H845" s="141" t="s">
        <v>2594</v>
      </c>
      <c r="I845" s="113">
        <v>66</v>
      </c>
      <c r="J845" s="42">
        <v>800</v>
      </c>
      <c r="K845" s="42" t="str">
        <f>StoreConfig!J845</f>
        <v>66|0#0#0#800</v>
      </c>
      <c r="Q845" s="239">
        <v>5000008</v>
      </c>
      <c r="R845" s="244">
        <v>1</v>
      </c>
      <c r="S845" s="244"/>
      <c r="T845" s="244"/>
      <c r="U845" s="244"/>
      <c r="V845" s="244"/>
      <c r="W845" s="244"/>
      <c r="X845" s="244"/>
      <c r="Y845" s="244"/>
      <c r="Z845" s="244"/>
      <c r="AA845" s="244"/>
      <c r="AB845" s="244"/>
    </row>
    <row r="846" spans="3:28">
      <c r="C846" s="247"/>
      <c r="D846" s="130">
        <v>66</v>
      </c>
      <c r="E846" s="140">
        <v>3000</v>
      </c>
      <c r="F846" s="127">
        <v>3000</v>
      </c>
      <c r="H846" s="141" t="s">
        <v>2594</v>
      </c>
      <c r="I846" s="113">
        <v>66</v>
      </c>
      <c r="J846" s="42">
        <v>3000</v>
      </c>
      <c r="K846" s="42" t="str">
        <f>StoreConfig!J846</f>
        <v>66|0#0#0#3000</v>
      </c>
      <c r="Q846" s="239">
        <v>5000009</v>
      </c>
      <c r="R846" s="244">
        <v>1</v>
      </c>
      <c r="S846" s="244"/>
      <c r="T846" s="244"/>
      <c r="U846" s="244"/>
      <c r="V846" s="244"/>
      <c r="W846" s="244"/>
      <c r="X846" s="244"/>
      <c r="Y846" s="244"/>
      <c r="Z846" s="244"/>
      <c r="AA846" s="244"/>
      <c r="AB846" s="244"/>
    </row>
    <row r="847" spans="3:28">
      <c r="C847" s="247"/>
      <c r="D847" s="130">
        <v>66</v>
      </c>
      <c r="E847" s="140">
        <v>3000</v>
      </c>
      <c r="F847" s="127">
        <v>3000</v>
      </c>
      <c r="H847" s="141" t="s">
        <v>2594</v>
      </c>
      <c r="I847" s="113">
        <v>66</v>
      </c>
      <c r="J847" s="42">
        <v>3000</v>
      </c>
      <c r="K847" s="42" t="str">
        <f>StoreConfig!J847</f>
        <v>66|0#0#0#3000</v>
      </c>
      <c r="Q847" s="239">
        <v>5000010</v>
      </c>
      <c r="R847" s="244">
        <v>1</v>
      </c>
      <c r="S847" s="244"/>
      <c r="T847" s="244"/>
      <c r="U847" s="244"/>
      <c r="V847" s="244"/>
      <c r="W847" s="244"/>
      <c r="X847" s="244"/>
      <c r="Y847" s="244"/>
      <c r="Z847" s="244"/>
      <c r="AA847" s="244"/>
      <c r="AB847" s="244"/>
    </row>
    <row r="848" spans="3:28">
      <c r="C848" s="247"/>
      <c r="D848" s="130">
        <v>66</v>
      </c>
      <c r="E848" s="140">
        <v>3000</v>
      </c>
      <c r="F848" s="127">
        <v>3000</v>
      </c>
      <c r="H848" s="141" t="s">
        <v>2594</v>
      </c>
      <c r="I848" s="113">
        <v>66</v>
      </c>
      <c r="J848" s="42">
        <v>3000</v>
      </c>
      <c r="K848" s="42" t="str">
        <f>StoreConfig!J848</f>
        <v>66|0#0#0#3000</v>
      </c>
      <c r="Q848" s="239">
        <v>5000011</v>
      </c>
      <c r="R848" s="244">
        <v>1</v>
      </c>
      <c r="S848" s="244"/>
      <c r="T848" s="244"/>
      <c r="U848" s="244"/>
      <c r="V848" s="244"/>
      <c r="W848" s="244"/>
      <c r="X848" s="244"/>
      <c r="Y848" s="244"/>
      <c r="Z848" s="244"/>
      <c r="AA848" s="244"/>
      <c r="AB848" s="244"/>
    </row>
    <row r="849" spans="3:28">
      <c r="C849" s="247"/>
      <c r="D849" s="130">
        <v>66</v>
      </c>
      <c r="E849" s="140">
        <v>3000</v>
      </c>
      <c r="F849" s="127">
        <v>3000</v>
      </c>
      <c r="H849" s="141" t="s">
        <v>2594</v>
      </c>
      <c r="I849" s="113">
        <v>66</v>
      </c>
      <c r="J849" s="42">
        <v>3000</v>
      </c>
      <c r="K849" s="42" t="str">
        <f>StoreConfig!J849</f>
        <v>66|0#0#0#3000</v>
      </c>
      <c r="Q849" s="239">
        <v>5000012</v>
      </c>
      <c r="R849" s="244">
        <v>1</v>
      </c>
      <c r="S849" s="244"/>
      <c r="T849" s="244"/>
      <c r="U849" s="244"/>
      <c r="V849" s="244"/>
      <c r="W849" s="244"/>
      <c r="X849" s="244"/>
      <c r="Y849" s="244"/>
      <c r="Z849" s="244"/>
      <c r="AA849" s="244"/>
      <c r="AB849" s="244"/>
    </row>
    <row r="850" spans="3:28">
      <c r="C850" s="247"/>
      <c r="D850" s="130">
        <v>66</v>
      </c>
      <c r="E850" s="140">
        <v>3000</v>
      </c>
      <c r="F850" s="127">
        <v>3000</v>
      </c>
      <c r="H850" s="141" t="s">
        <v>2594</v>
      </c>
      <c r="I850" s="113">
        <v>66</v>
      </c>
      <c r="J850" s="42">
        <v>3000</v>
      </c>
      <c r="K850" s="42" t="str">
        <f>StoreConfig!J850</f>
        <v>66|0#0#0#3000</v>
      </c>
      <c r="Q850" s="239">
        <v>5000013</v>
      </c>
      <c r="R850" s="244">
        <v>1</v>
      </c>
      <c r="S850" s="244"/>
      <c r="T850" s="244"/>
      <c r="U850" s="244"/>
      <c r="V850" s="244"/>
      <c r="W850" s="244"/>
      <c r="X850" s="244"/>
      <c r="Y850" s="244"/>
      <c r="Z850" s="244"/>
      <c r="AA850" s="244"/>
      <c r="AB850" s="244"/>
    </row>
    <row r="851" spans="3:28">
      <c r="C851" s="247"/>
      <c r="D851" s="130">
        <v>66</v>
      </c>
      <c r="E851" s="140">
        <v>3000</v>
      </c>
      <c r="F851" s="127">
        <v>3000</v>
      </c>
      <c r="H851" s="141" t="s">
        <v>2594</v>
      </c>
      <c r="I851" s="113">
        <v>66</v>
      </c>
      <c r="J851" s="42">
        <v>3000</v>
      </c>
      <c r="K851" s="42" t="str">
        <f>StoreConfig!J851</f>
        <v>66|0#0#0#3000</v>
      </c>
      <c r="Q851" s="239">
        <v>5000014</v>
      </c>
      <c r="R851" s="244">
        <v>1</v>
      </c>
      <c r="S851" s="244"/>
      <c r="T851" s="244"/>
      <c r="U851" s="244"/>
      <c r="V851" s="244"/>
      <c r="W851" s="244"/>
      <c r="X851" s="244"/>
      <c r="Y851" s="244"/>
      <c r="Z851" s="244"/>
      <c r="AA851" s="244"/>
      <c r="AB851" s="244"/>
    </row>
    <row r="852" spans="3:28">
      <c r="C852" s="247"/>
      <c r="D852" s="130">
        <v>66</v>
      </c>
      <c r="E852" s="140">
        <v>3000</v>
      </c>
      <c r="F852" s="127">
        <v>3000</v>
      </c>
      <c r="H852" s="141" t="s">
        <v>2594</v>
      </c>
      <c r="I852" s="113">
        <v>66</v>
      </c>
      <c r="J852" s="42">
        <v>3000</v>
      </c>
      <c r="K852" s="42" t="str">
        <f>StoreConfig!J852</f>
        <v>66|0#0#0#3000</v>
      </c>
      <c r="Q852" s="239">
        <v>5000015</v>
      </c>
      <c r="R852" s="244">
        <v>1</v>
      </c>
      <c r="S852" s="244"/>
      <c r="T852" s="244"/>
      <c r="U852" s="244"/>
      <c r="V852" s="244"/>
      <c r="W852" s="244"/>
      <c r="X852" s="244"/>
      <c r="Y852" s="244"/>
      <c r="Z852" s="244"/>
      <c r="AA852" s="244"/>
      <c r="AB852" s="244"/>
    </row>
    <row r="853" spans="3:28">
      <c r="C853" s="247"/>
      <c r="D853" s="130">
        <v>66</v>
      </c>
      <c r="E853" s="140">
        <v>3000</v>
      </c>
      <c r="F853" s="127">
        <v>3000</v>
      </c>
      <c r="H853" s="141" t="s">
        <v>2594</v>
      </c>
      <c r="I853" s="113">
        <v>66</v>
      </c>
      <c r="J853" s="42">
        <v>3000</v>
      </c>
      <c r="K853" s="42" t="str">
        <f>StoreConfig!J853</f>
        <v>66|0#0#0#3000</v>
      </c>
      <c r="Q853" s="239">
        <v>5000016</v>
      </c>
      <c r="R853" s="244">
        <v>1</v>
      </c>
      <c r="S853" s="244"/>
      <c r="T853" s="244"/>
      <c r="U853" s="244"/>
      <c r="V853" s="244"/>
      <c r="W853" s="244"/>
      <c r="X853" s="244"/>
      <c r="Y853" s="244"/>
      <c r="Z853" s="244"/>
      <c r="AA853" s="244"/>
      <c r="AB853" s="244"/>
    </row>
    <row r="854" spans="3:28">
      <c r="C854" s="247"/>
      <c r="D854" s="130">
        <v>66</v>
      </c>
      <c r="E854" s="140">
        <v>3000</v>
      </c>
      <c r="F854" s="127">
        <v>3000</v>
      </c>
      <c r="H854" s="141" t="s">
        <v>2594</v>
      </c>
      <c r="I854" s="113">
        <v>66</v>
      </c>
      <c r="J854" s="42">
        <v>3000</v>
      </c>
      <c r="K854" s="42" t="str">
        <f>StoreConfig!J854</f>
        <v>66|0#0#0#3000</v>
      </c>
      <c r="Q854" s="239">
        <v>5000017</v>
      </c>
      <c r="R854" s="244">
        <v>1</v>
      </c>
      <c r="S854" s="244"/>
      <c r="T854" s="244"/>
      <c r="U854" s="244"/>
      <c r="V854" s="244"/>
      <c r="W854" s="244"/>
      <c r="X854" s="244"/>
      <c r="Y854" s="244"/>
      <c r="Z854" s="244"/>
      <c r="AA854" s="244"/>
      <c r="AB854" s="244"/>
    </row>
    <row r="855" spans="3:28">
      <c r="C855" s="247"/>
      <c r="D855" s="130">
        <v>66</v>
      </c>
      <c r="E855" s="140">
        <v>3000</v>
      </c>
      <c r="F855" s="127">
        <v>3000</v>
      </c>
      <c r="H855" s="141" t="s">
        <v>2594</v>
      </c>
      <c r="I855" s="113">
        <v>66</v>
      </c>
      <c r="J855" s="42">
        <v>3000</v>
      </c>
      <c r="K855" s="42" t="str">
        <f>StoreConfig!J855</f>
        <v>66|0#0#0#3000</v>
      </c>
      <c r="Q855" s="239">
        <v>5000018</v>
      </c>
      <c r="R855" s="244">
        <v>1</v>
      </c>
      <c r="S855" s="244"/>
      <c r="T855" s="244"/>
      <c r="U855" s="244"/>
      <c r="V855" s="244"/>
      <c r="W855" s="244"/>
      <c r="X855" s="244"/>
      <c r="Y855" s="244"/>
      <c r="Z855" s="244"/>
      <c r="AA855" s="244"/>
      <c r="AB855" s="244"/>
    </row>
    <row r="856" spans="3:28">
      <c r="C856" s="247"/>
      <c r="D856" s="130">
        <v>66</v>
      </c>
      <c r="E856" s="140">
        <v>3000</v>
      </c>
      <c r="F856" s="127">
        <v>3000</v>
      </c>
      <c r="H856" s="141" t="s">
        <v>2594</v>
      </c>
      <c r="I856" s="113">
        <v>66</v>
      </c>
      <c r="J856" s="42">
        <v>3000</v>
      </c>
      <c r="K856" s="42" t="str">
        <f>StoreConfig!J856</f>
        <v>66|0#0#0#3000</v>
      </c>
      <c r="Q856" s="239">
        <v>5000019</v>
      </c>
      <c r="R856" s="244">
        <v>1</v>
      </c>
      <c r="S856" s="244"/>
      <c r="T856" s="244"/>
      <c r="U856" s="244"/>
      <c r="V856" s="244"/>
      <c r="W856" s="244"/>
      <c r="X856" s="244"/>
      <c r="Y856" s="244"/>
      <c r="Z856" s="244"/>
      <c r="AA856" s="244"/>
      <c r="AB856" s="244"/>
    </row>
    <row r="857" spans="3:28">
      <c r="C857" s="247"/>
      <c r="D857" s="130">
        <v>66</v>
      </c>
      <c r="E857" s="140">
        <v>3000</v>
      </c>
      <c r="F857" s="127">
        <v>3000</v>
      </c>
      <c r="H857" s="141" t="s">
        <v>2594</v>
      </c>
      <c r="I857" s="113">
        <v>66</v>
      </c>
      <c r="J857" s="42">
        <v>3000</v>
      </c>
      <c r="K857" s="42" t="str">
        <f>StoreConfig!J857</f>
        <v>66|0#0#0#3000</v>
      </c>
      <c r="Q857" s="239">
        <v>5000020</v>
      </c>
      <c r="R857" s="244">
        <v>1</v>
      </c>
      <c r="S857" s="244"/>
      <c r="T857" s="244"/>
      <c r="U857" s="244"/>
      <c r="V857" s="244"/>
      <c r="W857" s="244"/>
      <c r="X857" s="244"/>
      <c r="Y857" s="244"/>
      <c r="Z857" s="244"/>
      <c r="AA857" s="244"/>
      <c r="AB857" s="244"/>
    </row>
    <row r="858" spans="3:28">
      <c r="C858" s="247"/>
      <c r="D858" s="130">
        <v>66</v>
      </c>
      <c r="E858" s="140">
        <v>3000</v>
      </c>
      <c r="F858" s="127">
        <v>3000</v>
      </c>
      <c r="H858" s="141" t="s">
        <v>2594</v>
      </c>
      <c r="I858" s="113">
        <v>66</v>
      </c>
      <c r="J858" s="42">
        <v>3000</v>
      </c>
      <c r="K858" s="42" t="str">
        <f>StoreConfig!J858</f>
        <v>66|0#0#0#3000</v>
      </c>
      <c r="Q858" s="239">
        <v>5000021</v>
      </c>
      <c r="R858" s="244">
        <v>1</v>
      </c>
      <c r="S858" s="244"/>
      <c r="T858" s="244"/>
      <c r="U858" s="244"/>
      <c r="V858" s="244"/>
      <c r="W858" s="244"/>
      <c r="X858" s="244"/>
      <c r="Y858" s="244"/>
      <c r="Z858" s="244"/>
      <c r="AA858" s="244"/>
      <c r="AB858" s="244"/>
    </row>
    <row r="859" spans="3:28">
      <c r="C859" s="247"/>
      <c r="D859" s="130">
        <v>66</v>
      </c>
      <c r="E859" s="140">
        <v>3000</v>
      </c>
      <c r="F859" s="127">
        <v>3000</v>
      </c>
      <c r="H859" s="141" t="s">
        <v>2594</v>
      </c>
      <c r="I859" s="113">
        <v>66</v>
      </c>
      <c r="J859" s="42">
        <v>3000</v>
      </c>
      <c r="K859" s="42" t="str">
        <f>StoreConfig!J859</f>
        <v>66|0#0#0#3000</v>
      </c>
      <c r="Q859" s="239">
        <v>5000022</v>
      </c>
      <c r="R859" s="244">
        <v>1</v>
      </c>
      <c r="S859" s="244"/>
      <c r="T859" s="244"/>
      <c r="U859" s="244"/>
      <c r="V859" s="244"/>
      <c r="W859" s="244"/>
      <c r="X859" s="244"/>
      <c r="Y859" s="244"/>
      <c r="Z859" s="244"/>
      <c r="AA859" s="244"/>
      <c r="AB859" s="244"/>
    </row>
    <row r="860" spans="3:28">
      <c r="C860" s="247"/>
      <c r="D860" s="130">
        <v>66</v>
      </c>
      <c r="E860" s="140">
        <v>3000</v>
      </c>
      <c r="F860" s="127">
        <v>3000</v>
      </c>
      <c r="H860" s="141" t="s">
        <v>2594</v>
      </c>
      <c r="I860" s="113">
        <v>66</v>
      </c>
      <c r="J860" s="42">
        <v>3000</v>
      </c>
      <c r="K860" s="42" t="str">
        <f>StoreConfig!J860</f>
        <v>66|0#0#0#3000</v>
      </c>
      <c r="Q860" s="239">
        <v>5000023</v>
      </c>
      <c r="R860" s="244">
        <v>1</v>
      </c>
      <c r="S860" s="244"/>
      <c r="T860" s="244"/>
      <c r="U860" s="244"/>
      <c r="V860" s="244"/>
      <c r="W860" s="244"/>
      <c r="X860" s="244"/>
      <c r="Y860" s="244"/>
      <c r="Z860" s="244"/>
      <c r="AA860" s="244"/>
      <c r="AB860" s="244"/>
    </row>
    <row r="861" spans="3:28">
      <c r="C861" s="247"/>
      <c r="D861" s="130">
        <v>66</v>
      </c>
      <c r="E861" s="140">
        <v>3000</v>
      </c>
      <c r="F861" s="127">
        <v>3000</v>
      </c>
      <c r="H861" s="141" t="s">
        <v>2594</v>
      </c>
      <c r="I861" s="113">
        <v>66</v>
      </c>
      <c r="J861" s="42">
        <v>3000</v>
      </c>
      <c r="K861" s="42" t="str">
        <f>StoreConfig!J861</f>
        <v>66|0#0#0#3000</v>
      </c>
      <c r="Q861" s="239">
        <v>5000024</v>
      </c>
      <c r="R861" s="244">
        <v>1</v>
      </c>
      <c r="S861" s="244"/>
      <c r="T861" s="244"/>
      <c r="U861" s="244"/>
      <c r="V861" s="244"/>
      <c r="W861" s="244"/>
      <c r="X861" s="244"/>
      <c r="Y861" s="244"/>
      <c r="Z861" s="244"/>
      <c r="AA861" s="244"/>
      <c r="AB861" s="244"/>
    </row>
    <row r="862" spans="3:28">
      <c r="C862" s="247"/>
      <c r="D862" s="130">
        <v>66</v>
      </c>
      <c r="E862" s="140">
        <v>3000</v>
      </c>
      <c r="F862" s="127">
        <v>3000</v>
      </c>
      <c r="H862" s="141" t="s">
        <v>2594</v>
      </c>
      <c r="I862" s="113">
        <v>66</v>
      </c>
      <c r="J862" s="42">
        <v>3000</v>
      </c>
      <c r="K862" s="42" t="str">
        <f>StoreConfig!J862</f>
        <v>66|0#0#0#3000</v>
      </c>
      <c r="Q862" s="239">
        <v>5000025</v>
      </c>
      <c r="R862" s="244">
        <v>1</v>
      </c>
      <c r="S862" s="244"/>
      <c r="T862" s="244"/>
      <c r="U862" s="244"/>
      <c r="V862" s="244"/>
      <c r="W862" s="244"/>
      <c r="X862" s="244"/>
      <c r="Y862" s="244"/>
      <c r="Z862" s="244"/>
      <c r="AA862" s="244"/>
      <c r="AB862" s="244"/>
    </row>
    <row r="863" spans="3:28">
      <c r="C863" s="247"/>
      <c r="D863" s="130">
        <v>66</v>
      </c>
      <c r="E863" s="140">
        <v>3000</v>
      </c>
      <c r="F863" s="127">
        <v>3000</v>
      </c>
      <c r="H863" s="141" t="s">
        <v>2594</v>
      </c>
      <c r="I863" s="113">
        <v>66</v>
      </c>
      <c r="J863" s="42">
        <v>3000</v>
      </c>
      <c r="K863" s="42" t="str">
        <f>StoreConfig!J863</f>
        <v>66|0#0#0#3000</v>
      </c>
      <c r="Q863" s="239">
        <v>5000026</v>
      </c>
      <c r="R863" s="244">
        <v>1</v>
      </c>
      <c r="S863" s="244"/>
      <c r="T863" s="244"/>
      <c r="U863" s="244"/>
      <c r="V863" s="244"/>
      <c r="W863" s="244"/>
      <c r="X863" s="244"/>
      <c r="Y863" s="244"/>
      <c r="Z863" s="244"/>
      <c r="AA863" s="244"/>
      <c r="AB863" s="244"/>
    </row>
    <row r="864" spans="3:28">
      <c r="C864" s="247"/>
      <c r="D864" s="130">
        <v>66</v>
      </c>
      <c r="E864" s="140">
        <v>3000</v>
      </c>
      <c r="F864" s="127">
        <v>3000</v>
      </c>
      <c r="H864" s="141" t="s">
        <v>2594</v>
      </c>
      <c r="I864" s="113">
        <v>66</v>
      </c>
      <c r="J864" s="42">
        <v>3000</v>
      </c>
      <c r="K864" s="42" t="str">
        <f>StoreConfig!J864</f>
        <v>66|0#0#0#3000</v>
      </c>
      <c r="Q864" s="239">
        <v>5000027</v>
      </c>
      <c r="R864" s="244">
        <v>1</v>
      </c>
      <c r="S864" s="244"/>
      <c r="T864" s="244"/>
      <c r="U864" s="244"/>
      <c r="V864" s="244"/>
      <c r="W864" s="244"/>
      <c r="X864" s="244"/>
      <c r="Y864" s="244"/>
      <c r="Z864" s="244"/>
      <c r="AA864" s="244"/>
      <c r="AB864" s="244"/>
    </row>
    <row r="865" spans="3:28">
      <c r="C865" s="247"/>
      <c r="D865" s="130">
        <v>66</v>
      </c>
      <c r="E865" s="140">
        <v>3000</v>
      </c>
      <c r="F865" s="127">
        <v>3000</v>
      </c>
      <c r="H865" s="141" t="s">
        <v>2594</v>
      </c>
      <c r="I865" s="113">
        <v>66</v>
      </c>
      <c r="J865" s="42">
        <v>3000</v>
      </c>
      <c r="K865" s="42" t="str">
        <f>StoreConfig!J865</f>
        <v>66|0#0#0#3000</v>
      </c>
      <c r="Q865" s="239">
        <v>5000028</v>
      </c>
      <c r="R865" s="244">
        <v>1</v>
      </c>
      <c r="S865" s="244"/>
      <c r="T865" s="244"/>
      <c r="U865" s="244"/>
      <c r="V865" s="244"/>
      <c r="W865" s="244"/>
      <c r="X865" s="244"/>
      <c r="Y865" s="244"/>
      <c r="Z865" s="244"/>
      <c r="AA865" s="244"/>
      <c r="AB865" s="244"/>
    </row>
    <row r="866" spans="3:28">
      <c r="C866" s="247"/>
      <c r="D866" s="130">
        <v>66</v>
      </c>
      <c r="E866" s="140">
        <v>3000</v>
      </c>
      <c r="F866" s="127">
        <v>3000</v>
      </c>
      <c r="H866" s="141" t="s">
        <v>2594</v>
      </c>
      <c r="I866" s="113">
        <v>66</v>
      </c>
      <c r="J866" s="42">
        <v>3000</v>
      </c>
      <c r="K866" s="42" t="str">
        <f>StoreConfig!J866</f>
        <v>66|0#0#0#3000</v>
      </c>
      <c r="Q866" s="239">
        <v>5000029</v>
      </c>
      <c r="R866" s="244">
        <v>1</v>
      </c>
      <c r="S866" s="244"/>
      <c r="T866" s="244"/>
      <c r="U866" s="244"/>
      <c r="V866" s="244"/>
      <c r="W866" s="244"/>
      <c r="X866" s="244"/>
      <c r="Y866" s="244"/>
      <c r="Z866" s="244"/>
      <c r="AA866" s="244"/>
      <c r="AB866" s="244"/>
    </row>
    <row r="867" spans="3:28">
      <c r="C867" s="247"/>
      <c r="D867" s="130">
        <v>66</v>
      </c>
      <c r="E867" s="140">
        <v>3000</v>
      </c>
      <c r="F867" s="127">
        <v>3000</v>
      </c>
      <c r="H867" s="141" t="s">
        <v>2594</v>
      </c>
      <c r="I867" s="113">
        <v>66</v>
      </c>
      <c r="J867" s="42">
        <v>3000</v>
      </c>
      <c r="K867" s="42" t="str">
        <f>StoreConfig!J867</f>
        <v>66|0#0#0#3000</v>
      </c>
      <c r="Q867" s="239">
        <v>5000030</v>
      </c>
      <c r="R867" s="244">
        <v>1</v>
      </c>
      <c r="S867" s="244"/>
      <c r="T867" s="244"/>
      <c r="U867" s="244"/>
      <c r="V867" s="244"/>
      <c r="W867" s="244"/>
      <c r="X867" s="244"/>
      <c r="Y867" s="244"/>
      <c r="Z867" s="244"/>
      <c r="AA867" s="244"/>
      <c r="AB867" s="244"/>
    </row>
    <row r="868" spans="3:28">
      <c r="C868" s="247"/>
      <c r="D868" s="130">
        <v>66</v>
      </c>
      <c r="E868" s="140">
        <v>3000</v>
      </c>
      <c r="F868" s="127">
        <v>3000</v>
      </c>
      <c r="H868" s="141" t="s">
        <v>2594</v>
      </c>
      <c r="I868" s="113">
        <v>66</v>
      </c>
      <c r="J868" s="42">
        <v>3000</v>
      </c>
      <c r="K868" s="42" t="str">
        <f>StoreConfig!J868</f>
        <v>66|0#0#0#3000</v>
      </c>
      <c r="Q868" s="239">
        <v>5000031</v>
      </c>
      <c r="R868" s="244">
        <v>1</v>
      </c>
      <c r="S868" s="244"/>
      <c r="T868" s="244"/>
      <c r="U868" s="244"/>
      <c r="V868" s="244"/>
      <c r="W868" s="244"/>
      <c r="X868" s="244"/>
      <c r="Y868" s="244"/>
      <c r="Z868" s="244"/>
      <c r="AA868" s="244"/>
      <c r="AB868" s="244"/>
    </row>
    <row r="869" spans="3:28">
      <c r="C869" s="247"/>
      <c r="D869" s="130">
        <v>66</v>
      </c>
      <c r="E869" s="140">
        <v>3000</v>
      </c>
      <c r="F869" s="127">
        <v>3000</v>
      </c>
      <c r="H869" s="141" t="s">
        <v>2594</v>
      </c>
      <c r="I869" s="113">
        <v>66</v>
      </c>
      <c r="J869" s="42">
        <v>3000</v>
      </c>
      <c r="K869" s="42" t="str">
        <f>StoreConfig!J869</f>
        <v>66|0#0#0#3000</v>
      </c>
      <c r="Q869" s="239">
        <v>5000032</v>
      </c>
      <c r="R869" s="244">
        <v>1</v>
      </c>
      <c r="S869" s="244"/>
      <c r="T869" s="244"/>
      <c r="U869" s="244"/>
      <c r="V869" s="244"/>
      <c r="W869" s="244"/>
      <c r="X869" s="244"/>
      <c r="Y869" s="244"/>
      <c r="Z869" s="244"/>
      <c r="AA869" s="244"/>
      <c r="AB869" s="244"/>
    </row>
    <row r="870" spans="3:28">
      <c r="C870" s="247"/>
      <c r="D870" s="130">
        <v>66</v>
      </c>
      <c r="E870" s="140">
        <v>10000</v>
      </c>
      <c r="F870" s="127">
        <v>10000</v>
      </c>
      <c r="H870" s="141" t="s">
        <v>2594</v>
      </c>
      <c r="I870" s="113">
        <v>66</v>
      </c>
      <c r="J870" s="42">
        <v>10000</v>
      </c>
      <c r="K870" s="42" t="str">
        <f>StoreConfig!J870</f>
        <v>66|0#0#0#10000</v>
      </c>
      <c r="Q870" s="239">
        <v>5000033</v>
      </c>
      <c r="R870" s="244">
        <v>1</v>
      </c>
      <c r="S870" s="244"/>
      <c r="T870" s="244"/>
      <c r="U870" s="244"/>
      <c r="V870" s="244"/>
      <c r="W870" s="244"/>
      <c r="X870" s="244"/>
      <c r="Y870" s="244"/>
      <c r="Z870" s="244"/>
      <c r="AA870" s="244"/>
      <c r="AB870" s="244"/>
    </row>
    <row r="871" spans="3:28">
      <c r="C871" s="247"/>
      <c r="D871" s="130">
        <v>66</v>
      </c>
      <c r="E871" s="140">
        <v>10000</v>
      </c>
      <c r="F871" s="127">
        <v>10000</v>
      </c>
      <c r="H871" s="141" t="s">
        <v>2594</v>
      </c>
      <c r="I871" s="113">
        <v>66</v>
      </c>
      <c r="J871" s="42">
        <v>10000</v>
      </c>
      <c r="K871" s="42" t="str">
        <f>StoreConfig!J871</f>
        <v>66|0#0#0#10000</v>
      </c>
      <c r="Q871" s="239">
        <v>5000034</v>
      </c>
      <c r="R871" s="244">
        <v>1</v>
      </c>
      <c r="S871" s="244"/>
      <c r="T871" s="244"/>
      <c r="U871" s="244"/>
      <c r="V871" s="244"/>
      <c r="W871" s="244"/>
      <c r="X871" s="244"/>
      <c r="Y871" s="244"/>
      <c r="Z871" s="244"/>
      <c r="AA871" s="244"/>
      <c r="AB871" s="244"/>
    </row>
    <row r="872" spans="3:28">
      <c r="C872" s="247"/>
      <c r="D872" s="130">
        <v>66</v>
      </c>
      <c r="E872" s="140">
        <v>10000</v>
      </c>
      <c r="F872" s="127">
        <v>10000</v>
      </c>
      <c r="H872" s="141" t="s">
        <v>2594</v>
      </c>
      <c r="I872" s="113">
        <v>66</v>
      </c>
      <c r="J872" s="42">
        <v>10000</v>
      </c>
      <c r="K872" s="42" t="str">
        <f>StoreConfig!J872</f>
        <v>66|0#0#0#10000</v>
      </c>
      <c r="Q872" s="239">
        <v>5000035</v>
      </c>
      <c r="R872" s="244">
        <v>1</v>
      </c>
      <c r="S872" s="244"/>
      <c r="T872" s="244"/>
      <c r="U872" s="244"/>
      <c r="V872" s="244"/>
      <c r="W872" s="244"/>
      <c r="X872" s="244"/>
      <c r="Y872" s="244"/>
      <c r="Z872" s="244"/>
      <c r="AA872" s="244"/>
      <c r="AB872" s="244"/>
    </row>
    <row r="873" spans="3:28">
      <c r="C873" s="247"/>
      <c r="D873" s="130">
        <v>66</v>
      </c>
      <c r="E873" s="140">
        <v>10000</v>
      </c>
      <c r="F873" s="127">
        <v>10000</v>
      </c>
      <c r="H873" s="141" t="s">
        <v>2594</v>
      </c>
      <c r="I873" s="113">
        <v>66</v>
      </c>
      <c r="J873" s="42">
        <v>10000</v>
      </c>
      <c r="K873" s="42" t="str">
        <f>StoreConfig!J873</f>
        <v>66|0#0#0#10000</v>
      </c>
      <c r="Q873" s="239">
        <v>5000036</v>
      </c>
      <c r="R873" s="244">
        <v>1</v>
      </c>
      <c r="S873" s="244"/>
      <c r="T873" s="244"/>
      <c r="U873" s="244"/>
      <c r="V873" s="244"/>
      <c r="W873" s="244"/>
      <c r="X873" s="244"/>
      <c r="Y873" s="244"/>
      <c r="Z873" s="244"/>
      <c r="AA873" s="244"/>
      <c r="AB873" s="244"/>
    </row>
    <row r="874" spans="3:28">
      <c r="C874" s="247"/>
      <c r="D874" s="130">
        <v>66</v>
      </c>
      <c r="E874" s="140">
        <v>10000</v>
      </c>
      <c r="F874" s="127">
        <v>10000</v>
      </c>
      <c r="H874" s="141" t="s">
        <v>2594</v>
      </c>
      <c r="I874" s="113">
        <v>66</v>
      </c>
      <c r="J874" s="42">
        <v>10000</v>
      </c>
      <c r="K874" s="42" t="str">
        <f>StoreConfig!J874</f>
        <v>66|0#0#0#10000</v>
      </c>
      <c r="Q874" s="239">
        <v>5000037</v>
      </c>
      <c r="R874" s="244">
        <v>1</v>
      </c>
      <c r="S874" s="244"/>
      <c r="T874" s="244"/>
      <c r="U874" s="244"/>
      <c r="V874" s="244"/>
      <c r="W874" s="244"/>
      <c r="X874" s="244"/>
      <c r="Y874" s="244"/>
      <c r="Z874" s="244"/>
      <c r="AA874" s="244"/>
      <c r="AB874" s="244"/>
    </row>
    <row r="875" spans="3:28">
      <c r="C875" s="247"/>
      <c r="D875" s="130">
        <v>66</v>
      </c>
      <c r="E875" s="140">
        <v>10000</v>
      </c>
      <c r="F875" s="127">
        <v>10000</v>
      </c>
      <c r="H875" s="141" t="s">
        <v>2594</v>
      </c>
      <c r="I875" s="113">
        <v>66</v>
      </c>
      <c r="J875" s="42">
        <v>10000</v>
      </c>
      <c r="K875" s="42" t="str">
        <f>StoreConfig!J875</f>
        <v>66|0#0#0#10000</v>
      </c>
      <c r="Q875" s="239">
        <v>5000038</v>
      </c>
      <c r="R875" s="244">
        <v>1</v>
      </c>
      <c r="S875" s="244"/>
      <c r="T875" s="244"/>
      <c r="U875" s="244"/>
      <c r="V875" s="244"/>
      <c r="W875" s="244"/>
      <c r="X875" s="244"/>
      <c r="Y875" s="244"/>
      <c r="Z875" s="244"/>
      <c r="AA875" s="244"/>
      <c r="AB875" s="244"/>
    </row>
    <row r="876" spans="3:28">
      <c r="C876" s="247"/>
      <c r="D876" s="130">
        <v>66</v>
      </c>
      <c r="E876" s="140">
        <v>10000</v>
      </c>
      <c r="F876" s="127">
        <v>10000</v>
      </c>
      <c r="H876" s="141" t="s">
        <v>2594</v>
      </c>
      <c r="I876" s="113">
        <v>66</v>
      </c>
      <c r="J876" s="42">
        <v>10000</v>
      </c>
      <c r="K876" s="42" t="str">
        <f>StoreConfig!J876</f>
        <v>66|0#0#0#10000</v>
      </c>
      <c r="Q876" s="239">
        <v>5000039</v>
      </c>
      <c r="R876" s="244">
        <v>1</v>
      </c>
      <c r="S876" s="244"/>
      <c r="T876" s="244"/>
      <c r="U876" s="244"/>
      <c r="V876" s="244"/>
      <c r="W876" s="244"/>
      <c r="X876" s="244"/>
      <c r="Y876" s="244"/>
      <c r="Z876" s="244"/>
      <c r="AA876" s="244"/>
      <c r="AB876" s="244"/>
    </row>
    <row r="877" spans="3:28">
      <c r="C877" s="247"/>
      <c r="D877" s="130">
        <v>66</v>
      </c>
      <c r="E877" s="140">
        <v>10000</v>
      </c>
      <c r="F877" s="127">
        <v>10000</v>
      </c>
      <c r="H877" s="141" t="s">
        <v>2594</v>
      </c>
      <c r="I877" s="113">
        <v>66</v>
      </c>
      <c r="J877" s="42">
        <v>10000</v>
      </c>
      <c r="K877" s="42" t="str">
        <f>StoreConfig!J877</f>
        <v>66|0#0#0#10000</v>
      </c>
      <c r="Q877" s="239">
        <v>5000040</v>
      </c>
      <c r="R877" s="244">
        <v>1</v>
      </c>
      <c r="S877" s="244"/>
      <c r="T877" s="244"/>
      <c r="U877" s="244"/>
      <c r="V877" s="244"/>
      <c r="W877" s="244"/>
      <c r="X877" s="244"/>
      <c r="Y877" s="244"/>
      <c r="Z877" s="244"/>
      <c r="AA877" s="244"/>
      <c r="AB877" s="244"/>
    </row>
    <row r="878" spans="3:28">
      <c r="C878" s="247"/>
      <c r="D878" s="130">
        <v>66</v>
      </c>
      <c r="E878" s="140">
        <v>10000</v>
      </c>
      <c r="F878" s="127">
        <v>10000</v>
      </c>
      <c r="H878" s="141" t="s">
        <v>2594</v>
      </c>
      <c r="I878" s="113">
        <v>66</v>
      </c>
      <c r="J878" s="42">
        <v>10000</v>
      </c>
      <c r="K878" s="42" t="str">
        <f>StoreConfig!J878</f>
        <v>66|0#0#0#10000</v>
      </c>
      <c r="Q878" s="239">
        <v>5000041</v>
      </c>
      <c r="R878" s="244">
        <v>1</v>
      </c>
      <c r="S878" s="244"/>
      <c r="T878" s="244"/>
      <c r="U878" s="244"/>
      <c r="V878" s="244"/>
      <c r="W878" s="244"/>
      <c r="X878" s="244"/>
      <c r="Y878" s="244"/>
      <c r="Z878" s="244"/>
      <c r="AA878" s="244"/>
      <c r="AB878" s="244"/>
    </row>
    <row r="879" spans="3:28">
      <c r="C879" s="247"/>
      <c r="D879" s="130">
        <v>66</v>
      </c>
      <c r="E879" s="140">
        <v>10000</v>
      </c>
      <c r="F879" s="127">
        <v>10000</v>
      </c>
      <c r="H879" s="141" t="s">
        <v>2594</v>
      </c>
      <c r="I879" s="113">
        <v>66</v>
      </c>
      <c r="J879" s="42">
        <v>10000</v>
      </c>
      <c r="K879" s="42" t="str">
        <f>StoreConfig!J879</f>
        <v>66|0#0#0#10000</v>
      </c>
      <c r="Q879" s="239">
        <v>5000042</v>
      </c>
      <c r="R879" s="244">
        <v>1</v>
      </c>
      <c r="S879" s="244"/>
      <c r="T879" s="244"/>
      <c r="U879" s="244"/>
      <c r="V879" s="244"/>
      <c r="W879" s="244"/>
      <c r="X879" s="244"/>
      <c r="Y879" s="244"/>
      <c r="Z879" s="244"/>
      <c r="AA879" s="244"/>
      <c r="AB879" s="244"/>
    </row>
    <row r="880" spans="3:28">
      <c r="C880" s="247"/>
      <c r="D880" s="130">
        <v>66</v>
      </c>
      <c r="E880" s="140">
        <v>10000</v>
      </c>
      <c r="F880" s="127">
        <v>10000</v>
      </c>
      <c r="H880" s="141" t="s">
        <v>2594</v>
      </c>
      <c r="I880" s="113">
        <v>66</v>
      </c>
      <c r="J880" s="42">
        <v>10000</v>
      </c>
      <c r="K880" s="42" t="str">
        <f>StoreConfig!J880</f>
        <v>66|0#0#0#10000</v>
      </c>
      <c r="Q880" s="239">
        <v>5000043</v>
      </c>
      <c r="R880" s="244">
        <v>1</v>
      </c>
      <c r="S880" s="244"/>
      <c r="T880" s="244"/>
      <c r="U880" s="244"/>
      <c r="V880" s="244"/>
      <c r="W880" s="244"/>
      <c r="X880" s="244"/>
      <c r="Y880" s="244"/>
      <c r="Z880" s="244"/>
      <c r="AA880" s="244"/>
      <c r="AB880" s="244"/>
    </row>
    <row r="881" spans="3:28">
      <c r="C881" s="247"/>
      <c r="D881" s="130">
        <v>66</v>
      </c>
      <c r="E881" s="140">
        <v>10000</v>
      </c>
      <c r="F881" s="127">
        <v>10000</v>
      </c>
      <c r="H881" s="141" t="s">
        <v>2594</v>
      </c>
      <c r="I881" s="113">
        <v>66</v>
      </c>
      <c r="J881" s="42">
        <v>10000</v>
      </c>
      <c r="K881" s="42" t="str">
        <f>StoreConfig!J881</f>
        <v>66|0#0#0#10000</v>
      </c>
      <c r="Q881" s="239">
        <v>5000044</v>
      </c>
      <c r="R881" s="244">
        <v>1</v>
      </c>
      <c r="S881" s="244"/>
      <c r="T881" s="244"/>
      <c r="U881" s="244"/>
      <c r="V881" s="244"/>
      <c r="W881" s="244"/>
      <c r="X881" s="244"/>
      <c r="Y881" s="244"/>
      <c r="Z881" s="244"/>
      <c r="AA881" s="244"/>
      <c r="AB881" s="244"/>
    </row>
    <row r="882" spans="3:28">
      <c r="C882" s="247"/>
      <c r="D882" s="130">
        <v>66</v>
      </c>
      <c r="E882" s="140">
        <v>10000</v>
      </c>
      <c r="F882" s="127">
        <v>10000</v>
      </c>
      <c r="H882" s="141" t="s">
        <v>2594</v>
      </c>
      <c r="I882" s="113">
        <v>66</v>
      </c>
      <c r="J882" s="42">
        <v>10000</v>
      </c>
      <c r="K882" s="42" t="str">
        <f>StoreConfig!J882</f>
        <v>66|0#0#0#10000</v>
      </c>
      <c r="Q882" s="239">
        <v>5000045</v>
      </c>
      <c r="R882" s="244">
        <v>1</v>
      </c>
      <c r="S882" s="244"/>
      <c r="T882" s="244"/>
      <c r="U882" s="244"/>
      <c r="V882" s="244"/>
      <c r="W882" s="244"/>
      <c r="X882" s="244"/>
      <c r="Y882" s="244"/>
      <c r="Z882" s="244"/>
      <c r="AA882" s="244"/>
      <c r="AB882" s="244"/>
    </row>
    <row r="883" spans="3:28">
      <c r="C883" s="247"/>
      <c r="D883" s="130">
        <v>66</v>
      </c>
      <c r="E883" s="140">
        <v>10000</v>
      </c>
      <c r="F883" s="127">
        <v>10000</v>
      </c>
      <c r="H883" s="141" t="s">
        <v>2594</v>
      </c>
      <c r="I883" s="113">
        <v>66</v>
      </c>
      <c r="J883" s="42">
        <v>10000</v>
      </c>
      <c r="K883" s="42" t="str">
        <f>StoreConfig!J883</f>
        <v>66|0#0#0#10000</v>
      </c>
      <c r="Q883" s="239">
        <v>5000046</v>
      </c>
      <c r="R883" s="244">
        <v>1</v>
      </c>
      <c r="S883" s="244"/>
      <c r="T883" s="244"/>
      <c r="U883" s="244"/>
      <c r="V883" s="244"/>
      <c r="W883" s="244"/>
      <c r="X883" s="244"/>
      <c r="Y883" s="244"/>
      <c r="Z883" s="244"/>
      <c r="AA883" s="244"/>
      <c r="AB883" s="244"/>
    </row>
    <row r="884" spans="3:28">
      <c r="C884" s="247"/>
      <c r="D884" s="130">
        <v>66</v>
      </c>
      <c r="E884" s="140">
        <v>10000</v>
      </c>
      <c r="F884" s="127">
        <v>10000</v>
      </c>
      <c r="H884" s="141" t="s">
        <v>2594</v>
      </c>
      <c r="I884" s="113">
        <v>66</v>
      </c>
      <c r="J884" s="42">
        <v>10000</v>
      </c>
      <c r="K884" s="42" t="str">
        <f>StoreConfig!J884</f>
        <v>66|0#0#0#10000</v>
      </c>
      <c r="Q884" s="239">
        <v>5000047</v>
      </c>
      <c r="R884" s="244">
        <v>1</v>
      </c>
      <c r="S884" s="244"/>
      <c r="T884" s="244"/>
      <c r="U884" s="244"/>
      <c r="V884" s="244"/>
      <c r="W884" s="244"/>
      <c r="X884" s="244"/>
      <c r="Y884" s="244"/>
      <c r="Z884" s="244"/>
      <c r="AA884" s="244"/>
      <c r="AB884" s="244"/>
    </row>
    <row r="885" spans="3:28">
      <c r="C885" s="247"/>
      <c r="D885" s="130">
        <v>16</v>
      </c>
      <c r="E885" s="140">
        <v>800</v>
      </c>
      <c r="F885" s="127">
        <v>800</v>
      </c>
      <c r="H885" s="141" t="s">
        <v>2594</v>
      </c>
      <c r="I885" s="113">
        <v>16</v>
      </c>
      <c r="J885" s="42">
        <v>800</v>
      </c>
      <c r="K885" s="42" t="str">
        <f>StoreConfig!J885</f>
        <v>16|0#0#0#800</v>
      </c>
      <c r="Q885" s="239">
        <v>5000001</v>
      </c>
      <c r="R885" s="244">
        <v>1</v>
      </c>
      <c r="S885" s="244"/>
      <c r="T885" s="244"/>
      <c r="U885" s="244"/>
      <c r="V885" s="244"/>
      <c r="W885" s="244"/>
      <c r="X885" s="244"/>
      <c r="Y885" s="244"/>
      <c r="Z885" s="244"/>
      <c r="AA885" s="244"/>
      <c r="AB885" s="244"/>
    </row>
    <row r="886" spans="3:28">
      <c r="C886" s="247"/>
      <c r="D886" s="130">
        <v>16</v>
      </c>
      <c r="E886" s="140">
        <v>800</v>
      </c>
      <c r="F886" s="127">
        <v>800</v>
      </c>
      <c r="H886" s="141" t="s">
        <v>2594</v>
      </c>
      <c r="I886" s="113">
        <v>16</v>
      </c>
      <c r="J886" s="42">
        <v>800</v>
      </c>
      <c r="K886" s="42" t="str">
        <f>StoreConfig!J886</f>
        <v>16|0#0#0#800</v>
      </c>
      <c r="Q886" s="239">
        <v>5000002</v>
      </c>
      <c r="R886" s="244">
        <v>1</v>
      </c>
      <c r="S886" s="244"/>
      <c r="T886" s="244"/>
      <c r="U886" s="244"/>
      <c r="V886" s="244"/>
      <c r="W886" s="244"/>
      <c r="X886" s="244"/>
      <c r="Y886" s="244"/>
      <c r="Z886" s="244"/>
      <c r="AA886" s="244"/>
      <c r="AB886" s="244"/>
    </row>
    <row r="887" spans="3:28">
      <c r="C887" s="247"/>
      <c r="D887" s="130">
        <v>16</v>
      </c>
      <c r="E887" s="140">
        <v>800</v>
      </c>
      <c r="F887" s="127">
        <v>800</v>
      </c>
      <c r="H887" s="141" t="s">
        <v>2594</v>
      </c>
      <c r="I887" s="113">
        <v>16</v>
      </c>
      <c r="J887" s="42">
        <v>800</v>
      </c>
      <c r="K887" s="42" t="str">
        <f>StoreConfig!J887</f>
        <v>16|0#0#0#800</v>
      </c>
      <c r="Q887" s="239">
        <v>5000003</v>
      </c>
      <c r="R887" s="244">
        <v>1</v>
      </c>
      <c r="S887" s="244"/>
      <c r="T887" s="244"/>
      <c r="U887" s="244"/>
      <c r="V887" s="244"/>
      <c r="W887" s="244"/>
      <c r="X887" s="244"/>
      <c r="Y887" s="244"/>
      <c r="Z887" s="244"/>
      <c r="AA887" s="244"/>
      <c r="AB887" s="244"/>
    </row>
    <row r="888" spans="3:28">
      <c r="C888" s="247"/>
      <c r="D888" s="130">
        <v>16</v>
      </c>
      <c r="E888" s="140">
        <v>800</v>
      </c>
      <c r="F888" s="127">
        <v>800</v>
      </c>
      <c r="H888" s="141" t="s">
        <v>2594</v>
      </c>
      <c r="I888" s="113">
        <v>16</v>
      </c>
      <c r="J888" s="42">
        <v>800</v>
      </c>
      <c r="K888" s="42" t="str">
        <f>StoreConfig!J888</f>
        <v>16|0#0#0#800</v>
      </c>
      <c r="Q888" s="239">
        <v>5000004</v>
      </c>
      <c r="R888" s="244">
        <v>1</v>
      </c>
      <c r="S888" s="244"/>
      <c r="T888" s="244"/>
      <c r="U888" s="244"/>
      <c r="V888" s="244"/>
      <c r="W888" s="244"/>
      <c r="X888" s="244"/>
      <c r="Y888" s="244"/>
      <c r="Z888" s="244"/>
      <c r="AA888" s="244"/>
      <c r="AB888" s="244"/>
    </row>
    <row r="889" spans="3:28">
      <c r="C889" s="247"/>
      <c r="D889" s="130">
        <v>16</v>
      </c>
      <c r="E889" s="140">
        <v>800</v>
      </c>
      <c r="F889" s="127">
        <v>800</v>
      </c>
      <c r="H889" s="141" t="s">
        <v>2594</v>
      </c>
      <c r="I889" s="113">
        <v>16</v>
      </c>
      <c r="J889" s="42">
        <v>800</v>
      </c>
      <c r="K889" s="42" t="str">
        <f>StoreConfig!J889</f>
        <v>16|0#0#0#800</v>
      </c>
      <c r="Q889" s="239">
        <v>5000005</v>
      </c>
      <c r="R889" s="244">
        <v>1</v>
      </c>
      <c r="S889" s="244"/>
      <c r="T889" s="244"/>
      <c r="U889" s="244"/>
      <c r="V889" s="244"/>
      <c r="W889" s="244"/>
      <c r="X889" s="244"/>
      <c r="Y889" s="244"/>
      <c r="Z889" s="244"/>
      <c r="AA889" s="244"/>
      <c r="AB889" s="244"/>
    </row>
    <row r="890" spans="3:28">
      <c r="C890" s="247"/>
      <c r="D890" s="130">
        <v>16</v>
      </c>
      <c r="E890" s="140">
        <v>800</v>
      </c>
      <c r="F890" s="127">
        <v>800</v>
      </c>
      <c r="H890" s="141" t="s">
        <v>2594</v>
      </c>
      <c r="I890" s="113">
        <v>16</v>
      </c>
      <c r="J890" s="42">
        <v>800</v>
      </c>
      <c r="K890" s="42" t="str">
        <f>StoreConfig!J890</f>
        <v>16|0#0#0#800</v>
      </c>
      <c r="Q890" s="239">
        <v>5000006</v>
      </c>
      <c r="R890" s="244">
        <v>1</v>
      </c>
      <c r="S890" s="244"/>
      <c r="T890" s="244"/>
      <c r="U890" s="244"/>
      <c r="V890" s="244"/>
      <c r="W890" s="244"/>
      <c r="X890" s="244"/>
      <c r="Y890" s="244"/>
      <c r="Z890" s="244"/>
      <c r="AA890" s="244"/>
      <c r="AB890" s="244"/>
    </row>
    <row r="891" spans="3:28">
      <c r="C891" s="247"/>
      <c r="D891" s="130">
        <v>16</v>
      </c>
      <c r="E891" s="140">
        <v>800</v>
      </c>
      <c r="F891" s="127">
        <v>800</v>
      </c>
      <c r="H891" s="141" t="s">
        <v>2594</v>
      </c>
      <c r="I891" s="113">
        <v>16</v>
      </c>
      <c r="J891" s="42">
        <v>800</v>
      </c>
      <c r="K891" s="42" t="str">
        <f>StoreConfig!J891</f>
        <v>16|0#0#0#800</v>
      </c>
      <c r="Q891" s="239">
        <v>5000007</v>
      </c>
      <c r="R891" s="244">
        <v>1</v>
      </c>
      <c r="S891" s="244"/>
      <c r="T891" s="244"/>
      <c r="U891" s="244"/>
      <c r="V891" s="244"/>
      <c r="W891" s="244"/>
      <c r="X891" s="244"/>
      <c r="Y891" s="244"/>
      <c r="Z891" s="244"/>
      <c r="AA891" s="244"/>
      <c r="AB891" s="244"/>
    </row>
    <row r="892" spans="3:28">
      <c r="C892" s="247"/>
      <c r="D892" s="130">
        <v>16</v>
      </c>
      <c r="E892" s="140">
        <v>800</v>
      </c>
      <c r="F892" s="127">
        <v>800</v>
      </c>
      <c r="H892" s="141" t="s">
        <v>2594</v>
      </c>
      <c r="I892" s="113">
        <v>16</v>
      </c>
      <c r="J892" s="42">
        <v>800</v>
      </c>
      <c r="K892" s="42" t="str">
        <f>StoreConfig!J892</f>
        <v>16|0#0#0#800</v>
      </c>
      <c r="Q892" s="239">
        <v>5000008</v>
      </c>
      <c r="R892" s="244">
        <v>1</v>
      </c>
      <c r="S892" s="244"/>
      <c r="T892" s="244"/>
      <c r="U892" s="244"/>
      <c r="V892" s="244"/>
      <c r="W892" s="244"/>
      <c r="X892" s="244"/>
      <c r="Y892" s="244"/>
      <c r="Z892" s="244"/>
      <c r="AA892" s="244"/>
      <c r="AB892" s="244"/>
    </row>
    <row r="893" spans="3:28">
      <c r="C893" s="247"/>
      <c r="D893" s="130">
        <v>16</v>
      </c>
      <c r="E893" s="140">
        <v>3000</v>
      </c>
      <c r="F893" s="127">
        <v>3000</v>
      </c>
      <c r="H893" s="141" t="s">
        <v>2594</v>
      </c>
      <c r="I893" s="113">
        <v>16</v>
      </c>
      <c r="J893" s="42">
        <v>3000</v>
      </c>
      <c r="K893" s="42" t="str">
        <f>StoreConfig!J893</f>
        <v>16|0#0#0#3000</v>
      </c>
      <c r="Q893" s="239">
        <v>5000009</v>
      </c>
      <c r="R893" s="244">
        <v>1</v>
      </c>
      <c r="S893" s="244"/>
      <c r="T893" s="244"/>
      <c r="U893" s="244"/>
      <c r="V893" s="244"/>
      <c r="W893" s="244"/>
      <c r="X893" s="244"/>
      <c r="Y893" s="244"/>
      <c r="Z893" s="244"/>
      <c r="AA893" s="244"/>
      <c r="AB893" s="244"/>
    </row>
    <row r="894" spans="3:28">
      <c r="C894" s="247"/>
      <c r="D894" s="130">
        <v>16</v>
      </c>
      <c r="E894" s="140">
        <v>3000</v>
      </c>
      <c r="F894" s="127">
        <v>3000</v>
      </c>
      <c r="H894" s="141" t="s">
        <v>2594</v>
      </c>
      <c r="I894" s="113">
        <v>16</v>
      </c>
      <c r="J894" s="42">
        <v>3000</v>
      </c>
      <c r="K894" s="42" t="str">
        <f>StoreConfig!J894</f>
        <v>16|0#0#0#3000</v>
      </c>
      <c r="Q894" s="239">
        <v>5000010</v>
      </c>
      <c r="R894" s="244">
        <v>1</v>
      </c>
      <c r="S894" s="244"/>
      <c r="T894" s="244"/>
      <c r="U894" s="244"/>
      <c r="V894" s="244"/>
      <c r="W894" s="244"/>
      <c r="X894" s="244"/>
      <c r="Y894" s="244"/>
      <c r="Z894" s="244"/>
      <c r="AA894" s="244"/>
      <c r="AB894" s="244"/>
    </row>
    <row r="895" spans="3:28">
      <c r="C895" s="247"/>
      <c r="D895" s="130">
        <v>16</v>
      </c>
      <c r="E895" s="140">
        <v>3000</v>
      </c>
      <c r="F895" s="127">
        <v>3000</v>
      </c>
      <c r="H895" s="141" t="s">
        <v>2594</v>
      </c>
      <c r="I895" s="113">
        <v>16</v>
      </c>
      <c r="J895" s="42">
        <v>3000</v>
      </c>
      <c r="K895" s="42" t="str">
        <f>StoreConfig!J895</f>
        <v>16|0#0#0#3000</v>
      </c>
      <c r="Q895" s="239">
        <v>5000011</v>
      </c>
      <c r="R895" s="244">
        <v>1</v>
      </c>
      <c r="S895" s="244"/>
      <c r="T895" s="244"/>
      <c r="U895" s="244"/>
      <c r="V895" s="244"/>
      <c r="W895" s="244"/>
      <c r="X895" s="244"/>
      <c r="Y895" s="244"/>
      <c r="Z895" s="244"/>
      <c r="AA895" s="244"/>
      <c r="AB895" s="244"/>
    </row>
    <row r="896" spans="3:28">
      <c r="C896" s="247"/>
      <c r="D896" s="130">
        <v>16</v>
      </c>
      <c r="E896" s="140">
        <v>3000</v>
      </c>
      <c r="F896" s="127">
        <v>3000</v>
      </c>
      <c r="H896" s="141" t="s">
        <v>2594</v>
      </c>
      <c r="I896" s="113">
        <v>16</v>
      </c>
      <c r="J896" s="42">
        <v>3000</v>
      </c>
      <c r="K896" s="42" t="str">
        <f>StoreConfig!J896</f>
        <v>16|0#0#0#3000</v>
      </c>
      <c r="Q896" s="239">
        <v>5000012</v>
      </c>
      <c r="R896" s="244">
        <v>1</v>
      </c>
      <c r="S896" s="244"/>
      <c r="T896" s="244"/>
      <c r="U896" s="244"/>
      <c r="V896" s="244"/>
      <c r="W896" s="244"/>
      <c r="X896" s="244"/>
      <c r="Y896" s="244"/>
      <c r="Z896" s="244"/>
      <c r="AA896" s="244"/>
      <c r="AB896" s="244"/>
    </row>
    <row r="897" spans="3:28">
      <c r="C897" s="247"/>
      <c r="D897" s="130">
        <v>16</v>
      </c>
      <c r="E897" s="140">
        <v>3000</v>
      </c>
      <c r="F897" s="127">
        <v>3000</v>
      </c>
      <c r="H897" s="141" t="s">
        <v>2594</v>
      </c>
      <c r="I897" s="113">
        <v>16</v>
      </c>
      <c r="J897" s="42">
        <v>3000</v>
      </c>
      <c r="K897" s="42" t="str">
        <f>StoreConfig!J897</f>
        <v>16|0#0#0#3000</v>
      </c>
      <c r="Q897" s="239">
        <v>5000013</v>
      </c>
      <c r="R897" s="244">
        <v>1</v>
      </c>
      <c r="S897" s="244"/>
      <c r="T897" s="244"/>
      <c r="U897" s="244"/>
      <c r="V897" s="244"/>
      <c r="W897" s="244"/>
      <c r="X897" s="244"/>
      <c r="Y897" s="244"/>
      <c r="Z897" s="244"/>
      <c r="AA897" s="244"/>
      <c r="AB897" s="244"/>
    </row>
    <row r="898" spans="3:28">
      <c r="C898" s="247"/>
      <c r="D898" s="130">
        <v>16</v>
      </c>
      <c r="E898" s="140">
        <v>3000</v>
      </c>
      <c r="F898" s="127">
        <v>3000</v>
      </c>
      <c r="H898" s="141" t="s">
        <v>2594</v>
      </c>
      <c r="I898" s="113">
        <v>16</v>
      </c>
      <c r="J898" s="42">
        <v>3000</v>
      </c>
      <c r="K898" s="42" t="str">
        <f>StoreConfig!J898</f>
        <v>16|0#0#0#3000</v>
      </c>
      <c r="Q898" s="239">
        <v>5000014</v>
      </c>
      <c r="R898" s="244">
        <v>1</v>
      </c>
      <c r="S898" s="244"/>
      <c r="T898" s="244"/>
      <c r="U898" s="244"/>
      <c r="V898" s="244"/>
      <c r="W898" s="244"/>
      <c r="X898" s="244"/>
      <c r="Y898" s="244"/>
      <c r="Z898" s="244"/>
      <c r="AA898" s="244"/>
      <c r="AB898" s="244"/>
    </row>
    <row r="899" spans="3:28">
      <c r="C899" s="247"/>
      <c r="D899" s="130">
        <v>16</v>
      </c>
      <c r="E899" s="140">
        <v>3000</v>
      </c>
      <c r="F899" s="127">
        <v>3000</v>
      </c>
      <c r="H899" s="141" t="s">
        <v>2594</v>
      </c>
      <c r="I899" s="113">
        <v>16</v>
      </c>
      <c r="J899" s="42">
        <v>3000</v>
      </c>
      <c r="K899" s="42" t="str">
        <f>StoreConfig!J899</f>
        <v>16|0#0#0#3000</v>
      </c>
      <c r="Q899" s="239">
        <v>5000015</v>
      </c>
      <c r="R899" s="244">
        <v>1</v>
      </c>
      <c r="S899" s="244"/>
      <c r="T899" s="244"/>
      <c r="U899" s="244"/>
      <c r="V899" s="244"/>
      <c r="W899" s="244"/>
      <c r="X899" s="244"/>
      <c r="Y899" s="244"/>
      <c r="Z899" s="244"/>
      <c r="AA899" s="244"/>
      <c r="AB899" s="244"/>
    </row>
    <row r="900" spans="3:28">
      <c r="C900" s="247"/>
      <c r="D900" s="130">
        <v>16</v>
      </c>
      <c r="E900" s="140">
        <v>3000</v>
      </c>
      <c r="F900" s="127">
        <v>3000</v>
      </c>
      <c r="H900" s="141" t="s">
        <v>2594</v>
      </c>
      <c r="I900" s="113">
        <v>16</v>
      </c>
      <c r="J900" s="42">
        <v>3000</v>
      </c>
      <c r="K900" s="42" t="str">
        <f>StoreConfig!J900</f>
        <v>16|0#0#0#3000</v>
      </c>
      <c r="Q900" s="239">
        <v>5000016</v>
      </c>
      <c r="R900" s="244">
        <v>1</v>
      </c>
      <c r="S900" s="244"/>
      <c r="T900" s="244"/>
      <c r="U900" s="244"/>
      <c r="V900" s="244"/>
      <c r="W900" s="244"/>
      <c r="X900" s="244"/>
      <c r="Y900" s="244"/>
      <c r="Z900" s="244"/>
      <c r="AA900" s="244"/>
      <c r="AB900" s="244"/>
    </row>
    <row r="901" spans="3:28">
      <c r="C901" s="247"/>
      <c r="D901" s="130">
        <v>16</v>
      </c>
      <c r="E901" s="140">
        <v>3000</v>
      </c>
      <c r="F901" s="127">
        <v>3000</v>
      </c>
      <c r="H901" s="141" t="s">
        <v>2594</v>
      </c>
      <c r="I901" s="113">
        <v>16</v>
      </c>
      <c r="J901" s="42">
        <v>3000</v>
      </c>
      <c r="K901" s="42" t="str">
        <f>StoreConfig!J901</f>
        <v>16|0#0#0#3000</v>
      </c>
      <c r="Q901" s="239">
        <v>5000017</v>
      </c>
      <c r="R901" s="244">
        <v>1</v>
      </c>
      <c r="S901" s="244"/>
      <c r="T901" s="244"/>
      <c r="U901" s="244"/>
      <c r="V901" s="244"/>
      <c r="W901" s="244"/>
      <c r="X901" s="244"/>
      <c r="Y901" s="244"/>
      <c r="Z901" s="244"/>
      <c r="AA901" s="244"/>
      <c r="AB901" s="244"/>
    </row>
    <row r="902" spans="3:28">
      <c r="C902" s="247"/>
      <c r="D902" s="130">
        <v>16</v>
      </c>
      <c r="E902" s="140">
        <v>3000</v>
      </c>
      <c r="F902" s="127">
        <v>3000</v>
      </c>
      <c r="H902" s="141" t="s">
        <v>2594</v>
      </c>
      <c r="I902" s="113">
        <v>16</v>
      </c>
      <c r="J902" s="42">
        <v>3000</v>
      </c>
      <c r="K902" s="42" t="str">
        <f>StoreConfig!J902</f>
        <v>16|0#0#0#3000</v>
      </c>
      <c r="Q902" s="239">
        <v>5000018</v>
      </c>
      <c r="R902" s="244">
        <v>1</v>
      </c>
      <c r="S902" s="244"/>
      <c r="T902" s="244"/>
      <c r="U902" s="244"/>
      <c r="V902" s="244"/>
      <c r="W902" s="244"/>
      <c r="X902" s="244"/>
      <c r="Y902" s="244"/>
      <c r="Z902" s="244"/>
      <c r="AA902" s="244"/>
      <c r="AB902" s="244"/>
    </row>
    <row r="903" spans="3:28">
      <c r="C903" s="247"/>
      <c r="D903" s="130">
        <v>16</v>
      </c>
      <c r="E903" s="140">
        <v>3000</v>
      </c>
      <c r="F903" s="127">
        <v>3000</v>
      </c>
      <c r="H903" s="141" t="s">
        <v>2594</v>
      </c>
      <c r="I903" s="113">
        <v>16</v>
      </c>
      <c r="J903" s="42">
        <v>3000</v>
      </c>
      <c r="K903" s="42" t="str">
        <f>StoreConfig!J903</f>
        <v>16|0#0#0#3000</v>
      </c>
      <c r="Q903" s="239">
        <v>5000019</v>
      </c>
      <c r="R903" s="244">
        <v>1</v>
      </c>
      <c r="S903" s="244"/>
      <c r="T903" s="244"/>
      <c r="U903" s="244"/>
      <c r="V903" s="244"/>
      <c r="W903" s="244"/>
      <c r="X903" s="244"/>
      <c r="Y903" s="244"/>
      <c r="Z903" s="244"/>
      <c r="AA903" s="244"/>
      <c r="AB903" s="244"/>
    </row>
    <row r="904" spans="3:28">
      <c r="C904" s="247"/>
      <c r="D904" s="130">
        <v>16</v>
      </c>
      <c r="E904" s="140">
        <v>3000</v>
      </c>
      <c r="F904" s="127">
        <v>3000</v>
      </c>
      <c r="H904" s="141" t="s">
        <v>2594</v>
      </c>
      <c r="I904" s="113">
        <v>16</v>
      </c>
      <c r="J904" s="42">
        <v>3000</v>
      </c>
      <c r="K904" s="42" t="str">
        <f>StoreConfig!J904</f>
        <v>16|0#0#0#3000</v>
      </c>
      <c r="Q904" s="239">
        <v>5000020</v>
      </c>
      <c r="R904" s="244">
        <v>1</v>
      </c>
      <c r="S904" s="244"/>
      <c r="T904" s="244"/>
      <c r="U904" s="244"/>
      <c r="V904" s="244"/>
      <c r="W904" s="244"/>
      <c r="X904" s="244"/>
      <c r="Y904" s="244"/>
      <c r="Z904" s="244"/>
      <c r="AA904" s="244"/>
      <c r="AB904" s="244"/>
    </row>
    <row r="905" spans="3:28">
      <c r="C905" s="247"/>
      <c r="D905" s="130">
        <v>16</v>
      </c>
      <c r="E905" s="140">
        <v>3000</v>
      </c>
      <c r="F905" s="127">
        <v>3000</v>
      </c>
      <c r="H905" s="141" t="s">
        <v>2594</v>
      </c>
      <c r="I905" s="113">
        <v>16</v>
      </c>
      <c r="J905" s="42">
        <v>3000</v>
      </c>
      <c r="K905" s="42" t="str">
        <f>StoreConfig!J905</f>
        <v>16|0#0#0#3000</v>
      </c>
      <c r="Q905" s="239">
        <v>5000021</v>
      </c>
      <c r="R905" s="244">
        <v>1</v>
      </c>
      <c r="S905" s="244"/>
      <c r="T905" s="244"/>
      <c r="U905" s="244"/>
      <c r="V905" s="244"/>
      <c r="W905" s="244"/>
      <c r="X905" s="244"/>
      <c r="Y905" s="244"/>
      <c r="Z905" s="244"/>
      <c r="AA905" s="244"/>
      <c r="AB905" s="244"/>
    </row>
    <row r="906" spans="3:28">
      <c r="C906" s="247"/>
      <c r="D906" s="130">
        <v>16</v>
      </c>
      <c r="E906" s="140">
        <v>3000</v>
      </c>
      <c r="F906" s="127">
        <v>3000</v>
      </c>
      <c r="H906" s="141" t="s">
        <v>2594</v>
      </c>
      <c r="I906" s="113">
        <v>16</v>
      </c>
      <c r="J906" s="42">
        <v>3000</v>
      </c>
      <c r="K906" s="42" t="str">
        <f>StoreConfig!J906</f>
        <v>16|0#0#0#3000</v>
      </c>
      <c r="Q906" s="239">
        <v>5000022</v>
      </c>
      <c r="R906" s="244">
        <v>1</v>
      </c>
      <c r="S906" s="244"/>
      <c r="T906" s="244"/>
      <c r="U906" s="244"/>
      <c r="V906" s="244"/>
      <c r="W906" s="244"/>
      <c r="X906" s="244"/>
      <c r="Y906" s="244"/>
      <c r="Z906" s="244"/>
      <c r="AA906" s="244"/>
      <c r="AB906" s="244"/>
    </row>
    <row r="907" spans="3:28">
      <c r="C907" s="247"/>
      <c r="D907" s="130">
        <v>16</v>
      </c>
      <c r="E907" s="140">
        <v>3000</v>
      </c>
      <c r="F907" s="127">
        <v>3000</v>
      </c>
      <c r="H907" s="141" t="s">
        <v>2594</v>
      </c>
      <c r="I907" s="113">
        <v>16</v>
      </c>
      <c r="J907" s="42">
        <v>3000</v>
      </c>
      <c r="K907" s="42" t="str">
        <f>StoreConfig!J907</f>
        <v>16|0#0#0#3000</v>
      </c>
      <c r="Q907" s="239">
        <v>5000023</v>
      </c>
      <c r="R907" s="244">
        <v>1</v>
      </c>
      <c r="S907" s="244"/>
      <c r="T907" s="244"/>
      <c r="U907" s="244"/>
      <c r="V907" s="244"/>
      <c r="W907" s="244"/>
      <c r="X907" s="244"/>
      <c r="Y907" s="244"/>
      <c r="Z907" s="244"/>
      <c r="AA907" s="244"/>
      <c r="AB907" s="244"/>
    </row>
    <row r="908" spans="3:28">
      <c r="C908" s="247"/>
      <c r="D908" s="130">
        <v>16</v>
      </c>
      <c r="E908" s="140">
        <v>3000</v>
      </c>
      <c r="F908" s="127">
        <v>3000</v>
      </c>
      <c r="H908" s="141" t="s">
        <v>2594</v>
      </c>
      <c r="I908" s="113">
        <v>16</v>
      </c>
      <c r="J908" s="42">
        <v>3000</v>
      </c>
      <c r="K908" s="42" t="str">
        <f>StoreConfig!J908</f>
        <v>16|0#0#0#3000</v>
      </c>
      <c r="Q908" s="239">
        <v>5000024</v>
      </c>
      <c r="R908" s="244">
        <v>1</v>
      </c>
      <c r="S908" s="244"/>
      <c r="T908" s="244"/>
      <c r="U908" s="244"/>
      <c r="V908" s="244"/>
      <c r="W908" s="244"/>
      <c r="X908" s="244"/>
      <c r="Y908" s="244"/>
      <c r="Z908" s="244"/>
      <c r="AA908" s="244"/>
      <c r="AB908" s="244"/>
    </row>
    <row r="909" spans="3:28">
      <c r="C909" s="247"/>
      <c r="D909" s="130">
        <v>16</v>
      </c>
      <c r="E909" s="140">
        <v>3000</v>
      </c>
      <c r="F909" s="127">
        <v>3000</v>
      </c>
      <c r="H909" s="141" t="s">
        <v>2594</v>
      </c>
      <c r="I909" s="113">
        <v>16</v>
      </c>
      <c r="J909" s="42">
        <v>3000</v>
      </c>
      <c r="K909" s="42" t="str">
        <f>StoreConfig!J909</f>
        <v>16|0#0#0#3000</v>
      </c>
      <c r="Q909" s="239">
        <v>5000025</v>
      </c>
      <c r="R909" s="244">
        <v>1</v>
      </c>
      <c r="S909" s="244"/>
      <c r="T909" s="244"/>
      <c r="U909" s="244"/>
      <c r="V909" s="244"/>
      <c r="W909" s="244"/>
      <c r="X909" s="244"/>
      <c r="Y909" s="244"/>
      <c r="Z909" s="244"/>
      <c r="AA909" s="244"/>
      <c r="AB909" s="244"/>
    </row>
    <row r="910" spans="3:28">
      <c r="C910" s="247"/>
      <c r="D910" s="130">
        <v>16</v>
      </c>
      <c r="E910" s="140">
        <v>3000</v>
      </c>
      <c r="F910" s="127">
        <v>3000</v>
      </c>
      <c r="H910" s="141" t="s">
        <v>2594</v>
      </c>
      <c r="I910" s="113">
        <v>16</v>
      </c>
      <c r="J910" s="42">
        <v>3000</v>
      </c>
      <c r="K910" s="42" t="str">
        <f>StoreConfig!J910</f>
        <v>16|0#0#0#3000</v>
      </c>
      <c r="Q910" s="239">
        <v>5000026</v>
      </c>
      <c r="R910" s="244">
        <v>1</v>
      </c>
      <c r="S910" s="244"/>
      <c r="T910" s="244"/>
      <c r="U910" s="244"/>
      <c r="V910" s="244"/>
      <c r="W910" s="244"/>
      <c r="X910" s="244"/>
      <c r="Y910" s="244"/>
      <c r="Z910" s="244"/>
      <c r="AA910" s="244"/>
      <c r="AB910" s="244"/>
    </row>
    <row r="911" spans="3:28">
      <c r="C911" s="247"/>
      <c r="D911" s="130">
        <v>16</v>
      </c>
      <c r="E911" s="140">
        <v>3000</v>
      </c>
      <c r="F911" s="127">
        <v>3000</v>
      </c>
      <c r="H911" s="141" t="s">
        <v>2594</v>
      </c>
      <c r="I911" s="113">
        <v>16</v>
      </c>
      <c r="J911" s="42">
        <v>3000</v>
      </c>
      <c r="K911" s="42" t="str">
        <f>StoreConfig!J911</f>
        <v>16|0#0#0#3000</v>
      </c>
      <c r="Q911" s="239">
        <v>5000027</v>
      </c>
      <c r="R911" s="244">
        <v>1</v>
      </c>
      <c r="S911" s="244"/>
      <c r="T911" s="244"/>
      <c r="U911" s="244"/>
      <c r="V911" s="244"/>
      <c r="W911" s="244"/>
      <c r="X911" s="244"/>
      <c r="Y911" s="244"/>
      <c r="Z911" s="244"/>
      <c r="AA911" s="244"/>
      <c r="AB911" s="244"/>
    </row>
    <row r="912" spans="3:28">
      <c r="C912" s="247"/>
      <c r="D912" s="130">
        <v>16</v>
      </c>
      <c r="E912" s="140">
        <v>3000</v>
      </c>
      <c r="F912" s="127">
        <v>3000</v>
      </c>
      <c r="H912" s="141" t="s">
        <v>2594</v>
      </c>
      <c r="I912" s="113">
        <v>16</v>
      </c>
      <c r="J912" s="42">
        <v>3000</v>
      </c>
      <c r="K912" s="42" t="str">
        <f>StoreConfig!J912</f>
        <v>16|0#0#0#3000</v>
      </c>
      <c r="Q912" s="239">
        <v>5000028</v>
      </c>
      <c r="R912" s="244">
        <v>1</v>
      </c>
      <c r="S912" s="244"/>
      <c r="T912" s="244"/>
      <c r="U912" s="244"/>
      <c r="V912" s="244"/>
      <c r="W912" s="244"/>
      <c r="X912" s="244"/>
      <c r="Y912" s="244"/>
      <c r="Z912" s="244"/>
      <c r="AA912" s="244"/>
      <c r="AB912" s="244"/>
    </row>
    <row r="913" spans="3:28">
      <c r="C913" s="247"/>
      <c r="D913" s="130">
        <v>16</v>
      </c>
      <c r="E913" s="140">
        <v>3000</v>
      </c>
      <c r="F913" s="127">
        <v>3000</v>
      </c>
      <c r="H913" s="141" t="s">
        <v>2594</v>
      </c>
      <c r="I913" s="113">
        <v>16</v>
      </c>
      <c r="J913" s="42">
        <v>3000</v>
      </c>
      <c r="K913" s="42" t="str">
        <f>StoreConfig!J913</f>
        <v>16|0#0#0#3000</v>
      </c>
      <c r="Q913" s="239">
        <v>5000029</v>
      </c>
      <c r="R913" s="244">
        <v>1</v>
      </c>
      <c r="S913" s="244"/>
      <c r="T913" s="244"/>
      <c r="U913" s="244"/>
      <c r="V913" s="244"/>
      <c r="W913" s="244"/>
      <c r="X913" s="244"/>
      <c r="Y913" s="244"/>
      <c r="Z913" s="244"/>
      <c r="AA913" s="244"/>
      <c r="AB913" s="244"/>
    </row>
    <row r="914" spans="3:28">
      <c r="C914" s="247"/>
      <c r="D914" s="130">
        <v>16</v>
      </c>
      <c r="E914" s="140">
        <v>3000</v>
      </c>
      <c r="F914" s="127">
        <v>3000</v>
      </c>
      <c r="H914" s="141" t="s">
        <v>2594</v>
      </c>
      <c r="I914" s="113">
        <v>16</v>
      </c>
      <c r="J914" s="42">
        <v>3000</v>
      </c>
      <c r="K914" s="42" t="str">
        <f>StoreConfig!J914</f>
        <v>16|0#0#0#3000</v>
      </c>
      <c r="Q914" s="239">
        <v>5000030</v>
      </c>
      <c r="R914" s="244">
        <v>1</v>
      </c>
      <c r="S914" s="244"/>
      <c r="T914" s="244"/>
      <c r="U914" s="244"/>
      <c r="V914" s="244"/>
      <c r="W914" s="244"/>
      <c r="X914" s="244"/>
      <c r="Y914" s="244"/>
      <c r="Z914" s="244"/>
      <c r="AA914" s="244"/>
      <c r="AB914" s="244"/>
    </row>
    <row r="915" spans="3:28">
      <c r="C915" s="247"/>
      <c r="D915" s="130">
        <v>16</v>
      </c>
      <c r="E915" s="140">
        <v>3000</v>
      </c>
      <c r="F915" s="127">
        <v>3000</v>
      </c>
      <c r="H915" s="141" t="s">
        <v>2594</v>
      </c>
      <c r="I915" s="113">
        <v>16</v>
      </c>
      <c r="J915" s="42">
        <v>3000</v>
      </c>
      <c r="K915" s="42" t="str">
        <f>StoreConfig!J915</f>
        <v>16|0#0#0#3000</v>
      </c>
      <c r="Q915" s="239">
        <v>5000031</v>
      </c>
      <c r="R915" s="244">
        <v>1</v>
      </c>
      <c r="S915" s="244"/>
      <c r="T915" s="244"/>
      <c r="U915" s="244"/>
      <c r="V915" s="244"/>
      <c r="W915" s="244"/>
      <c r="X915" s="244"/>
      <c r="Y915" s="244"/>
      <c r="Z915" s="244"/>
      <c r="AA915" s="244"/>
      <c r="AB915" s="244"/>
    </row>
    <row r="916" spans="3:28">
      <c r="C916" s="247"/>
      <c r="D916" s="130">
        <v>16</v>
      </c>
      <c r="E916" s="140">
        <v>3000</v>
      </c>
      <c r="F916" s="127">
        <v>3000</v>
      </c>
      <c r="H916" s="141" t="s">
        <v>2594</v>
      </c>
      <c r="I916" s="113">
        <v>16</v>
      </c>
      <c r="J916" s="42">
        <v>3000</v>
      </c>
      <c r="K916" s="42" t="str">
        <f>StoreConfig!J916</f>
        <v>16|0#0#0#3000</v>
      </c>
      <c r="Q916" s="239">
        <v>5000032</v>
      </c>
      <c r="R916" s="244">
        <v>1</v>
      </c>
      <c r="S916" s="244"/>
      <c r="T916" s="244"/>
      <c r="U916" s="244"/>
      <c r="V916" s="244"/>
      <c r="W916" s="244"/>
      <c r="X916" s="244"/>
      <c r="Y916" s="244"/>
      <c r="Z916" s="244"/>
      <c r="AA916" s="244"/>
      <c r="AB916" s="244"/>
    </row>
    <row r="917" spans="3:28">
      <c r="C917" s="247"/>
      <c r="D917" s="130">
        <v>16</v>
      </c>
      <c r="E917" s="140">
        <v>10000</v>
      </c>
      <c r="F917" s="127">
        <v>10000</v>
      </c>
      <c r="H917" s="141" t="s">
        <v>2594</v>
      </c>
      <c r="I917" s="113">
        <v>16</v>
      </c>
      <c r="J917" s="42">
        <v>10000</v>
      </c>
      <c r="K917" s="42" t="str">
        <f>StoreConfig!J917</f>
        <v>16|0#0#0#10000</v>
      </c>
      <c r="Q917" s="239">
        <v>5000033</v>
      </c>
      <c r="R917" s="244">
        <v>1</v>
      </c>
      <c r="S917" s="244"/>
      <c r="T917" s="244"/>
      <c r="U917" s="244"/>
      <c r="V917" s="244"/>
      <c r="W917" s="244"/>
      <c r="X917" s="244"/>
      <c r="Y917" s="244"/>
      <c r="Z917" s="244"/>
      <c r="AA917" s="244"/>
      <c r="AB917" s="244"/>
    </row>
    <row r="918" spans="3:28">
      <c r="C918" s="247"/>
      <c r="D918" s="130">
        <v>16</v>
      </c>
      <c r="E918" s="140">
        <v>10000</v>
      </c>
      <c r="F918" s="127">
        <v>10000</v>
      </c>
      <c r="H918" s="141" t="s">
        <v>2594</v>
      </c>
      <c r="I918" s="113">
        <v>16</v>
      </c>
      <c r="J918" s="42">
        <v>10000</v>
      </c>
      <c r="K918" s="42" t="str">
        <f>StoreConfig!J918</f>
        <v>16|0#0#0#10000</v>
      </c>
      <c r="Q918" s="239">
        <v>5000034</v>
      </c>
      <c r="R918" s="244">
        <v>1</v>
      </c>
      <c r="S918" s="244"/>
      <c r="T918" s="244"/>
      <c r="U918" s="244"/>
      <c r="V918" s="244"/>
      <c r="W918" s="244"/>
      <c r="X918" s="244"/>
      <c r="Y918" s="244"/>
      <c r="Z918" s="244"/>
      <c r="AA918" s="244"/>
      <c r="AB918" s="244"/>
    </row>
    <row r="919" spans="3:28">
      <c r="C919" s="247"/>
      <c r="D919" s="130">
        <v>16</v>
      </c>
      <c r="E919" s="140">
        <v>10000</v>
      </c>
      <c r="F919" s="127">
        <v>10000</v>
      </c>
      <c r="H919" s="141" t="s">
        <v>2594</v>
      </c>
      <c r="I919" s="113">
        <v>16</v>
      </c>
      <c r="J919" s="42">
        <v>10000</v>
      </c>
      <c r="K919" s="42" t="str">
        <f>StoreConfig!J919</f>
        <v>16|0#0#0#10000</v>
      </c>
      <c r="Q919" s="239">
        <v>5000035</v>
      </c>
      <c r="R919" s="244">
        <v>1</v>
      </c>
      <c r="S919" s="244"/>
      <c r="T919" s="244"/>
      <c r="U919" s="244"/>
      <c r="V919" s="244"/>
      <c r="W919" s="244"/>
      <c r="X919" s="244"/>
      <c r="Y919" s="244"/>
      <c r="Z919" s="244"/>
      <c r="AA919" s="244"/>
      <c r="AB919" s="244"/>
    </row>
    <row r="920" spans="3:28">
      <c r="C920" s="247"/>
      <c r="D920" s="130">
        <v>16</v>
      </c>
      <c r="E920" s="140">
        <v>10000</v>
      </c>
      <c r="F920" s="127">
        <v>10000</v>
      </c>
      <c r="H920" s="141" t="s">
        <v>2594</v>
      </c>
      <c r="I920" s="113">
        <v>16</v>
      </c>
      <c r="J920" s="42">
        <v>10000</v>
      </c>
      <c r="K920" s="42" t="str">
        <f>StoreConfig!J920</f>
        <v>16|0#0#0#10000</v>
      </c>
      <c r="Q920" s="239">
        <v>5000036</v>
      </c>
      <c r="R920" s="244">
        <v>1</v>
      </c>
      <c r="S920" s="244"/>
      <c r="T920" s="244"/>
      <c r="U920" s="244"/>
      <c r="V920" s="244"/>
      <c r="W920" s="244"/>
      <c r="X920" s="244"/>
      <c r="Y920" s="244"/>
      <c r="Z920" s="244"/>
      <c r="AA920" s="244"/>
      <c r="AB920" s="244"/>
    </row>
    <row r="921" spans="3:28">
      <c r="C921" s="247"/>
      <c r="D921" s="130">
        <v>16</v>
      </c>
      <c r="E921" s="140">
        <v>10000</v>
      </c>
      <c r="F921" s="127">
        <v>10000</v>
      </c>
      <c r="H921" s="141" t="s">
        <v>2594</v>
      </c>
      <c r="I921" s="113">
        <v>16</v>
      </c>
      <c r="J921" s="42">
        <v>10000</v>
      </c>
      <c r="K921" s="42" t="str">
        <f>StoreConfig!J921</f>
        <v>16|0#0#0#10000</v>
      </c>
      <c r="Q921" s="239">
        <v>5000037</v>
      </c>
      <c r="R921" s="244">
        <v>1</v>
      </c>
      <c r="S921" s="244"/>
      <c r="T921" s="244"/>
      <c r="U921" s="244"/>
      <c r="V921" s="244"/>
      <c r="W921" s="244"/>
      <c r="X921" s="244"/>
      <c r="Y921" s="244"/>
      <c r="Z921" s="244"/>
      <c r="AA921" s="244"/>
      <c r="AB921" s="244"/>
    </row>
    <row r="922" spans="3:28">
      <c r="C922" s="247"/>
      <c r="D922" s="130">
        <v>16</v>
      </c>
      <c r="E922" s="140">
        <v>10000</v>
      </c>
      <c r="F922" s="127">
        <v>10000</v>
      </c>
      <c r="H922" s="141" t="s">
        <v>2594</v>
      </c>
      <c r="I922" s="113">
        <v>16</v>
      </c>
      <c r="J922" s="42">
        <v>10000</v>
      </c>
      <c r="K922" s="42" t="str">
        <f>StoreConfig!J922</f>
        <v>16|0#0#0#10000</v>
      </c>
      <c r="Q922" s="239">
        <v>5000038</v>
      </c>
      <c r="R922" s="244">
        <v>1</v>
      </c>
      <c r="S922" s="244"/>
      <c r="T922" s="244"/>
      <c r="U922" s="244"/>
      <c r="V922" s="244"/>
      <c r="W922" s="244"/>
      <c r="X922" s="244"/>
      <c r="Y922" s="244"/>
      <c r="Z922" s="244"/>
      <c r="AA922" s="244"/>
      <c r="AB922" s="244"/>
    </row>
    <row r="923" spans="3:28">
      <c r="C923" s="247"/>
      <c r="D923" s="130">
        <v>16</v>
      </c>
      <c r="E923" s="140">
        <v>10000</v>
      </c>
      <c r="F923" s="127">
        <v>10000</v>
      </c>
      <c r="H923" s="141" t="s">
        <v>2594</v>
      </c>
      <c r="I923" s="113">
        <v>16</v>
      </c>
      <c r="J923" s="42">
        <v>10000</v>
      </c>
      <c r="K923" s="42" t="str">
        <f>StoreConfig!J923</f>
        <v>16|0#0#0#10000</v>
      </c>
      <c r="Q923" s="239">
        <v>5000039</v>
      </c>
      <c r="R923" s="244">
        <v>1</v>
      </c>
      <c r="S923" s="244"/>
      <c r="T923" s="244"/>
      <c r="U923" s="244"/>
      <c r="V923" s="244"/>
      <c r="W923" s="244"/>
      <c r="X923" s="244"/>
      <c r="Y923" s="244"/>
      <c r="Z923" s="244"/>
      <c r="AA923" s="244"/>
      <c r="AB923" s="244"/>
    </row>
    <row r="924" spans="3:28">
      <c r="C924" s="247"/>
      <c r="D924" s="130">
        <v>16</v>
      </c>
      <c r="E924" s="140">
        <v>10000</v>
      </c>
      <c r="F924" s="127">
        <v>10000</v>
      </c>
      <c r="H924" s="141" t="s">
        <v>2594</v>
      </c>
      <c r="I924" s="113">
        <v>16</v>
      </c>
      <c r="J924" s="42">
        <v>10000</v>
      </c>
      <c r="K924" s="42" t="str">
        <f>StoreConfig!J924</f>
        <v>16|0#0#0#10000</v>
      </c>
      <c r="Q924" s="239">
        <v>5000040</v>
      </c>
      <c r="R924" s="244">
        <v>1</v>
      </c>
      <c r="S924" s="244"/>
      <c r="T924" s="244"/>
      <c r="U924" s="244"/>
      <c r="V924" s="244"/>
      <c r="W924" s="244"/>
      <c r="X924" s="244"/>
      <c r="Y924" s="244"/>
      <c r="Z924" s="244"/>
      <c r="AA924" s="244"/>
      <c r="AB924" s="244"/>
    </row>
    <row r="925" spans="3:28">
      <c r="C925" s="247"/>
      <c r="D925" s="130">
        <v>16</v>
      </c>
      <c r="E925" s="140">
        <v>10000</v>
      </c>
      <c r="F925" s="127">
        <v>10000</v>
      </c>
      <c r="H925" s="141" t="s">
        <v>2594</v>
      </c>
      <c r="I925" s="113">
        <v>16</v>
      </c>
      <c r="J925" s="42">
        <v>10000</v>
      </c>
      <c r="K925" s="42" t="str">
        <f>StoreConfig!J925</f>
        <v>16|0#0#0#10000</v>
      </c>
      <c r="Q925" s="239">
        <v>5000041</v>
      </c>
      <c r="R925" s="244">
        <v>1</v>
      </c>
      <c r="S925" s="244"/>
      <c r="T925" s="244"/>
      <c r="U925" s="244"/>
      <c r="V925" s="244"/>
      <c r="W925" s="244"/>
      <c r="X925" s="244"/>
      <c r="Y925" s="244"/>
      <c r="Z925" s="244"/>
      <c r="AA925" s="244"/>
      <c r="AB925" s="244"/>
    </row>
    <row r="926" spans="3:28">
      <c r="C926" s="247"/>
      <c r="D926" s="130">
        <v>16</v>
      </c>
      <c r="E926" s="140">
        <v>10000</v>
      </c>
      <c r="F926" s="127">
        <v>10000</v>
      </c>
      <c r="H926" s="141" t="s">
        <v>2594</v>
      </c>
      <c r="I926" s="113">
        <v>16</v>
      </c>
      <c r="J926" s="42">
        <v>10000</v>
      </c>
      <c r="K926" s="42" t="str">
        <f>StoreConfig!J926</f>
        <v>16|0#0#0#10000</v>
      </c>
      <c r="Q926" s="239">
        <v>5000042</v>
      </c>
      <c r="R926" s="244">
        <v>1</v>
      </c>
      <c r="S926" s="244"/>
      <c r="T926" s="244"/>
      <c r="U926" s="244"/>
      <c r="V926" s="244"/>
      <c r="W926" s="244"/>
      <c r="X926" s="244"/>
      <c r="Y926" s="244"/>
      <c r="Z926" s="244"/>
      <c r="AA926" s="244"/>
      <c r="AB926" s="244"/>
    </row>
    <row r="927" spans="3:28">
      <c r="C927" s="247"/>
      <c r="D927" s="130">
        <v>16</v>
      </c>
      <c r="E927" s="140">
        <v>10000</v>
      </c>
      <c r="F927" s="127">
        <v>10000</v>
      </c>
      <c r="H927" s="141" t="s">
        <v>2594</v>
      </c>
      <c r="I927" s="113">
        <v>16</v>
      </c>
      <c r="J927" s="42">
        <v>10000</v>
      </c>
      <c r="K927" s="42" t="str">
        <f>StoreConfig!J927</f>
        <v>16|0#0#0#10000</v>
      </c>
      <c r="Q927" s="239">
        <v>5000043</v>
      </c>
      <c r="R927" s="244">
        <v>1</v>
      </c>
      <c r="S927" s="244"/>
      <c r="T927" s="244"/>
      <c r="U927" s="244"/>
      <c r="V927" s="244"/>
      <c r="W927" s="244"/>
      <c r="X927" s="244"/>
      <c r="Y927" s="244"/>
      <c r="Z927" s="244"/>
      <c r="AA927" s="244"/>
      <c r="AB927" s="244"/>
    </row>
    <row r="928" spans="3:28">
      <c r="C928" s="247"/>
      <c r="D928" s="130">
        <v>16</v>
      </c>
      <c r="E928" s="140">
        <v>10000</v>
      </c>
      <c r="F928" s="127">
        <v>10000</v>
      </c>
      <c r="H928" s="141" t="s">
        <v>2594</v>
      </c>
      <c r="I928" s="113">
        <v>16</v>
      </c>
      <c r="J928" s="42">
        <v>10000</v>
      </c>
      <c r="K928" s="42" t="str">
        <f>StoreConfig!J928</f>
        <v>16|0#0#0#10000</v>
      </c>
      <c r="Q928" s="239">
        <v>5000044</v>
      </c>
      <c r="R928" s="244">
        <v>1</v>
      </c>
      <c r="S928" s="244"/>
      <c r="T928" s="244"/>
      <c r="U928" s="244"/>
      <c r="V928" s="244"/>
      <c r="W928" s="244"/>
      <c r="X928" s="244"/>
      <c r="Y928" s="244"/>
      <c r="Z928" s="244"/>
      <c r="AA928" s="244"/>
      <c r="AB928" s="244"/>
    </row>
    <row r="929" spans="3:28">
      <c r="C929" s="247"/>
      <c r="D929" s="130">
        <v>16</v>
      </c>
      <c r="E929" s="140">
        <v>10000</v>
      </c>
      <c r="F929" s="127">
        <v>10000</v>
      </c>
      <c r="H929" s="141" t="s">
        <v>2594</v>
      </c>
      <c r="I929" s="113">
        <v>16</v>
      </c>
      <c r="J929" s="42">
        <v>10000</v>
      </c>
      <c r="K929" s="42" t="str">
        <f>StoreConfig!J929</f>
        <v>16|0#0#0#10000</v>
      </c>
      <c r="Q929" s="239">
        <v>5000045</v>
      </c>
      <c r="R929" s="244">
        <v>1</v>
      </c>
      <c r="S929" s="244"/>
      <c r="T929" s="244"/>
      <c r="U929" s="244"/>
      <c r="V929" s="244"/>
      <c r="W929" s="244"/>
      <c r="X929" s="244"/>
      <c r="Y929" s="244"/>
      <c r="Z929" s="244"/>
      <c r="AA929" s="244"/>
      <c r="AB929" s="244"/>
    </row>
    <row r="930" spans="3:28">
      <c r="C930" s="247"/>
      <c r="D930" s="130">
        <v>16</v>
      </c>
      <c r="E930" s="140">
        <v>10000</v>
      </c>
      <c r="F930" s="127">
        <v>10000</v>
      </c>
      <c r="H930" s="141" t="s">
        <v>2594</v>
      </c>
      <c r="I930" s="113">
        <v>16</v>
      </c>
      <c r="J930" s="42">
        <v>10000</v>
      </c>
      <c r="K930" s="42" t="str">
        <f>StoreConfig!J930</f>
        <v>16|0#0#0#10000</v>
      </c>
      <c r="Q930" s="239">
        <v>5000046</v>
      </c>
      <c r="R930" s="244">
        <v>1</v>
      </c>
      <c r="S930" s="244"/>
      <c r="T930" s="244"/>
      <c r="U930" s="244"/>
      <c r="V930" s="244"/>
      <c r="W930" s="244"/>
      <c r="X930" s="244"/>
      <c r="Y930" s="244"/>
      <c r="Z930" s="244"/>
      <c r="AA930" s="244"/>
      <c r="AB930" s="244"/>
    </row>
    <row r="931" spans="3:28">
      <c r="C931" s="247"/>
      <c r="D931" s="130">
        <v>16</v>
      </c>
      <c r="E931" s="140">
        <v>10000</v>
      </c>
      <c r="F931" s="127">
        <v>10000</v>
      </c>
      <c r="H931" s="141" t="s">
        <v>2594</v>
      </c>
      <c r="I931" s="113">
        <v>16</v>
      </c>
      <c r="J931" s="42">
        <v>10000</v>
      </c>
      <c r="K931" s="42" t="str">
        <f>StoreConfig!J931</f>
        <v>16|0#0#0#10000</v>
      </c>
      <c r="Q931" s="239">
        <v>5000047</v>
      </c>
      <c r="R931" s="244">
        <v>1</v>
      </c>
      <c r="S931" s="244"/>
      <c r="T931" s="244"/>
      <c r="U931" s="244"/>
      <c r="V931" s="244"/>
      <c r="W931" s="244"/>
      <c r="X931" s="244"/>
      <c r="Y931" s="244"/>
      <c r="Z931" s="244"/>
      <c r="AA931" s="244"/>
      <c r="AB931" s="244"/>
    </row>
    <row r="932" spans="3:28">
      <c r="C932" s="247"/>
      <c r="D932" s="130">
        <v>66</v>
      </c>
      <c r="E932" s="140">
        <v>800</v>
      </c>
      <c r="F932" s="127">
        <v>800</v>
      </c>
      <c r="H932" s="141" t="s">
        <v>2594</v>
      </c>
      <c r="I932" s="113">
        <v>66</v>
      </c>
      <c r="J932" s="42">
        <v>800</v>
      </c>
      <c r="K932" s="42" t="str">
        <f>StoreConfig!J932</f>
        <v>66|0#0#0#800</v>
      </c>
      <c r="Q932" s="239">
        <v>5000001</v>
      </c>
      <c r="R932" s="244">
        <v>1</v>
      </c>
      <c r="S932" s="244"/>
      <c r="T932" s="244"/>
      <c r="U932" s="244"/>
      <c r="V932" s="244"/>
      <c r="W932" s="244"/>
      <c r="X932" s="244"/>
      <c r="Y932" s="244"/>
      <c r="Z932" s="244"/>
      <c r="AA932" s="244"/>
      <c r="AB932" s="244"/>
    </row>
    <row r="933" spans="3:28">
      <c r="C933" s="247"/>
      <c r="D933" s="130">
        <v>66</v>
      </c>
      <c r="E933" s="140">
        <v>800</v>
      </c>
      <c r="F933" s="127">
        <v>800</v>
      </c>
      <c r="H933" s="141" t="s">
        <v>2594</v>
      </c>
      <c r="I933" s="113">
        <v>66</v>
      </c>
      <c r="J933" s="42">
        <v>800</v>
      </c>
      <c r="K933" s="42" t="str">
        <f>StoreConfig!J933</f>
        <v>66|0#0#0#800</v>
      </c>
      <c r="Q933" s="239">
        <v>5000002</v>
      </c>
      <c r="R933" s="244">
        <v>1</v>
      </c>
      <c r="S933" s="244"/>
      <c r="T933" s="244"/>
      <c r="U933" s="244"/>
      <c r="V933" s="244"/>
      <c r="W933" s="244"/>
      <c r="X933" s="244"/>
      <c r="Y933" s="244"/>
      <c r="Z933" s="244"/>
      <c r="AA933" s="244"/>
      <c r="AB933" s="244"/>
    </row>
    <row r="934" spans="3:28">
      <c r="C934" s="247"/>
      <c r="D934" s="130">
        <v>66</v>
      </c>
      <c r="E934" s="140">
        <v>800</v>
      </c>
      <c r="F934" s="127">
        <v>800</v>
      </c>
      <c r="H934" s="141" t="s">
        <v>2594</v>
      </c>
      <c r="I934" s="113">
        <v>66</v>
      </c>
      <c r="J934" s="42">
        <v>800</v>
      </c>
      <c r="K934" s="42" t="str">
        <f>StoreConfig!J934</f>
        <v>66|0#0#0#800</v>
      </c>
      <c r="Q934" s="239">
        <v>5000003</v>
      </c>
      <c r="R934" s="244">
        <v>1</v>
      </c>
      <c r="S934" s="244"/>
      <c r="T934" s="244"/>
      <c r="U934" s="244"/>
      <c r="V934" s="244"/>
      <c r="W934" s="244"/>
      <c r="X934" s="244"/>
      <c r="Y934" s="244"/>
      <c r="Z934" s="244"/>
      <c r="AA934" s="244"/>
      <c r="AB934" s="244"/>
    </row>
    <row r="935" spans="3:28">
      <c r="C935" s="247"/>
      <c r="D935" s="130">
        <v>66</v>
      </c>
      <c r="E935" s="140">
        <v>800</v>
      </c>
      <c r="F935" s="127">
        <v>800</v>
      </c>
      <c r="H935" s="141" t="s">
        <v>2594</v>
      </c>
      <c r="I935" s="113">
        <v>66</v>
      </c>
      <c r="J935" s="42">
        <v>800</v>
      </c>
      <c r="K935" s="42" t="str">
        <f>StoreConfig!J935</f>
        <v>66|0#0#0#800</v>
      </c>
      <c r="Q935" s="239">
        <v>5000004</v>
      </c>
      <c r="R935" s="244">
        <v>1</v>
      </c>
      <c r="S935" s="244"/>
      <c r="T935" s="244"/>
      <c r="U935" s="244"/>
      <c r="V935" s="244"/>
      <c r="W935" s="244"/>
      <c r="X935" s="244"/>
      <c r="Y935" s="244"/>
      <c r="Z935" s="244"/>
      <c r="AA935" s="244"/>
      <c r="AB935" s="244"/>
    </row>
    <row r="936" spans="3:28">
      <c r="C936" s="247"/>
      <c r="D936" s="130">
        <v>66</v>
      </c>
      <c r="E936" s="140">
        <v>800</v>
      </c>
      <c r="F936" s="127">
        <v>800</v>
      </c>
      <c r="H936" s="141" t="s">
        <v>2594</v>
      </c>
      <c r="I936" s="113">
        <v>66</v>
      </c>
      <c r="J936" s="42">
        <v>800</v>
      </c>
      <c r="K936" s="42" t="str">
        <f>StoreConfig!J936</f>
        <v>66|0#0#0#800</v>
      </c>
      <c r="Q936" s="239">
        <v>5000005</v>
      </c>
      <c r="R936" s="244">
        <v>1</v>
      </c>
      <c r="S936" s="244"/>
      <c r="T936" s="244"/>
      <c r="U936" s="244"/>
      <c r="V936" s="244"/>
      <c r="W936" s="244"/>
      <c r="X936" s="244"/>
      <c r="Y936" s="244"/>
      <c r="Z936" s="244"/>
      <c r="AA936" s="244"/>
      <c r="AB936" s="244"/>
    </row>
    <row r="937" spans="3:28">
      <c r="C937" s="247"/>
      <c r="D937" s="130">
        <v>66</v>
      </c>
      <c r="E937" s="140">
        <v>800</v>
      </c>
      <c r="F937" s="127">
        <v>800</v>
      </c>
      <c r="H937" s="141" t="s">
        <v>2594</v>
      </c>
      <c r="I937" s="113">
        <v>66</v>
      </c>
      <c r="J937" s="42">
        <v>800</v>
      </c>
      <c r="K937" s="42" t="str">
        <f>StoreConfig!J937</f>
        <v>66|0#0#0#800</v>
      </c>
      <c r="Q937" s="239">
        <v>5000006</v>
      </c>
      <c r="R937" s="244">
        <v>1</v>
      </c>
      <c r="S937" s="244"/>
      <c r="T937" s="244"/>
      <c r="U937" s="244"/>
      <c r="V937" s="244"/>
      <c r="W937" s="244"/>
      <c r="X937" s="244"/>
      <c r="Y937" s="244"/>
      <c r="Z937" s="244"/>
      <c r="AA937" s="244"/>
      <c r="AB937" s="244"/>
    </row>
    <row r="938" spans="3:28">
      <c r="C938" s="247"/>
      <c r="D938" s="130">
        <v>66</v>
      </c>
      <c r="E938" s="140">
        <v>800</v>
      </c>
      <c r="F938" s="127">
        <v>800</v>
      </c>
      <c r="H938" s="141" t="s">
        <v>2594</v>
      </c>
      <c r="I938" s="113">
        <v>66</v>
      </c>
      <c r="J938" s="42">
        <v>800</v>
      </c>
      <c r="K938" s="42" t="str">
        <f>StoreConfig!J938</f>
        <v>66|0#0#0#800</v>
      </c>
      <c r="Q938" s="239">
        <v>5000007</v>
      </c>
      <c r="R938" s="244">
        <v>1</v>
      </c>
      <c r="S938" s="244"/>
      <c r="T938" s="244"/>
      <c r="U938" s="244"/>
      <c r="V938" s="244"/>
      <c r="W938" s="244"/>
      <c r="X938" s="244"/>
      <c r="Y938" s="244"/>
      <c r="Z938" s="244"/>
      <c r="AA938" s="244"/>
      <c r="AB938" s="244"/>
    </row>
    <row r="939" spans="3:28">
      <c r="C939" s="247"/>
      <c r="D939" s="130">
        <v>66</v>
      </c>
      <c r="E939" s="140">
        <v>800</v>
      </c>
      <c r="F939" s="127">
        <v>800</v>
      </c>
      <c r="H939" s="141" t="s">
        <v>2594</v>
      </c>
      <c r="I939" s="113">
        <v>66</v>
      </c>
      <c r="J939" s="42">
        <v>800</v>
      </c>
      <c r="K939" s="42" t="str">
        <f>StoreConfig!J939</f>
        <v>66|0#0#0#800</v>
      </c>
      <c r="Q939" s="239">
        <v>5000008</v>
      </c>
      <c r="R939" s="244">
        <v>1</v>
      </c>
      <c r="S939" s="244"/>
      <c r="T939" s="244"/>
      <c r="U939" s="244"/>
      <c r="V939" s="244"/>
      <c r="W939" s="244"/>
      <c r="X939" s="244"/>
      <c r="Y939" s="244"/>
      <c r="Z939" s="244"/>
      <c r="AA939" s="244"/>
      <c r="AB939" s="244"/>
    </row>
    <row r="940" spans="3:28">
      <c r="C940" s="247"/>
      <c r="D940" s="130">
        <v>66</v>
      </c>
      <c r="E940" s="140">
        <v>3000</v>
      </c>
      <c r="F940" s="127">
        <v>3000</v>
      </c>
      <c r="H940" s="141" t="s">
        <v>2594</v>
      </c>
      <c r="I940" s="113">
        <v>66</v>
      </c>
      <c r="J940" s="42">
        <v>3000</v>
      </c>
      <c r="K940" s="42" t="str">
        <f>StoreConfig!J940</f>
        <v>66|0#0#0#3000</v>
      </c>
      <c r="Q940" s="239">
        <v>5000009</v>
      </c>
      <c r="R940" s="244">
        <v>1</v>
      </c>
      <c r="S940" s="244"/>
      <c r="T940" s="244"/>
      <c r="U940" s="244"/>
      <c r="V940" s="244"/>
      <c r="W940" s="244"/>
      <c r="X940" s="244"/>
      <c r="Y940" s="244"/>
      <c r="Z940" s="244"/>
      <c r="AA940" s="244"/>
      <c r="AB940" s="244"/>
    </row>
    <row r="941" spans="3:28">
      <c r="C941" s="247"/>
      <c r="D941" s="130">
        <v>66</v>
      </c>
      <c r="E941" s="140">
        <v>3000</v>
      </c>
      <c r="F941" s="127">
        <v>3000</v>
      </c>
      <c r="H941" s="141" t="s">
        <v>2594</v>
      </c>
      <c r="I941" s="113">
        <v>66</v>
      </c>
      <c r="J941" s="42">
        <v>3000</v>
      </c>
      <c r="K941" s="42" t="str">
        <f>StoreConfig!J941</f>
        <v>66|0#0#0#3000</v>
      </c>
      <c r="Q941" s="239">
        <v>5000010</v>
      </c>
      <c r="R941" s="244">
        <v>1</v>
      </c>
      <c r="S941" s="244"/>
      <c r="T941" s="244"/>
      <c r="U941" s="244"/>
      <c r="V941" s="244"/>
      <c r="W941" s="244"/>
      <c r="X941" s="244"/>
      <c r="Y941" s="244"/>
      <c r="Z941" s="244"/>
      <c r="AA941" s="244"/>
      <c r="AB941" s="244"/>
    </row>
    <row r="942" spans="3:28">
      <c r="C942" s="247"/>
      <c r="D942" s="130">
        <v>66</v>
      </c>
      <c r="E942" s="140">
        <v>3000</v>
      </c>
      <c r="F942" s="127">
        <v>3000</v>
      </c>
      <c r="H942" s="141" t="s">
        <v>2594</v>
      </c>
      <c r="I942" s="113">
        <v>66</v>
      </c>
      <c r="J942" s="42">
        <v>3000</v>
      </c>
      <c r="K942" s="42" t="str">
        <f>StoreConfig!J942</f>
        <v>66|0#0#0#3000</v>
      </c>
      <c r="Q942" s="239">
        <v>5000011</v>
      </c>
      <c r="R942" s="244">
        <v>1</v>
      </c>
      <c r="S942" s="244"/>
      <c r="T942" s="244"/>
      <c r="U942" s="244"/>
      <c r="V942" s="244"/>
      <c r="W942" s="244"/>
      <c r="X942" s="244"/>
      <c r="Y942" s="244"/>
      <c r="Z942" s="244"/>
      <c r="AA942" s="244"/>
      <c r="AB942" s="244"/>
    </row>
    <row r="943" spans="3:28">
      <c r="C943" s="247"/>
      <c r="D943" s="130">
        <v>66</v>
      </c>
      <c r="E943" s="140">
        <v>3000</v>
      </c>
      <c r="F943" s="127">
        <v>3000</v>
      </c>
      <c r="H943" s="141" t="s">
        <v>2594</v>
      </c>
      <c r="I943" s="113">
        <v>66</v>
      </c>
      <c r="J943" s="42">
        <v>3000</v>
      </c>
      <c r="K943" s="42" t="str">
        <f>StoreConfig!J943</f>
        <v>66|0#0#0#3000</v>
      </c>
      <c r="Q943" s="239">
        <v>5000012</v>
      </c>
      <c r="R943" s="244">
        <v>1</v>
      </c>
      <c r="S943" s="244"/>
      <c r="T943" s="244"/>
      <c r="U943" s="244"/>
      <c r="V943" s="244"/>
      <c r="W943" s="244"/>
      <c r="X943" s="244"/>
      <c r="Y943" s="244"/>
      <c r="Z943" s="244"/>
      <c r="AA943" s="244"/>
      <c r="AB943" s="244"/>
    </row>
    <row r="944" spans="3:28">
      <c r="C944" s="247"/>
      <c r="D944" s="130">
        <v>66</v>
      </c>
      <c r="E944" s="140">
        <v>3000</v>
      </c>
      <c r="F944" s="127">
        <v>3000</v>
      </c>
      <c r="H944" s="141" t="s">
        <v>2594</v>
      </c>
      <c r="I944" s="113">
        <v>66</v>
      </c>
      <c r="J944" s="42">
        <v>3000</v>
      </c>
      <c r="K944" s="42" t="str">
        <f>StoreConfig!J944</f>
        <v>66|0#0#0#3000</v>
      </c>
      <c r="Q944" s="239">
        <v>5000013</v>
      </c>
      <c r="R944" s="244">
        <v>1</v>
      </c>
      <c r="S944" s="244"/>
      <c r="T944" s="244"/>
      <c r="U944" s="244"/>
      <c r="V944" s="244"/>
      <c r="W944" s="244"/>
      <c r="X944" s="244"/>
      <c r="Y944" s="244"/>
      <c r="Z944" s="244"/>
      <c r="AA944" s="244"/>
      <c r="AB944" s="244"/>
    </row>
    <row r="945" spans="3:28">
      <c r="C945" s="247"/>
      <c r="D945" s="130">
        <v>66</v>
      </c>
      <c r="E945" s="140">
        <v>3000</v>
      </c>
      <c r="F945" s="127">
        <v>3000</v>
      </c>
      <c r="H945" s="141" t="s">
        <v>2594</v>
      </c>
      <c r="I945" s="113">
        <v>66</v>
      </c>
      <c r="J945" s="42">
        <v>3000</v>
      </c>
      <c r="K945" s="42" t="str">
        <f>StoreConfig!J945</f>
        <v>66|0#0#0#3000</v>
      </c>
      <c r="Q945" s="239">
        <v>5000014</v>
      </c>
      <c r="R945" s="244">
        <v>1</v>
      </c>
      <c r="S945" s="244"/>
      <c r="T945" s="244"/>
      <c r="U945" s="244"/>
      <c r="V945" s="244"/>
      <c r="W945" s="244"/>
      <c r="X945" s="244"/>
      <c r="Y945" s="244"/>
      <c r="Z945" s="244"/>
      <c r="AA945" s="244"/>
      <c r="AB945" s="244"/>
    </row>
    <row r="946" spans="3:28">
      <c r="C946" s="247"/>
      <c r="D946" s="130">
        <v>66</v>
      </c>
      <c r="E946" s="140">
        <v>3000</v>
      </c>
      <c r="F946" s="127">
        <v>3000</v>
      </c>
      <c r="H946" s="141" t="s">
        <v>2594</v>
      </c>
      <c r="I946" s="113">
        <v>66</v>
      </c>
      <c r="J946" s="42">
        <v>3000</v>
      </c>
      <c r="K946" s="42" t="str">
        <f>StoreConfig!J946</f>
        <v>66|0#0#0#3000</v>
      </c>
      <c r="Q946" s="239">
        <v>5000015</v>
      </c>
      <c r="R946" s="244">
        <v>1</v>
      </c>
      <c r="S946" s="244"/>
      <c r="T946" s="244"/>
      <c r="U946" s="244"/>
      <c r="V946" s="244"/>
      <c r="W946" s="244"/>
      <c r="X946" s="244"/>
      <c r="Y946" s="244"/>
      <c r="Z946" s="244"/>
      <c r="AA946" s="244"/>
      <c r="AB946" s="244"/>
    </row>
    <row r="947" spans="3:28">
      <c r="C947" s="247"/>
      <c r="D947" s="130">
        <v>66</v>
      </c>
      <c r="E947" s="140">
        <v>3000</v>
      </c>
      <c r="F947" s="127">
        <v>3000</v>
      </c>
      <c r="H947" s="141" t="s">
        <v>2594</v>
      </c>
      <c r="I947" s="113">
        <v>66</v>
      </c>
      <c r="J947" s="42">
        <v>3000</v>
      </c>
      <c r="K947" s="42" t="str">
        <f>StoreConfig!J947</f>
        <v>66|0#0#0#3000</v>
      </c>
      <c r="Q947" s="239">
        <v>5000016</v>
      </c>
      <c r="R947" s="244">
        <v>1</v>
      </c>
      <c r="S947" s="244"/>
      <c r="T947" s="244"/>
      <c r="U947" s="244"/>
      <c r="V947" s="244"/>
      <c r="W947" s="244"/>
      <c r="X947" s="244"/>
      <c r="Y947" s="244"/>
      <c r="Z947" s="244"/>
      <c r="AA947" s="244"/>
      <c r="AB947" s="244"/>
    </row>
    <row r="948" spans="3:28">
      <c r="C948" s="247"/>
      <c r="D948" s="130">
        <v>66</v>
      </c>
      <c r="E948" s="140">
        <v>3000</v>
      </c>
      <c r="F948" s="127">
        <v>3000</v>
      </c>
      <c r="H948" s="141" t="s">
        <v>2594</v>
      </c>
      <c r="I948" s="113">
        <v>66</v>
      </c>
      <c r="J948" s="42">
        <v>3000</v>
      </c>
      <c r="K948" s="42" t="str">
        <f>StoreConfig!J948</f>
        <v>66|0#0#0#3000</v>
      </c>
      <c r="Q948" s="239">
        <v>5000017</v>
      </c>
      <c r="R948" s="244">
        <v>1</v>
      </c>
      <c r="S948" s="244"/>
      <c r="T948" s="244"/>
      <c r="U948" s="244"/>
      <c r="V948" s="244"/>
      <c r="W948" s="244"/>
      <c r="X948" s="244"/>
      <c r="Y948" s="244"/>
      <c r="Z948" s="244"/>
      <c r="AA948" s="244"/>
      <c r="AB948" s="244"/>
    </row>
    <row r="949" spans="3:28">
      <c r="C949" s="247"/>
      <c r="D949" s="130">
        <v>66</v>
      </c>
      <c r="E949" s="140">
        <v>3000</v>
      </c>
      <c r="F949" s="127">
        <v>3000</v>
      </c>
      <c r="H949" s="141" t="s">
        <v>2594</v>
      </c>
      <c r="I949" s="113">
        <v>66</v>
      </c>
      <c r="J949" s="42">
        <v>3000</v>
      </c>
      <c r="K949" s="42" t="str">
        <f>StoreConfig!J949</f>
        <v>66|0#0#0#3000</v>
      </c>
      <c r="Q949" s="239">
        <v>5000018</v>
      </c>
      <c r="R949" s="244">
        <v>1</v>
      </c>
      <c r="S949" s="244"/>
      <c r="T949" s="244"/>
      <c r="U949" s="244"/>
      <c r="V949" s="244"/>
      <c r="W949" s="244"/>
      <c r="X949" s="244"/>
      <c r="Y949" s="244"/>
      <c r="Z949" s="244"/>
      <c r="AA949" s="244"/>
      <c r="AB949" s="244"/>
    </row>
    <row r="950" spans="3:28">
      <c r="C950" s="247"/>
      <c r="D950" s="130">
        <v>66</v>
      </c>
      <c r="E950" s="140">
        <v>3000</v>
      </c>
      <c r="F950" s="127">
        <v>3000</v>
      </c>
      <c r="H950" s="141" t="s">
        <v>2594</v>
      </c>
      <c r="I950" s="113">
        <v>66</v>
      </c>
      <c r="J950" s="42">
        <v>3000</v>
      </c>
      <c r="K950" s="42" t="str">
        <f>StoreConfig!J950</f>
        <v>66|0#0#0#3000</v>
      </c>
      <c r="Q950" s="239">
        <v>5000019</v>
      </c>
      <c r="R950" s="244">
        <v>1</v>
      </c>
      <c r="S950" s="244"/>
      <c r="T950" s="244"/>
      <c r="U950" s="244"/>
      <c r="V950" s="244"/>
      <c r="W950" s="244"/>
      <c r="X950" s="244"/>
      <c r="Y950" s="244"/>
      <c r="Z950" s="244"/>
      <c r="AA950" s="244"/>
      <c r="AB950" s="244"/>
    </row>
    <row r="951" spans="3:28">
      <c r="C951" s="247"/>
      <c r="D951" s="130">
        <v>66</v>
      </c>
      <c r="E951" s="140">
        <v>3000</v>
      </c>
      <c r="F951" s="127">
        <v>3000</v>
      </c>
      <c r="H951" s="141" t="s">
        <v>2594</v>
      </c>
      <c r="I951" s="113">
        <v>66</v>
      </c>
      <c r="J951" s="42">
        <v>3000</v>
      </c>
      <c r="K951" s="42" t="str">
        <f>StoreConfig!J951</f>
        <v>66|0#0#0#3000</v>
      </c>
      <c r="Q951" s="239">
        <v>5000020</v>
      </c>
      <c r="R951" s="244">
        <v>1</v>
      </c>
      <c r="S951" s="244"/>
      <c r="T951" s="244"/>
      <c r="U951" s="244"/>
      <c r="V951" s="244"/>
      <c r="W951" s="244"/>
      <c r="X951" s="244"/>
      <c r="Y951" s="244"/>
      <c r="Z951" s="244"/>
      <c r="AA951" s="244"/>
      <c r="AB951" s="244"/>
    </row>
    <row r="952" spans="3:28">
      <c r="C952" s="247"/>
      <c r="D952" s="130">
        <v>66</v>
      </c>
      <c r="E952" s="140">
        <v>3000</v>
      </c>
      <c r="F952" s="127">
        <v>3000</v>
      </c>
      <c r="H952" s="141" t="s">
        <v>2594</v>
      </c>
      <c r="I952" s="113">
        <v>66</v>
      </c>
      <c r="J952" s="42">
        <v>3000</v>
      </c>
      <c r="K952" s="42" t="str">
        <f>StoreConfig!J952</f>
        <v>66|0#0#0#3000</v>
      </c>
      <c r="Q952" s="239">
        <v>5000021</v>
      </c>
      <c r="R952" s="244">
        <v>1</v>
      </c>
      <c r="S952" s="244"/>
      <c r="T952" s="244"/>
      <c r="U952" s="244"/>
      <c r="V952" s="244"/>
      <c r="W952" s="244"/>
      <c r="X952" s="244"/>
      <c r="Y952" s="244"/>
      <c r="Z952" s="244"/>
      <c r="AA952" s="244"/>
      <c r="AB952" s="244"/>
    </row>
    <row r="953" spans="3:28">
      <c r="C953" s="247"/>
      <c r="D953" s="130">
        <v>66</v>
      </c>
      <c r="E953" s="140">
        <v>3000</v>
      </c>
      <c r="F953" s="127">
        <v>3000</v>
      </c>
      <c r="H953" s="141" t="s">
        <v>2594</v>
      </c>
      <c r="I953" s="113">
        <v>66</v>
      </c>
      <c r="J953" s="42">
        <v>3000</v>
      </c>
      <c r="K953" s="42" t="str">
        <f>StoreConfig!J953</f>
        <v>66|0#0#0#3000</v>
      </c>
      <c r="Q953" s="239">
        <v>5000022</v>
      </c>
      <c r="R953" s="244">
        <v>1</v>
      </c>
      <c r="S953" s="244"/>
      <c r="T953" s="244"/>
      <c r="U953" s="244"/>
      <c r="V953" s="244"/>
      <c r="W953" s="244"/>
      <c r="X953" s="244"/>
      <c r="Y953" s="244"/>
      <c r="Z953" s="244"/>
      <c r="AA953" s="244"/>
      <c r="AB953" s="244"/>
    </row>
    <row r="954" spans="3:28">
      <c r="C954" s="247"/>
      <c r="D954" s="130">
        <v>66</v>
      </c>
      <c r="E954" s="140">
        <v>3000</v>
      </c>
      <c r="F954" s="127">
        <v>3000</v>
      </c>
      <c r="H954" s="141" t="s">
        <v>2594</v>
      </c>
      <c r="I954" s="113">
        <v>66</v>
      </c>
      <c r="J954" s="42">
        <v>3000</v>
      </c>
      <c r="K954" s="42" t="str">
        <f>StoreConfig!J954</f>
        <v>66|0#0#0#3000</v>
      </c>
      <c r="Q954" s="239">
        <v>5000023</v>
      </c>
      <c r="R954" s="244">
        <v>1</v>
      </c>
      <c r="S954" s="244"/>
      <c r="T954" s="244"/>
      <c r="U954" s="244"/>
      <c r="V954" s="244"/>
      <c r="W954" s="244"/>
      <c r="X954" s="244"/>
      <c r="Y954" s="244"/>
      <c r="Z954" s="244"/>
      <c r="AA954" s="244"/>
      <c r="AB954" s="244"/>
    </row>
    <row r="955" spans="3:28">
      <c r="C955" s="247"/>
      <c r="D955" s="130">
        <v>66</v>
      </c>
      <c r="E955" s="140">
        <v>3000</v>
      </c>
      <c r="F955" s="127">
        <v>3000</v>
      </c>
      <c r="H955" s="141" t="s">
        <v>2594</v>
      </c>
      <c r="I955" s="113">
        <v>66</v>
      </c>
      <c r="J955" s="42">
        <v>3000</v>
      </c>
      <c r="K955" s="42" t="str">
        <f>StoreConfig!J955</f>
        <v>66|0#0#0#3000</v>
      </c>
      <c r="Q955" s="239">
        <v>5000024</v>
      </c>
      <c r="R955" s="244">
        <v>1</v>
      </c>
      <c r="S955" s="244"/>
      <c r="T955" s="244"/>
      <c r="U955" s="244"/>
      <c r="V955" s="244"/>
      <c r="W955" s="244"/>
      <c r="X955" s="244"/>
      <c r="Y955" s="244"/>
      <c r="Z955" s="244"/>
      <c r="AA955" s="244"/>
      <c r="AB955" s="244"/>
    </row>
    <row r="956" spans="3:28">
      <c r="C956" s="247"/>
      <c r="D956" s="130">
        <v>66</v>
      </c>
      <c r="E956" s="140">
        <v>3000</v>
      </c>
      <c r="F956" s="127">
        <v>3000</v>
      </c>
      <c r="H956" s="141" t="s">
        <v>2594</v>
      </c>
      <c r="I956" s="113">
        <v>66</v>
      </c>
      <c r="J956" s="42">
        <v>3000</v>
      </c>
      <c r="K956" s="42" t="str">
        <f>StoreConfig!J956</f>
        <v>66|0#0#0#3000</v>
      </c>
      <c r="Q956" s="239">
        <v>5000025</v>
      </c>
      <c r="R956" s="244">
        <v>1</v>
      </c>
      <c r="S956" s="244"/>
      <c r="T956" s="244"/>
      <c r="U956" s="244"/>
      <c r="V956" s="244"/>
      <c r="W956" s="244"/>
      <c r="X956" s="244"/>
      <c r="Y956" s="244"/>
      <c r="Z956" s="244"/>
      <c r="AA956" s="244"/>
      <c r="AB956" s="244"/>
    </row>
    <row r="957" spans="3:28">
      <c r="C957" s="247"/>
      <c r="D957" s="130">
        <v>66</v>
      </c>
      <c r="E957" s="140">
        <v>3000</v>
      </c>
      <c r="F957" s="127">
        <v>3000</v>
      </c>
      <c r="H957" s="141" t="s">
        <v>2594</v>
      </c>
      <c r="I957" s="113">
        <v>66</v>
      </c>
      <c r="J957" s="42">
        <v>3000</v>
      </c>
      <c r="K957" s="42" t="str">
        <f>StoreConfig!J957</f>
        <v>66|0#0#0#3000</v>
      </c>
      <c r="Q957" s="239">
        <v>5000026</v>
      </c>
      <c r="R957" s="244">
        <v>1</v>
      </c>
      <c r="S957" s="244"/>
      <c r="T957" s="244"/>
      <c r="U957" s="244"/>
      <c r="V957" s="244"/>
      <c r="W957" s="244"/>
      <c r="X957" s="244"/>
      <c r="Y957" s="244"/>
      <c r="Z957" s="244"/>
      <c r="AA957" s="244"/>
      <c r="AB957" s="244"/>
    </row>
    <row r="958" spans="3:28">
      <c r="C958" s="247"/>
      <c r="D958" s="130">
        <v>66</v>
      </c>
      <c r="E958" s="140">
        <v>3000</v>
      </c>
      <c r="F958" s="127">
        <v>3000</v>
      </c>
      <c r="H958" s="141" t="s">
        <v>2594</v>
      </c>
      <c r="I958" s="113">
        <v>66</v>
      </c>
      <c r="J958" s="42">
        <v>3000</v>
      </c>
      <c r="K958" s="42" t="str">
        <f>StoreConfig!J958</f>
        <v>66|0#0#0#3000</v>
      </c>
      <c r="Q958" s="239">
        <v>5000027</v>
      </c>
      <c r="R958" s="244">
        <v>1</v>
      </c>
      <c r="S958" s="244"/>
      <c r="T958" s="244"/>
      <c r="U958" s="244"/>
      <c r="V958" s="244"/>
      <c r="W958" s="244"/>
      <c r="X958" s="244"/>
      <c r="Y958" s="244"/>
      <c r="Z958" s="244"/>
      <c r="AA958" s="244"/>
      <c r="AB958" s="244"/>
    </row>
    <row r="959" spans="3:28">
      <c r="C959" s="247"/>
      <c r="D959" s="130">
        <v>66</v>
      </c>
      <c r="E959" s="140">
        <v>3000</v>
      </c>
      <c r="F959" s="127">
        <v>3000</v>
      </c>
      <c r="H959" s="141" t="s">
        <v>2594</v>
      </c>
      <c r="I959" s="113">
        <v>66</v>
      </c>
      <c r="J959" s="42">
        <v>3000</v>
      </c>
      <c r="K959" s="42" t="str">
        <f>StoreConfig!J959</f>
        <v>66|0#0#0#3000</v>
      </c>
      <c r="Q959" s="239">
        <v>5000028</v>
      </c>
      <c r="R959" s="244">
        <v>1</v>
      </c>
      <c r="S959" s="244"/>
      <c r="T959" s="244"/>
      <c r="U959" s="244"/>
      <c r="V959" s="244"/>
      <c r="W959" s="244"/>
      <c r="X959" s="244"/>
      <c r="Y959" s="244"/>
      <c r="Z959" s="244"/>
      <c r="AA959" s="244"/>
      <c r="AB959" s="244"/>
    </row>
    <row r="960" spans="3:28">
      <c r="C960" s="247"/>
      <c r="D960" s="130">
        <v>66</v>
      </c>
      <c r="E960" s="140">
        <v>3000</v>
      </c>
      <c r="F960" s="127">
        <v>3000</v>
      </c>
      <c r="H960" s="141" t="s">
        <v>2594</v>
      </c>
      <c r="I960" s="113">
        <v>66</v>
      </c>
      <c r="J960" s="42">
        <v>3000</v>
      </c>
      <c r="K960" s="42" t="str">
        <f>StoreConfig!J960</f>
        <v>66|0#0#0#3000</v>
      </c>
      <c r="Q960" s="239">
        <v>5000029</v>
      </c>
      <c r="R960" s="244">
        <v>1</v>
      </c>
      <c r="S960" s="244"/>
      <c r="T960" s="244"/>
      <c r="U960" s="244"/>
      <c r="V960" s="244"/>
      <c r="W960" s="244"/>
      <c r="X960" s="244"/>
      <c r="Y960" s="244"/>
      <c r="Z960" s="244"/>
      <c r="AA960" s="244"/>
      <c r="AB960" s="244"/>
    </row>
    <row r="961" spans="3:28">
      <c r="C961" s="247"/>
      <c r="D961" s="130">
        <v>66</v>
      </c>
      <c r="E961" s="140">
        <v>3000</v>
      </c>
      <c r="F961" s="127">
        <v>3000</v>
      </c>
      <c r="H961" s="141" t="s">
        <v>2594</v>
      </c>
      <c r="I961" s="113">
        <v>66</v>
      </c>
      <c r="J961" s="42">
        <v>3000</v>
      </c>
      <c r="K961" s="42" t="str">
        <f>StoreConfig!J961</f>
        <v>66|0#0#0#3000</v>
      </c>
      <c r="Q961" s="239">
        <v>5000030</v>
      </c>
      <c r="R961" s="244">
        <v>1</v>
      </c>
      <c r="S961" s="244"/>
      <c r="T961" s="244"/>
      <c r="U961" s="244"/>
      <c r="V961" s="244"/>
      <c r="W961" s="244"/>
      <c r="X961" s="244"/>
      <c r="Y961" s="244"/>
      <c r="Z961" s="244"/>
      <c r="AA961" s="244"/>
      <c r="AB961" s="244"/>
    </row>
    <row r="962" spans="3:28">
      <c r="C962" s="247"/>
      <c r="D962" s="130">
        <v>66</v>
      </c>
      <c r="E962" s="140">
        <v>3000</v>
      </c>
      <c r="F962" s="127">
        <v>3000</v>
      </c>
      <c r="H962" s="141" t="s">
        <v>2594</v>
      </c>
      <c r="I962" s="113">
        <v>66</v>
      </c>
      <c r="J962" s="42">
        <v>3000</v>
      </c>
      <c r="K962" s="42" t="str">
        <f>StoreConfig!J962</f>
        <v>66|0#0#0#3000</v>
      </c>
      <c r="Q962" s="239">
        <v>5000031</v>
      </c>
      <c r="R962" s="244">
        <v>1</v>
      </c>
      <c r="S962" s="244"/>
      <c r="T962" s="244"/>
      <c r="U962" s="244"/>
      <c r="V962" s="244"/>
      <c r="W962" s="244"/>
      <c r="X962" s="244"/>
      <c r="Y962" s="244"/>
      <c r="Z962" s="244"/>
      <c r="AA962" s="244"/>
      <c r="AB962" s="244"/>
    </row>
    <row r="963" spans="3:28">
      <c r="C963" s="247"/>
      <c r="D963" s="130">
        <v>66</v>
      </c>
      <c r="E963" s="140">
        <v>3000</v>
      </c>
      <c r="F963" s="127">
        <v>3000</v>
      </c>
      <c r="H963" s="141" t="s">
        <v>2594</v>
      </c>
      <c r="I963" s="113">
        <v>66</v>
      </c>
      <c r="J963" s="42">
        <v>3000</v>
      </c>
      <c r="K963" s="42" t="str">
        <f>StoreConfig!J963</f>
        <v>66|0#0#0#3000</v>
      </c>
      <c r="Q963" s="239">
        <v>5000032</v>
      </c>
      <c r="R963" s="244">
        <v>1</v>
      </c>
      <c r="S963" s="244"/>
      <c r="T963" s="244"/>
      <c r="U963" s="244"/>
      <c r="V963" s="244"/>
      <c r="W963" s="244"/>
      <c r="X963" s="244"/>
      <c r="Y963" s="244"/>
      <c r="Z963" s="244"/>
      <c r="AA963" s="244"/>
      <c r="AB963" s="244"/>
    </row>
    <row r="964" spans="3:28">
      <c r="C964" s="247"/>
      <c r="D964" s="130">
        <v>66</v>
      </c>
      <c r="E964" s="140">
        <v>10000</v>
      </c>
      <c r="F964" s="127">
        <v>10000</v>
      </c>
      <c r="H964" s="141" t="s">
        <v>2594</v>
      </c>
      <c r="I964" s="113">
        <v>66</v>
      </c>
      <c r="J964" s="42">
        <v>10000</v>
      </c>
      <c r="K964" s="42" t="str">
        <f>StoreConfig!J964</f>
        <v>66|0#0#0#10000</v>
      </c>
      <c r="Q964" s="239">
        <v>5000033</v>
      </c>
      <c r="R964" s="244">
        <v>1</v>
      </c>
      <c r="S964" s="244"/>
      <c r="T964" s="244"/>
      <c r="U964" s="244"/>
      <c r="V964" s="244"/>
      <c r="W964" s="244"/>
      <c r="X964" s="244"/>
      <c r="Y964" s="244"/>
      <c r="Z964" s="244"/>
      <c r="AA964" s="244"/>
      <c r="AB964" s="244"/>
    </row>
    <row r="965" spans="3:28">
      <c r="C965" s="247"/>
      <c r="D965" s="130">
        <v>66</v>
      </c>
      <c r="E965" s="140">
        <v>10000</v>
      </c>
      <c r="F965" s="127">
        <v>10000</v>
      </c>
      <c r="H965" s="141" t="s">
        <v>2594</v>
      </c>
      <c r="I965" s="113">
        <v>66</v>
      </c>
      <c r="J965" s="42">
        <v>10000</v>
      </c>
      <c r="K965" s="42" t="str">
        <f>StoreConfig!J965</f>
        <v>66|0#0#0#10000</v>
      </c>
      <c r="Q965" s="239">
        <v>5000034</v>
      </c>
      <c r="R965" s="244">
        <v>1</v>
      </c>
      <c r="S965" s="244"/>
      <c r="T965" s="244"/>
      <c r="U965" s="244"/>
      <c r="V965" s="244"/>
      <c r="W965" s="244"/>
      <c r="X965" s="244"/>
      <c r="Y965" s="244"/>
      <c r="Z965" s="244"/>
      <c r="AA965" s="244"/>
      <c r="AB965" s="244"/>
    </row>
    <row r="966" spans="3:28">
      <c r="C966" s="247"/>
      <c r="D966" s="130">
        <v>66</v>
      </c>
      <c r="E966" s="140">
        <v>10000</v>
      </c>
      <c r="F966" s="127">
        <v>10000</v>
      </c>
      <c r="H966" s="141" t="s">
        <v>2594</v>
      </c>
      <c r="I966" s="113">
        <v>66</v>
      </c>
      <c r="J966" s="42">
        <v>10000</v>
      </c>
      <c r="K966" s="42" t="str">
        <f>StoreConfig!J966</f>
        <v>66|0#0#0#10000</v>
      </c>
      <c r="Q966" s="239">
        <v>5000035</v>
      </c>
      <c r="R966" s="244">
        <v>1</v>
      </c>
      <c r="S966" s="244"/>
      <c r="T966" s="244"/>
      <c r="U966" s="244"/>
      <c r="V966" s="244"/>
      <c r="W966" s="244"/>
      <c r="X966" s="244"/>
      <c r="Y966" s="244"/>
      <c r="Z966" s="244"/>
      <c r="AA966" s="244"/>
      <c r="AB966" s="244"/>
    </row>
    <row r="967" spans="3:28">
      <c r="C967" s="247"/>
      <c r="D967" s="130">
        <v>66</v>
      </c>
      <c r="E967" s="140">
        <v>10000</v>
      </c>
      <c r="F967" s="127">
        <v>10000</v>
      </c>
      <c r="H967" s="141" t="s">
        <v>2594</v>
      </c>
      <c r="I967" s="113">
        <v>66</v>
      </c>
      <c r="J967" s="42">
        <v>10000</v>
      </c>
      <c r="K967" s="42" t="str">
        <f>StoreConfig!J967</f>
        <v>66|0#0#0#10000</v>
      </c>
      <c r="Q967" s="239">
        <v>5000036</v>
      </c>
      <c r="R967" s="244">
        <v>1</v>
      </c>
      <c r="S967" s="244"/>
      <c r="T967" s="244"/>
      <c r="U967" s="244"/>
      <c r="V967" s="244"/>
      <c r="W967" s="244"/>
      <c r="X967" s="244"/>
      <c r="Y967" s="244"/>
      <c r="Z967" s="244"/>
      <c r="AA967" s="244"/>
      <c r="AB967" s="244"/>
    </row>
    <row r="968" spans="3:28">
      <c r="C968" s="247"/>
      <c r="D968" s="130">
        <v>66</v>
      </c>
      <c r="E968" s="140">
        <v>10000</v>
      </c>
      <c r="F968" s="127">
        <v>10000</v>
      </c>
      <c r="H968" s="141" t="s">
        <v>2594</v>
      </c>
      <c r="I968" s="113">
        <v>66</v>
      </c>
      <c r="J968" s="42">
        <v>10000</v>
      </c>
      <c r="K968" s="42" t="str">
        <f>StoreConfig!J968</f>
        <v>66|0#0#0#10000</v>
      </c>
      <c r="Q968" s="239">
        <v>5000037</v>
      </c>
      <c r="R968" s="244">
        <v>1</v>
      </c>
      <c r="S968" s="244"/>
      <c r="T968" s="244"/>
      <c r="U968" s="244"/>
      <c r="V968" s="244"/>
      <c r="W968" s="244"/>
      <c r="X968" s="244"/>
      <c r="Y968" s="244"/>
      <c r="Z968" s="244"/>
      <c r="AA968" s="244"/>
      <c r="AB968" s="244"/>
    </row>
    <row r="969" spans="3:28">
      <c r="C969" s="247"/>
      <c r="D969" s="130">
        <v>66</v>
      </c>
      <c r="E969" s="140">
        <v>10000</v>
      </c>
      <c r="F969" s="127">
        <v>10000</v>
      </c>
      <c r="H969" s="141" t="s">
        <v>2594</v>
      </c>
      <c r="I969" s="113">
        <v>66</v>
      </c>
      <c r="J969" s="42">
        <v>10000</v>
      </c>
      <c r="K969" s="42" t="str">
        <f>StoreConfig!J969</f>
        <v>66|0#0#0#10000</v>
      </c>
      <c r="Q969" s="239">
        <v>5000038</v>
      </c>
      <c r="R969" s="244">
        <v>1</v>
      </c>
      <c r="S969" s="244"/>
      <c r="T969" s="244"/>
      <c r="U969" s="244"/>
      <c r="V969" s="244"/>
      <c r="W969" s="244"/>
      <c r="X969" s="244"/>
      <c r="Y969" s="244"/>
      <c r="Z969" s="244"/>
      <c r="AA969" s="244"/>
      <c r="AB969" s="244"/>
    </row>
    <row r="970" spans="3:28">
      <c r="C970" s="247"/>
      <c r="D970" s="130">
        <v>66</v>
      </c>
      <c r="E970" s="140">
        <v>10000</v>
      </c>
      <c r="F970" s="127">
        <v>10000</v>
      </c>
      <c r="H970" s="141" t="s">
        <v>2594</v>
      </c>
      <c r="I970" s="113">
        <v>66</v>
      </c>
      <c r="J970" s="42">
        <v>10000</v>
      </c>
      <c r="K970" s="42" t="str">
        <f>StoreConfig!J970</f>
        <v>66|0#0#0#10000</v>
      </c>
      <c r="Q970" s="239">
        <v>5000039</v>
      </c>
      <c r="R970" s="244">
        <v>1</v>
      </c>
      <c r="S970" s="244"/>
      <c r="T970" s="244"/>
      <c r="U970" s="244"/>
      <c r="V970" s="244"/>
      <c r="W970" s="244"/>
      <c r="X970" s="244"/>
      <c r="Y970" s="244"/>
      <c r="Z970" s="244"/>
      <c r="AA970" s="244"/>
      <c r="AB970" s="244"/>
    </row>
    <row r="971" spans="3:28">
      <c r="C971" s="247"/>
      <c r="D971" s="130">
        <v>66</v>
      </c>
      <c r="E971" s="140">
        <v>10000</v>
      </c>
      <c r="F971" s="127">
        <v>10000</v>
      </c>
      <c r="H971" s="141" t="s">
        <v>2594</v>
      </c>
      <c r="I971" s="113">
        <v>66</v>
      </c>
      <c r="J971" s="42">
        <v>10000</v>
      </c>
      <c r="K971" s="42" t="str">
        <f>StoreConfig!J971</f>
        <v>66|0#0#0#10000</v>
      </c>
      <c r="Q971" s="239">
        <v>5000040</v>
      </c>
      <c r="R971" s="244">
        <v>1</v>
      </c>
      <c r="S971" s="244"/>
      <c r="T971" s="244"/>
      <c r="U971" s="244"/>
      <c r="V971" s="244"/>
      <c r="W971" s="244"/>
      <c r="X971" s="244"/>
      <c r="Y971" s="244"/>
      <c r="Z971" s="244"/>
      <c r="AA971" s="244"/>
      <c r="AB971" s="244"/>
    </row>
    <row r="972" spans="3:28">
      <c r="C972" s="247"/>
      <c r="D972" s="130">
        <v>66</v>
      </c>
      <c r="E972" s="140">
        <v>10000</v>
      </c>
      <c r="F972" s="127">
        <v>10000</v>
      </c>
      <c r="H972" s="141" t="s">
        <v>2594</v>
      </c>
      <c r="I972" s="113">
        <v>66</v>
      </c>
      <c r="J972" s="42">
        <v>10000</v>
      </c>
      <c r="K972" s="42" t="str">
        <f>StoreConfig!J972</f>
        <v>66|0#0#0#10000</v>
      </c>
      <c r="Q972" s="239">
        <v>5000041</v>
      </c>
      <c r="R972" s="244">
        <v>1</v>
      </c>
      <c r="S972" s="244"/>
      <c r="T972" s="244"/>
      <c r="U972" s="244"/>
      <c r="V972" s="244"/>
      <c r="W972" s="244"/>
      <c r="X972" s="244"/>
      <c r="Y972" s="244"/>
      <c r="Z972" s="244"/>
      <c r="AA972" s="244"/>
      <c r="AB972" s="244"/>
    </row>
    <row r="973" spans="3:28">
      <c r="C973" s="247"/>
      <c r="D973" s="130">
        <v>66</v>
      </c>
      <c r="E973" s="140">
        <v>10000</v>
      </c>
      <c r="F973" s="127">
        <v>10000</v>
      </c>
      <c r="H973" s="141" t="s">
        <v>2594</v>
      </c>
      <c r="I973" s="113">
        <v>66</v>
      </c>
      <c r="J973" s="42">
        <v>10000</v>
      </c>
      <c r="K973" s="42" t="str">
        <f>StoreConfig!J973</f>
        <v>66|0#0#0#10000</v>
      </c>
      <c r="Q973" s="239">
        <v>5000042</v>
      </c>
      <c r="R973" s="244">
        <v>1</v>
      </c>
      <c r="S973" s="244"/>
      <c r="T973" s="244"/>
      <c r="U973" s="244"/>
      <c r="V973" s="244"/>
      <c r="W973" s="244"/>
      <c r="X973" s="244"/>
      <c r="Y973" s="244"/>
      <c r="Z973" s="244"/>
      <c r="AA973" s="244"/>
      <c r="AB973" s="244"/>
    </row>
    <row r="974" spans="3:28">
      <c r="C974" s="247"/>
      <c r="D974" s="130">
        <v>66</v>
      </c>
      <c r="E974" s="140">
        <v>10000</v>
      </c>
      <c r="F974" s="127">
        <v>10000</v>
      </c>
      <c r="H974" s="141" t="s">
        <v>2594</v>
      </c>
      <c r="I974" s="113">
        <v>66</v>
      </c>
      <c r="J974" s="42">
        <v>10000</v>
      </c>
      <c r="K974" s="42" t="str">
        <f>StoreConfig!J974</f>
        <v>66|0#0#0#10000</v>
      </c>
      <c r="Q974" s="239">
        <v>5000043</v>
      </c>
      <c r="R974" s="244">
        <v>1</v>
      </c>
      <c r="S974" s="244"/>
      <c r="T974" s="244"/>
      <c r="U974" s="244"/>
      <c r="V974" s="244"/>
      <c r="W974" s="244"/>
      <c r="X974" s="244"/>
      <c r="Y974" s="244"/>
      <c r="Z974" s="244"/>
      <c r="AA974" s="244"/>
      <c r="AB974" s="244"/>
    </row>
    <row r="975" spans="3:28">
      <c r="C975" s="247"/>
      <c r="D975" s="130">
        <v>66</v>
      </c>
      <c r="E975" s="140">
        <v>10000</v>
      </c>
      <c r="F975" s="127">
        <v>10000</v>
      </c>
      <c r="H975" s="141" t="s">
        <v>2594</v>
      </c>
      <c r="I975" s="113">
        <v>66</v>
      </c>
      <c r="J975" s="42">
        <v>10000</v>
      </c>
      <c r="K975" s="42" t="str">
        <f>StoreConfig!J975</f>
        <v>66|0#0#0#10000</v>
      </c>
      <c r="Q975" s="239">
        <v>5000044</v>
      </c>
      <c r="R975" s="244">
        <v>1</v>
      </c>
      <c r="S975" s="244"/>
      <c r="T975" s="244"/>
      <c r="U975" s="244"/>
      <c r="V975" s="244"/>
      <c r="W975" s="244"/>
      <c r="X975" s="244"/>
      <c r="Y975" s="244"/>
      <c r="Z975" s="244"/>
      <c r="AA975" s="244"/>
      <c r="AB975" s="244"/>
    </row>
    <row r="976" spans="3:28">
      <c r="C976" s="247"/>
      <c r="D976" s="130">
        <v>66</v>
      </c>
      <c r="E976" s="140">
        <v>10000</v>
      </c>
      <c r="F976" s="127">
        <v>10000</v>
      </c>
      <c r="H976" s="141" t="s">
        <v>2594</v>
      </c>
      <c r="I976" s="113">
        <v>66</v>
      </c>
      <c r="J976" s="42">
        <v>10000</v>
      </c>
      <c r="K976" s="42" t="str">
        <f>StoreConfig!J976</f>
        <v>66|0#0#0#10000</v>
      </c>
      <c r="Q976" s="239">
        <v>5000045</v>
      </c>
      <c r="R976" s="244">
        <v>1</v>
      </c>
      <c r="S976" s="244"/>
      <c r="T976" s="244"/>
      <c r="U976" s="244"/>
      <c r="V976" s="244"/>
      <c r="W976" s="244"/>
      <c r="X976" s="244"/>
      <c r="Y976" s="244"/>
      <c r="Z976" s="244"/>
      <c r="AA976" s="244"/>
      <c r="AB976" s="244"/>
    </row>
    <row r="977" spans="3:28">
      <c r="C977" s="247"/>
      <c r="D977" s="130">
        <v>66</v>
      </c>
      <c r="E977" s="140">
        <v>10000</v>
      </c>
      <c r="F977" s="127">
        <v>10000</v>
      </c>
      <c r="H977" s="141" t="s">
        <v>2594</v>
      </c>
      <c r="I977" s="113">
        <v>66</v>
      </c>
      <c r="J977" s="42">
        <v>10000</v>
      </c>
      <c r="K977" s="42" t="str">
        <f>StoreConfig!J977</f>
        <v>66|0#0#0#10000</v>
      </c>
      <c r="Q977" s="239">
        <v>5000046</v>
      </c>
      <c r="R977" s="244">
        <v>1</v>
      </c>
      <c r="S977" s="244"/>
      <c r="T977" s="244"/>
      <c r="U977" s="244"/>
      <c r="V977" s="244"/>
      <c r="W977" s="244"/>
      <c r="X977" s="244"/>
      <c r="Y977" s="244"/>
      <c r="Z977" s="244"/>
      <c r="AA977" s="244"/>
      <c r="AB977" s="244"/>
    </row>
    <row r="978" spans="3:28">
      <c r="C978" s="247"/>
      <c r="D978" s="130">
        <v>66</v>
      </c>
      <c r="E978" s="140">
        <v>10000</v>
      </c>
      <c r="F978" s="127">
        <v>10000</v>
      </c>
      <c r="H978" s="141" t="s">
        <v>2594</v>
      </c>
      <c r="I978" s="113">
        <v>66</v>
      </c>
      <c r="J978" s="42">
        <v>10000</v>
      </c>
      <c r="K978" s="42" t="str">
        <f>StoreConfig!J978</f>
        <v>66|0#0#0#10000</v>
      </c>
      <c r="Q978" s="239">
        <v>5000047</v>
      </c>
      <c r="R978" s="244">
        <v>1</v>
      </c>
      <c r="S978" s="244"/>
      <c r="T978" s="244"/>
      <c r="U978" s="244"/>
      <c r="V978" s="244"/>
      <c r="W978" s="244"/>
      <c r="X978" s="244"/>
      <c r="Y978" s="244"/>
      <c r="Z978" s="244"/>
      <c r="AA978" s="244"/>
      <c r="AB978" s="244"/>
    </row>
    <row r="979" spans="3:28">
      <c r="C979" s="247"/>
      <c r="D979" s="130">
        <v>16</v>
      </c>
      <c r="E979" s="140">
        <v>800</v>
      </c>
      <c r="F979" s="127">
        <v>800</v>
      </c>
      <c r="H979" s="141" t="s">
        <v>2594</v>
      </c>
      <c r="I979" s="113">
        <v>16</v>
      </c>
      <c r="J979" s="42">
        <v>800</v>
      </c>
      <c r="K979" s="42" t="str">
        <f>StoreConfig!J979</f>
        <v>16|0#0#0#800</v>
      </c>
      <c r="Q979" s="239">
        <v>5000001</v>
      </c>
      <c r="R979" s="244">
        <v>1</v>
      </c>
      <c r="S979" s="244"/>
      <c r="T979" s="244"/>
      <c r="U979" s="244"/>
      <c r="V979" s="244"/>
      <c r="W979" s="244"/>
      <c r="X979" s="244"/>
      <c r="Y979" s="244"/>
      <c r="Z979" s="244"/>
      <c r="AA979" s="244"/>
      <c r="AB979" s="244"/>
    </row>
    <row r="980" spans="3:28">
      <c r="C980" s="247"/>
      <c r="D980" s="130">
        <v>16</v>
      </c>
      <c r="E980" s="140">
        <v>800</v>
      </c>
      <c r="F980" s="127">
        <v>800</v>
      </c>
      <c r="H980" s="141" t="s">
        <v>2594</v>
      </c>
      <c r="I980" s="113">
        <v>16</v>
      </c>
      <c r="J980" s="42">
        <v>800</v>
      </c>
      <c r="K980" s="42" t="str">
        <f>StoreConfig!J980</f>
        <v>16|0#0#0#800</v>
      </c>
      <c r="Q980" s="239">
        <v>5000002</v>
      </c>
      <c r="R980" s="244">
        <v>1</v>
      </c>
      <c r="S980" s="244"/>
      <c r="T980" s="244"/>
      <c r="U980" s="244"/>
      <c r="V980" s="244"/>
      <c r="W980" s="244"/>
      <c r="X980" s="244"/>
      <c r="Y980" s="244"/>
      <c r="Z980" s="244"/>
      <c r="AA980" s="244"/>
      <c r="AB980" s="244"/>
    </row>
    <row r="981" spans="3:28">
      <c r="C981" s="247"/>
      <c r="D981" s="130">
        <v>16</v>
      </c>
      <c r="E981" s="140">
        <v>800</v>
      </c>
      <c r="F981" s="127">
        <v>800</v>
      </c>
      <c r="H981" s="141" t="s">
        <v>2594</v>
      </c>
      <c r="I981" s="113">
        <v>16</v>
      </c>
      <c r="J981" s="42">
        <v>800</v>
      </c>
      <c r="K981" s="42" t="str">
        <f>StoreConfig!J981</f>
        <v>16|0#0#0#800</v>
      </c>
      <c r="Q981" s="239">
        <v>5000003</v>
      </c>
      <c r="R981" s="244">
        <v>1</v>
      </c>
      <c r="S981" s="244"/>
      <c r="T981" s="244"/>
      <c r="U981" s="244"/>
      <c r="V981" s="244"/>
      <c r="W981" s="244"/>
      <c r="X981" s="244"/>
      <c r="Y981" s="244"/>
      <c r="Z981" s="244"/>
      <c r="AA981" s="244"/>
      <c r="AB981" s="244"/>
    </row>
    <row r="982" spans="3:28">
      <c r="C982" s="247"/>
      <c r="D982" s="130">
        <v>16</v>
      </c>
      <c r="E982" s="140">
        <v>800</v>
      </c>
      <c r="F982" s="127">
        <v>800</v>
      </c>
      <c r="H982" s="141" t="s">
        <v>2594</v>
      </c>
      <c r="I982" s="113">
        <v>16</v>
      </c>
      <c r="J982" s="42">
        <v>800</v>
      </c>
      <c r="K982" s="42" t="str">
        <f>StoreConfig!J982</f>
        <v>16|0#0#0#800</v>
      </c>
      <c r="Q982" s="239">
        <v>5000004</v>
      </c>
      <c r="R982" s="244">
        <v>1</v>
      </c>
      <c r="S982" s="244"/>
      <c r="T982" s="244"/>
      <c r="U982" s="244"/>
      <c r="V982" s="244"/>
      <c r="W982" s="244"/>
      <c r="X982" s="244"/>
      <c r="Y982" s="244"/>
      <c r="Z982" s="244"/>
      <c r="AA982" s="244"/>
      <c r="AB982" s="244"/>
    </row>
    <row r="983" spans="3:28">
      <c r="C983" s="247"/>
      <c r="D983" s="130">
        <v>16</v>
      </c>
      <c r="E983" s="140">
        <v>800</v>
      </c>
      <c r="F983" s="127">
        <v>800</v>
      </c>
      <c r="H983" s="141" t="s">
        <v>2594</v>
      </c>
      <c r="I983" s="113">
        <v>16</v>
      </c>
      <c r="J983" s="42">
        <v>800</v>
      </c>
      <c r="K983" s="42" t="str">
        <f>StoreConfig!J983</f>
        <v>16|0#0#0#800</v>
      </c>
      <c r="Q983" s="239">
        <v>5000005</v>
      </c>
      <c r="R983" s="244">
        <v>1</v>
      </c>
      <c r="S983" s="244"/>
      <c r="T983" s="244"/>
      <c r="U983" s="244"/>
      <c r="V983" s="244"/>
      <c r="W983" s="244"/>
      <c r="X983" s="244"/>
      <c r="Y983" s="244"/>
      <c r="Z983" s="244"/>
      <c r="AA983" s="244"/>
      <c r="AB983" s="244"/>
    </row>
    <row r="984" spans="3:28">
      <c r="C984" s="247"/>
      <c r="D984" s="130">
        <v>16</v>
      </c>
      <c r="E984" s="140">
        <v>800</v>
      </c>
      <c r="F984" s="127">
        <v>800</v>
      </c>
      <c r="H984" s="141" t="s">
        <v>2594</v>
      </c>
      <c r="I984" s="113">
        <v>16</v>
      </c>
      <c r="J984" s="42">
        <v>800</v>
      </c>
      <c r="K984" s="42" t="str">
        <f>StoreConfig!J984</f>
        <v>16|0#0#0#800</v>
      </c>
      <c r="Q984" s="239">
        <v>5000006</v>
      </c>
      <c r="R984" s="244">
        <v>1</v>
      </c>
      <c r="S984" s="244"/>
      <c r="T984" s="244"/>
      <c r="U984" s="244"/>
      <c r="V984" s="244"/>
      <c r="W984" s="244"/>
      <c r="X984" s="244"/>
      <c r="Y984" s="244"/>
      <c r="Z984" s="244"/>
      <c r="AA984" s="244"/>
      <c r="AB984" s="244"/>
    </row>
    <row r="985" spans="3:28">
      <c r="C985" s="247"/>
      <c r="D985" s="130">
        <v>16</v>
      </c>
      <c r="E985" s="140">
        <v>800</v>
      </c>
      <c r="F985" s="127">
        <v>800</v>
      </c>
      <c r="H985" s="141" t="s">
        <v>2594</v>
      </c>
      <c r="I985" s="113">
        <v>16</v>
      </c>
      <c r="J985" s="42">
        <v>800</v>
      </c>
      <c r="K985" s="42" t="str">
        <f>StoreConfig!J985</f>
        <v>16|0#0#0#800</v>
      </c>
      <c r="Q985" s="239">
        <v>5000007</v>
      </c>
      <c r="R985" s="244">
        <v>1</v>
      </c>
      <c r="S985" s="244"/>
      <c r="T985" s="244"/>
      <c r="U985" s="244"/>
      <c r="V985" s="244"/>
      <c r="W985" s="244"/>
      <c r="X985" s="244"/>
      <c r="Y985" s="244"/>
      <c r="Z985" s="244"/>
      <c r="AA985" s="244"/>
      <c r="AB985" s="244"/>
    </row>
    <row r="986" spans="3:28">
      <c r="C986" s="247"/>
      <c r="D986" s="130">
        <v>16</v>
      </c>
      <c r="E986" s="140">
        <v>800</v>
      </c>
      <c r="F986" s="127">
        <v>800</v>
      </c>
      <c r="H986" s="141" t="s">
        <v>2594</v>
      </c>
      <c r="I986" s="113">
        <v>16</v>
      </c>
      <c r="J986" s="42">
        <v>800</v>
      </c>
      <c r="K986" s="42" t="str">
        <f>StoreConfig!J986</f>
        <v>16|0#0#0#800</v>
      </c>
      <c r="Q986" s="239">
        <v>5000008</v>
      </c>
      <c r="R986" s="244">
        <v>1</v>
      </c>
      <c r="S986" s="244"/>
      <c r="T986" s="244"/>
      <c r="U986" s="244"/>
      <c r="V986" s="244"/>
      <c r="W986" s="244"/>
      <c r="X986" s="244"/>
      <c r="Y986" s="244"/>
      <c r="Z986" s="244"/>
      <c r="AA986" s="244"/>
      <c r="AB986" s="244"/>
    </row>
    <row r="987" spans="3:28">
      <c r="C987" s="247"/>
      <c r="D987" s="130">
        <v>16</v>
      </c>
      <c r="E987" s="140">
        <v>3000</v>
      </c>
      <c r="F987" s="127">
        <v>3000</v>
      </c>
      <c r="H987" s="141" t="s">
        <v>2594</v>
      </c>
      <c r="I987" s="113">
        <v>16</v>
      </c>
      <c r="J987" s="42">
        <v>3000</v>
      </c>
      <c r="K987" s="42" t="str">
        <f>StoreConfig!J987</f>
        <v>16|0#0#0#3000</v>
      </c>
      <c r="Q987" s="239">
        <v>5000009</v>
      </c>
      <c r="R987" s="244">
        <v>1</v>
      </c>
      <c r="S987" s="244"/>
      <c r="T987" s="244"/>
      <c r="U987" s="244"/>
      <c r="V987" s="244"/>
      <c r="W987" s="244"/>
      <c r="X987" s="244"/>
      <c r="Y987" s="244"/>
      <c r="Z987" s="244"/>
      <c r="AA987" s="244"/>
      <c r="AB987" s="244"/>
    </row>
    <row r="988" spans="3:28">
      <c r="C988" s="247"/>
      <c r="D988" s="130">
        <v>16</v>
      </c>
      <c r="E988" s="140">
        <v>3000</v>
      </c>
      <c r="F988" s="127">
        <v>3000</v>
      </c>
      <c r="H988" s="141" t="s">
        <v>2594</v>
      </c>
      <c r="I988" s="113">
        <v>16</v>
      </c>
      <c r="J988" s="42">
        <v>3000</v>
      </c>
      <c r="K988" s="42" t="str">
        <f>StoreConfig!J988</f>
        <v>16|0#0#0#3000</v>
      </c>
      <c r="Q988" s="239">
        <v>5000010</v>
      </c>
      <c r="R988" s="244">
        <v>1</v>
      </c>
      <c r="S988" s="244"/>
      <c r="T988" s="244"/>
      <c r="U988" s="244"/>
      <c r="V988" s="244"/>
      <c r="W988" s="244"/>
      <c r="X988" s="244"/>
      <c r="Y988" s="244"/>
      <c r="Z988" s="244"/>
      <c r="AA988" s="244"/>
      <c r="AB988" s="244"/>
    </row>
    <row r="989" spans="3:28">
      <c r="C989" s="247"/>
      <c r="D989" s="130">
        <v>16</v>
      </c>
      <c r="E989" s="140">
        <v>3000</v>
      </c>
      <c r="F989" s="127">
        <v>3000</v>
      </c>
      <c r="H989" s="141" t="s">
        <v>2594</v>
      </c>
      <c r="I989" s="113">
        <v>16</v>
      </c>
      <c r="J989" s="42">
        <v>3000</v>
      </c>
      <c r="K989" s="42" t="str">
        <f>StoreConfig!J989</f>
        <v>16|0#0#0#3000</v>
      </c>
      <c r="Q989" s="239">
        <v>5000011</v>
      </c>
      <c r="R989" s="244">
        <v>1</v>
      </c>
      <c r="S989" s="244"/>
      <c r="T989" s="244"/>
      <c r="U989" s="244"/>
      <c r="V989" s="244"/>
      <c r="W989" s="244"/>
      <c r="X989" s="244"/>
      <c r="Y989" s="244"/>
      <c r="Z989" s="244"/>
      <c r="AA989" s="244"/>
      <c r="AB989" s="244"/>
    </row>
    <row r="990" spans="3:28">
      <c r="C990" s="247"/>
      <c r="D990" s="130">
        <v>16</v>
      </c>
      <c r="E990" s="140">
        <v>3000</v>
      </c>
      <c r="F990" s="127">
        <v>3000</v>
      </c>
      <c r="H990" s="141" t="s">
        <v>2594</v>
      </c>
      <c r="I990" s="113">
        <v>16</v>
      </c>
      <c r="J990" s="42">
        <v>3000</v>
      </c>
      <c r="K990" s="42" t="str">
        <f>StoreConfig!J990</f>
        <v>16|0#0#0#3000</v>
      </c>
      <c r="Q990" s="239">
        <v>5000012</v>
      </c>
      <c r="R990" s="244">
        <v>1</v>
      </c>
      <c r="S990" s="244"/>
      <c r="T990" s="244"/>
      <c r="U990" s="244"/>
      <c r="V990" s="244"/>
      <c r="W990" s="244"/>
      <c r="X990" s="244"/>
      <c r="Y990" s="244"/>
      <c r="Z990" s="244"/>
      <c r="AA990" s="244"/>
      <c r="AB990" s="244"/>
    </row>
    <row r="991" spans="3:28">
      <c r="C991" s="247"/>
      <c r="D991" s="130">
        <v>16</v>
      </c>
      <c r="E991" s="140">
        <v>3000</v>
      </c>
      <c r="F991" s="127">
        <v>3000</v>
      </c>
      <c r="H991" s="141" t="s">
        <v>2594</v>
      </c>
      <c r="I991" s="113">
        <v>16</v>
      </c>
      <c r="J991" s="42">
        <v>3000</v>
      </c>
      <c r="K991" s="42" t="str">
        <f>StoreConfig!J991</f>
        <v>16|0#0#0#3000</v>
      </c>
      <c r="Q991" s="239">
        <v>5000013</v>
      </c>
      <c r="R991" s="244">
        <v>1</v>
      </c>
      <c r="S991" s="244"/>
      <c r="T991" s="244"/>
      <c r="U991" s="244"/>
      <c r="V991" s="244"/>
      <c r="W991" s="244"/>
      <c r="X991" s="244"/>
      <c r="Y991" s="244"/>
      <c r="Z991" s="244"/>
      <c r="AA991" s="244"/>
      <c r="AB991" s="244"/>
    </row>
    <row r="992" spans="3:28">
      <c r="C992" s="247"/>
      <c r="D992" s="130">
        <v>16</v>
      </c>
      <c r="E992" s="140">
        <v>3000</v>
      </c>
      <c r="F992" s="127">
        <v>3000</v>
      </c>
      <c r="H992" s="141" t="s">
        <v>2594</v>
      </c>
      <c r="I992" s="113">
        <v>16</v>
      </c>
      <c r="J992" s="42">
        <v>3000</v>
      </c>
      <c r="K992" s="42" t="str">
        <f>StoreConfig!J992</f>
        <v>16|0#0#0#3000</v>
      </c>
      <c r="Q992" s="239">
        <v>5000014</v>
      </c>
      <c r="R992" s="244">
        <v>1</v>
      </c>
      <c r="S992" s="244"/>
      <c r="T992" s="244"/>
      <c r="U992" s="244"/>
      <c r="V992" s="244"/>
      <c r="W992" s="244"/>
      <c r="X992" s="244"/>
      <c r="Y992" s="244"/>
      <c r="Z992" s="244"/>
      <c r="AA992" s="244"/>
      <c r="AB992" s="244"/>
    </row>
    <row r="993" spans="3:28">
      <c r="C993" s="247"/>
      <c r="D993" s="130">
        <v>16</v>
      </c>
      <c r="E993" s="140">
        <v>3000</v>
      </c>
      <c r="F993" s="127">
        <v>3000</v>
      </c>
      <c r="H993" s="141" t="s">
        <v>2594</v>
      </c>
      <c r="I993" s="113">
        <v>16</v>
      </c>
      <c r="J993" s="42">
        <v>3000</v>
      </c>
      <c r="K993" s="42" t="str">
        <f>StoreConfig!J993</f>
        <v>16|0#0#0#3000</v>
      </c>
      <c r="Q993" s="239">
        <v>5000015</v>
      </c>
      <c r="R993" s="244">
        <v>1</v>
      </c>
      <c r="S993" s="244"/>
      <c r="T993" s="244"/>
      <c r="U993" s="244"/>
      <c r="V993" s="244"/>
      <c r="W993" s="244"/>
      <c r="X993" s="244"/>
      <c r="Y993" s="244"/>
      <c r="Z993" s="244"/>
      <c r="AA993" s="244"/>
      <c r="AB993" s="244"/>
    </row>
    <row r="994" spans="3:28">
      <c r="C994" s="247"/>
      <c r="D994" s="130">
        <v>16</v>
      </c>
      <c r="E994" s="140">
        <v>3000</v>
      </c>
      <c r="F994" s="127">
        <v>3000</v>
      </c>
      <c r="H994" s="141" t="s">
        <v>2594</v>
      </c>
      <c r="I994" s="113">
        <v>16</v>
      </c>
      <c r="J994" s="42">
        <v>3000</v>
      </c>
      <c r="K994" s="42" t="str">
        <f>StoreConfig!J994</f>
        <v>16|0#0#0#3000</v>
      </c>
      <c r="Q994" s="239">
        <v>5000016</v>
      </c>
      <c r="R994" s="244">
        <v>1</v>
      </c>
      <c r="S994" s="244"/>
      <c r="T994" s="244"/>
      <c r="U994" s="244"/>
      <c r="V994" s="244"/>
      <c r="W994" s="244"/>
      <c r="X994" s="244"/>
      <c r="Y994" s="244"/>
      <c r="Z994" s="244"/>
      <c r="AA994" s="244"/>
      <c r="AB994" s="244"/>
    </row>
    <row r="995" spans="3:28">
      <c r="C995" s="247"/>
      <c r="D995" s="130">
        <v>16</v>
      </c>
      <c r="E995" s="140">
        <v>3000</v>
      </c>
      <c r="F995" s="127">
        <v>3000</v>
      </c>
      <c r="H995" s="141" t="s">
        <v>2594</v>
      </c>
      <c r="I995" s="113">
        <v>16</v>
      </c>
      <c r="J995" s="42">
        <v>3000</v>
      </c>
      <c r="K995" s="42" t="str">
        <f>StoreConfig!J995</f>
        <v>16|0#0#0#3000</v>
      </c>
      <c r="Q995" s="239">
        <v>5000017</v>
      </c>
      <c r="R995" s="244">
        <v>1</v>
      </c>
      <c r="S995" s="244"/>
      <c r="T995" s="244"/>
      <c r="U995" s="244"/>
      <c r="V995" s="244"/>
      <c r="W995" s="244"/>
      <c r="X995" s="244"/>
      <c r="Y995" s="244"/>
      <c r="Z995" s="244"/>
      <c r="AA995" s="244"/>
      <c r="AB995" s="244"/>
    </row>
    <row r="996" spans="3:28">
      <c r="C996" s="247"/>
      <c r="D996" s="130">
        <v>16</v>
      </c>
      <c r="E996" s="140">
        <v>3000</v>
      </c>
      <c r="F996" s="127">
        <v>3000</v>
      </c>
      <c r="H996" s="141" t="s">
        <v>2594</v>
      </c>
      <c r="I996" s="113">
        <v>16</v>
      </c>
      <c r="J996" s="42">
        <v>3000</v>
      </c>
      <c r="K996" s="42" t="str">
        <f>StoreConfig!J996</f>
        <v>16|0#0#0#3000</v>
      </c>
      <c r="Q996" s="239">
        <v>5000018</v>
      </c>
      <c r="R996" s="244">
        <v>1</v>
      </c>
      <c r="S996" s="244"/>
      <c r="T996" s="244"/>
      <c r="U996" s="244"/>
      <c r="V996" s="244"/>
      <c r="W996" s="244"/>
      <c r="X996" s="244"/>
      <c r="Y996" s="244"/>
      <c r="Z996" s="244"/>
      <c r="AA996" s="244"/>
      <c r="AB996" s="244"/>
    </row>
    <row r="997" spans="3:28">
      <c r="C997" s="247"/>
      <c r="D997" s="130">
        <v>16</v>
      </c>
      <c r="E997" s="140">
        <v>3000</v>
      </c>
      <c r="F997" s="127">
        <v>3000</v>
      </c>
      <c r="H997" s="141" t="s">
        <v>2594</v>
      </c>
      <c r="I997" s="113">
        <v>16</v>
      </c>
      <c r="J997" s="42">
        <v>3000</v>
      </c>
      <c r="K997" s="42" t="str">
        <f>StoreConfig!J997</f>
        <v>16|0#0#0#3000</v>
      </c>
      <c r="Q997" s="239">
        <v>5000019</v>
      </c>
      <c r="R997" s="244">
        <v>1</v>
      </c>
      <c r="S997" s="244"/>
      <c r="T997" s="244"/>
      <c r="U997" s="244"/>
      <c r="V997" s="244"/>
      <c r="W997" s="244"/>
      <c r="X997" s="244"/>
      <c r="Y997" s="244"/>
      <c r="Z997" s="244"/>
      <c r="AA997" s="244"/>
      <c r="AB997" s="244"/>
    </row>
    <row r="998" spans="3:28">
      <c r="C998" s="247"/>
      <c r="D998" s="130">
        <v>16</v>
      </c>
      <c r="E998" s="140">
        <v>3000</v>
      </c>
      <c r="F998" s="127">
        <v>3000</v>
      </c>
      <c r="H998" s="141" t="s">
        <v>2594</v>
      </c>
      <c r="I998" s="113">
        <v>16</v>
      </c>
      <c r="J998" s="42">
        <v>3000</v>
      </c>
      <c r="K998" s="42" t="str">
        <f>StoreConfig!J998</f>
        <v>16|0#0#0#3000</v>
      </c>
      <c r="Q998" s="239">
        <v>5000020</v>
      </c>
      <c r="R998" s="244">
        <v>1</v>
      </c>
      <c r="S998" s="244"/>
      <c r="T998" s="244"/>
      <c r="U998" s="244"/>
      <c r="V998" s="244"/>
      <c r="W998" s="244"/>
      <c r="X998" s="244"/>
      <c r="Y998" s="244"/>
      <c r="Z998" s="244"/>
      <c r="AA998" s="244"/>
      <c r="AB998" s="244"/>
    </row>
    <row r="999" spans="3:28">
      <c r="C999" s="247"/>
      <c r="D999" s="130">
        <v>16</v>
      </c>
      <c r="E999" s="140">
        <v>3000</v>
      </c>
      <c r="F999" s="127">
        <v>3000</v>
      </c>
      <c r="H999" s="141" t="s">
        <v>2594</v>
      </c>
      <c r="I999" s="113">
        <v>16</v>
      </c>
      <c r="J999" s="42">
        <v>3000</v>
      </c>
      <c r="K999" s="42" t="str">
        <f>StoreConfig!J999</f>
        <v>16|0#0#0#3000</v>
      </c>
      <c r="Q999" s="239">
        <v>5000021</v>
      </c>
      <c r="R999" s="244">
        <v>1</v>
      </c>
      <c r="S999" s="244"/>
      <c r="T999" s="244"/>
      <c r="U999" s="244"/>
      <c r="V999" s="244"/>
      <c r="W999" s="244"/>
      <c r="X999" s="244"/>
      <c r="Y999" s="244"/>
      <c r="Z999" s="244"/>
      <c r="AA999" s="244"/>
      <c r="AB999" s="244"/>
    </row>
    <row r="1000" spans="3:28">
      <c r="C1000" s="247"/>
      <c r="D1000" s="130">
        <v>16</v>
      </c>
      <c r="E1000" s="140">
        <v>3000</v>
      </c>
      <c r="F1000" s="127">
        <v>3000</v>
      </c>
      <c r="H1000" s="141" t="s">
        <v>2594</v>
      </c>
      <c r="I1000" s="113">
        <v>16</v>
      </c>
      <c r="J1000" s="42">
        <v>3000</v>
      </c>
      <c r="K1000" s="42" t="str">
        <f>StoreConfig!J1000</f>
        <v>16|0#0#0#3000</v>
      </c>
      <c r="Q1000" s="239">
        <v>5000022</v>
      </c>
      <c r="R1000" s="244">
        <v>1</v>
      </c>
      <c r="S1000" s="244"/>
      <c r="T1000" s="244"/>
      <c r="U1000" s="244"/>
      <c r="V1000" s="244"/>
      <c r="W1000" s="244"/>
      <c r="X1000" s="244"/>
      <c r="Y1000" s="244"/>
      <c r="Z1000" s="244"/>
      <c r="AA1000" s="244"/>
      <c r="AB1000" s="244"/>
    </row>
    <row r="1001" spans="3:28">
      <c r="C1001" s="247"/>
      <c r="D1001" s="130">
        <v>16</v>
      </c>
      <c r="E1001" s="140">
        <v>3000</v>
      </c>
      <c r="F1001" s="127">
        <v>3000</v>
      </c>
      <c r="H1001" s="141" t="s">
        <v>2594</v>
      </c>
      <c r="I1001" s="113">
        <v>16</v>
      </c>
      <c r="J1001" s="42">
        <v>3000</v>
      </c>
      <c r="K1001" s="42" t="str">
        <f>StoreConfig!J1001</f>
        <v>16|0#0#0#3000</v>
      </c>
      <c r="Q1001" s="239">
        <v>5000023</v>
      </c>
      <c r="R1001" s="244">
        <v>1</v>
      </c>
      <c r="S1001" s="244"/>
      <c r="T1001" s="244"/>
      <c r="U1001" s="244"/>
      <c r="V1001" s="244"/>
      <c r="W1001" s="244"/>
      <c r="X1001" s="244"/>
      <c r="Y1001" s="244"/>
      <c r="Z1001" s="244"/>
      <c r="AA1001" s="244"/>
      <c r="AB1001" s="244"/>
    </row>
    <row r="1002" spans="3:28">
      <c r="C1002" s="247"/>
      <c r="D1002" s="130">
        <v>16</v>
      </c>
      <c r="E1002" s="140">
        <v>3000</v>
      </c>
      <c r="F1002" s="127">
        <v>3000</v>
      </c>
      <c r="H1002" s="141" t="s">
        <v>2594</v>
      </c>
      <c r="I1002" s="113">
        <v>16</v>
      </c>
      <c r="J1002" s="42">
        <v>3000</v>
      </c>
      <c r="K1002" s="42" t="str">
        <f>StoreConfig!J1002</f>
        <v>16|0#0#0#3000</v>
      </c>
      <c r="Q1002" s="239">
        <v>5000024</v>
      </c>
      <c r="R1002" s="244">
        <v>1</v>
      </c>
      <c r="S1002" s="244"/>
      <c r="T1002" s="244"/>
      <c r="U1002" s="244"/>
      <c r="V1002" s="244"/>
      <c r="W1002" s="244"/>
      <c r="X1002" s="244"/>
      <c r="Y1002" s="244"/>
      <c r="Z1002" s="244"/>
      <c r="AA1002" s="244"/>
      <c r="AB1002" s="244"/>
    </row>
    <row r="1003" spans="3:28">
      <c r="C1003" s="247"/>
      <c r="D1003" s="130">
        <v>16</v>
      </c>
      <c r="E1003" s="140">
        <v>3000</v>
      </c>
      <c r="F1003" s="127">
        <v>3000</v>
      </c>
      <c r="H1003" s="141" t="s">
        <v>2594</v>
      </c>
      <c r="I1003" s="113">
        <v>16</v>
      </c>
      <c r="J1003" s="42">
        <v>3000</v>
      </c>
      <c r="K1003" s="42" t="str">
        <f>StoreConfig!J1003</f>
        <v>16|0#0#0#3000</v>
      </c>
      <c r="Q1003" s="239">
        <v>5000025</v>
      </c>
      <c r="R1003" s="244">
        <v>1</v>
      </c>
      <c r="S1003" s="244"/>
      <c r="T1003" s="244"/>
      <c r="U1003" s="244"/>
      <c r="V1003" s="244"/>
      <c r="W1003" s="244"/>
      <c r="X1003" s="244"/>
      <c r="Y1003" s="244"/>
      <c r="Z1003" s="244"/>
      <c r="AA1003" s="244"/>
      <c r="AB1003" s="244"/>
    </row>
    <row r="1004" spans="3:28">
      <c r="C1004" s="247"/>
      <c r="D1004" s="130">
        <v>16</v>
      </c>
      <c r="E1004" s="140">
        <v>3000</v>
      </c>
      <c r="F1004" s="127">
        <v>3000</v>
      </c>
      <c r="H1004" s="141" t="s">
        <v>2594</v>
      </c>
      <c r="I1004" s="113">
        <v>16</v>
      </c>
      <c r="J1004" s="42">
        <v>3000</v>
      </c>
      <c r="K1004" s="42" t="str">
        <f>StoreConfig!J1004</f>
        <v>16|0#0#0#3000</v>
      </c>
      <c r="Q1004" s="239">
        <v>5000026</v>
      </c>
      <c r="R1004" s="244">
        <v>1</v>
      </c>
      <c r="S1004" s="244"/>
      <c r="T1004" s="244"/>
      <c r="U1004" s="244"/>
      <c r="V1004" s="244"/>
      <c r="W1004" s="244"/>
      <c r="X1004" s="244"/>
      <c r="Y1004" s="244"/>
      <c r="Z1004" s="244"/>
      <c r="AA1004" s="244"/>
      <c r="AB1004" s="244"/>
    </row>
    <row r="1005" spans="3:28">
      <c r="C1005" s="247"/>
      <c r="D1005" s="130">
        <v>16</v>
      </c>
      <c r="E1005" s="140">
        <v>3000</v>
      </c>
      <c r="F1005" s="127">
        <v>3000</v>
      </c>
      <c r="H1005" s="141" t="s">
        <v>2594</v>
      </c>
      <c r="I1005" s="113">
        <v>16</v>
      </c>
      <c r="J1005" s="42">
        <v>3000</v>
      </c>
      <c r="K1005" s="42" t="str">
        <f>StoreConfig!J1005</f>
        <v>16|0#0#0#3000</v>
      </c>
      <c r="Q1005" s="239">
        <v>5000027</v>
      </c>
      <c r="R1005" s="244">
        <v>1</v>
      </c>
      <c r="S1005" s="244"/>
      <c r="T1005" s="244"/>
      <c r="U1005" s="244"/>
      <c r="V1005" s="244"/>
      <c r="W1005" s="244"/>
      <c r="X1005" s="244"/>
      <c r="Y1005" s="244"/>
      <c r="Z1005" s="244"/>
      <c r="AA1005" s="244"/>
      <c r="AB1005" s="244"/>
    </row>
    <row r="1006" spans="3:28">
      <c r="C1006" s="247"/>
      <c r="D1006" s="130">
        <v>16</v>
      </c>
      <c r="E1006" s="140">
        <v>3000</v>
      </c>
      <c r="F1006" s="127">
        <v>3000</v>
      </c>
      <c r="H1006" s="141" t="s">
        <v>2594</v>
      </c>
      <c r="I1006" s="113">
        <v>16</v>
      </c>
      <c r="J1006" s="42">
        <v>3000</v>
      </c>
      <c r="K1006" s="42" t="str">
        <f>StoreConfig!J1006</f>
        <v>16|0#0#0#3000</v>
      </c>
      <c r="Q1006" s="239">
        <v>5000028</v>
      </c>
      <c r="R1006" s="244">
        <v>1</v>
      </c>
      <c r="S1006" s="244"/>
      <c r="T1006" s="244"/>
      <c r="U1006" s="244"/>
      <c r="V1006" s="244"/>
      <c r="W1006" s="244"/>
      <c r="X1006" s="244"/>
      <c r="Y1006" s="244"/>
      <c r="Z1006" s="244"/>
      <c r="AA1006" s="244"/>
      <c r="AB1006" s="244"/>
    </row>
    <row r="1007" spans="3:28">
      <c r="C1007" s="247"/>
      <c r="D1007" s="130">
        <v>16</v>
      </c>
      <c r="E1007" s="140">
        <v>3000</v>
      </c>
      <c r="F1007" s="127">
        <v>3000</v>
      </c>
      <c r="H1007" s="141" t="s">
        <v>2594</v>
      </c>
      <c r="I1007" s="113">
        <v>16</v>
      </c>
      <c r="J1007" s="42">
        <v>3000</v>
      </c>
      <c r="K1007" s="42" t="str">
        <f>StoreConfig!J1007</f>
        <v>16|0#0#0#3000</v>
      </c>
      <c r="Q1007" s="239">
        <v>5000029</v>
      </c>
      <c r="R1007" s="244">
        <v>1</v>
      </c>
      <c r="S1007" s="244"/>
      <c r="T1007" s="244"/>
      <c r="U1007" s="244"/>
      <c r="V1007" s="244"/>
      <c r="W1007" s="244"/>
      <c r="X1007" s="244"/>
      <c r="Y1007" s="244"/>
      <c r="Z1007" s="244"/>
      <c r="AA1007" s="244"/>
      <c r="AB1007" s="244"/>
    </row>
    <row r="1008" spans="3:28">
      <c r="C1008" s="247"/>
      <c r="D1008" s="130">
        <v>16</v>
      </c>
      <c r="E1008" s="140">
        <v>3000</v>
      </c>
      <c r="F1008" s="127">
        <v>3000</v>
      </c>
      <c r="H1008" s="141" t="s">
        <v>2594</v>
      </c>
      <c r="I1008" s="113">
        <v>16</v>
      </c>
      <c r="J1008" s="42">
        <v>3000</v>
      </c>
      <c r="K1008" s="42" t="str">
        <f>StoreConfig!J1008</f>
        <v>16|0#0#0#3000</v>
      </c>
      <c r="Q1008" s="239">
        <v>5000030</v>
      </c>
      <c r="R1008" s="244">
        <v>1</v>
      </c>
      <c r="S1008" s="244"/>
      <c r="T1008" s="244"/>
      <c r="U1008" s="244"/>
      <c r="V1008" s="244"/>
      <c r="W1008" s="244"/>
      <c r="X1008" s="244"/>
      <c r="Y1008" s="244"/>
      <c r="Z1008" s="244"/>
      <c r="AA1008" s="244"/>
      <c r="AB1008" s="244"/>
    </row>
    <row r="1009" spans="3:28">
      <c r="C1009" s="247"/>
      <c r="D1009" s="130">
        <v>16</v>
      </c>
      <c r="E1009" s="140">
        <v>3000</v>
      </c>
      <c r="F1009" s="127">
        <v>3000</v>
      </c>
      <c r="H1009" s="141" t="s">
        <v>2594</v>
      </c>
      <c r="I1009" s="113">
        <v>16</v>
      </c>
      <c r="J1009" s="42">
        <v>3000</v>
      </c>
      <c r="K1009" s="42" t="str">
        <f>StoreConfig!J1009</f>
        <v>16|0#0#0#3000</v>
      </c>
      <c r="Q1009" s="239">
        <v>5000031</v>
      </c>
      <c r="R1009" s="244">
        <v>1</v>
      </c>
      <c r="S1009" s="244"/>
      <c r="T1009" s="244"/>
      <c r="U1009" s="244"/>
      <c r="V1009" s="244"/>
      <c r="W1009" s="244"/>
      <c r="X1009" s="244"/>
      <c r="Y1009" s="244"/>
      <c r="Z1009" s="244"/>
      <c r="AA1009" s="244"/>
      <c r="AB1009" s="244"/>
    </row>
    <row r="1010" spans="3:28">
      <c r="C1010" s="247"/>
      <c r="D1010" s="130">
        <v>16</v>
      </c>
      <c r="E1010" s="140">
        <v>3000</v>
      </c>
      <c r="F1010" s="127">
        <v>3000</v>
      </c>
      <c r="H1010" s="141" t="s">
        <v>2594</v>
      </c>
      <c r="I1010" s="113">
        <v>16</v>
      </c>
      <c r="J1010" s="42">
        <v>3000</v>
      </c>
      <c r="K1010" s="42" t="str">
        <f>StoreConfig!J1010</f>
        <v>16|0#0#0#3000</v>
      </c>
      <c r="Q1010" s="239">
        <v>5000032</v>
      </c>
      <c r="R1010" s="244">
        <v>1</v>
      </c>
      <c r="S1010" s="244"/>
      <c r="T1010" s="244"/>
      <c r="U1010" s="244"/>
      <c r="V1010" s="244"/>
      <c r="W1010" s="244"/>
      <c r="X1010" s="244"/>
      <c r="Y1010" s="244"/>
      <c r="Z1010" s="244"/>
      <c r="AA1010" s="244"/>
      <c r="AB1010" s="244"/>
    </row>
    <row r="1011" spans="3:28">
      <c r="C1011" s="247"/>
      <c r="D1011" s="130">
        <v>16</v>
      </c>
      <c r="E1011" s="140">
        <v>10000</v>
      </c>
      <c r="F1011" s="127">
        <v>10000</v>
      </c>
      <c r="H1011" s="141" t="s">
        <v>2594</v>
      </c>
      <c r="I1011" s="113">
        <v>16</v>
      </c>
      <c r="J1011" s="42">
        <v>10000</v>
      </c>
      <c r="K1011" s="42" t="str">
        <f>StoreConfig!J1011</f>
        <v>16|0#0#0#10000</v>
      </c>
      <c r="Q1011" s="239">
        <v>5000033</v>
      </c>
      <c r="R1011" s="244">
        <v>1</v>
      </c>
      <c r="S1011" s="244"/>
      <c r="T1011" s="244"/>
      <c r="U1011" s="244"/>
      <c r="V1011" s="244"/>
      <c r="W1011" s="244"/>
      <c r="X1011" s="244"/>
      <c r="Y1011" s="244"/>
      <c r="Z1011" s="244"/>
      <c r="AA1011" s="244"/>
      <c r="AB1011" s="244"/>
    </row>
    <row r="1012" spans="3:28">
      <c r="C1012" s="247"/>
      <c r="D1012" s="130">
        <v>16</v>
      </c>
      <c r="E1012" s="140">
        <v>10000</v>
      </c>
      <c r="F1012" s="127">
        <v>10000</v>
      </c>
      <c r="H1012" s="141" t="s">
        <v>2594</v>
      </c>
      <c r="I1012" s="113">
        <v>16</v>
      </c>
      <c r="J1012" s="42">
        <v>10000</v>
      </c>
      <c r="K1012" s="42" t="str">
        <f>StoreConfig!J1012</f>
        <v>16|0#0#0#10000</v>
      </c>
      <c r="Q1012" s="239">
        <v>5000034</v>
      </c>
      <c r="R1012" s="244">
        <v>1</v>
      </c>
      <c r="S1012" s="244"/>
      <c r="T1012" s="244"/>
      <c r="U1012" s="244"/>
      <c r="V1012" s="244"/>
      <c r="W1012" s="244"/>
      <c r="X1012" s="244"/>
      <c r="Y1012" s="244"/>
      <c r="Z1012" s="244"/>
      <c r="AA1012" s="244"/>
      <c r="AB1012" s="244"/>
    </row>
    <row r="1013" spans="3:28">
      <c r="C1013" s="247"/>
      <c r="D1013" s="130">
        <v>16</v>
      </c>
      <c r="E1013" s="140">
        <v>10000</v>
      </c>
      <c r="F1013" s="127">
        <v>10000</v>
      </c>
      <c r="H1013" s="141" t="s">
        <v>2594</v>
      </c>
      <c r="I1013" s="113">
        <v>16</v>
      </c>
      <c r="J1013" s="42">
        <v>10000</v>
      </c>
      <c r="K1013" s="42" t="str">
        <f>StoreConfig!J1013</f>
        <v>16|0#0#0#10000</v>
      </c>
      <c r="Q1013" s="239">
        <v>5000035</v>
      </c>
      <c r="R1013" s="244">
        <v>1</v>
      </c>
      <c r="S1013" s="244"/>
      <c r="T1013" s="244"/>
      <c r="U1013" s="244"/>
      <c r="V1013" s="244"/>
      <c r="W1013" s="244"/>
      <c r="X1013" s="244"/>
      <c r="Y1013" s="244"/>
      <c r="Z1013" s="244"/>
      <c r="AA1013" s="244"/>
      <c r="AB1013" s="244"/>
    </row>
    <row r="1014" spans="3:28">
      <c r="C1014" s="247"/>
      <c r="D1014" s="130">
        <v>16</v>
      </c>
      <c r="E1014" s="140">
        <v>10000</v>
      </c>
      <c r="F1014" s="127">
        <v>10000</v>
      </c>
      <c r="H1014" s="141" t="s">
        <v>2594</v>
      </c>
      <c r="I1014" s="113">
        <v>16</v>
      </c>
      <c r="J1014" s="42">
        <v>10000</v>
      </c>
      <c r="K1014" s="42" t="str">
        <f>StoreConfig!J1014</f>
        <v>16|0#0#0#10000</v>
      </c>
      <c r="Q1014" s="239">
        <v>5000036</v>
      </c>
      <c r="R1014" s="244">
        <v>1</v>
      </c>
      <c r="S1014" s="244"/>
      <c r="T1014" s="244"/>
      <c r="U1014" s="244"/>
      <c r="V1014" s="244"/>
      <c r="W1014" s="244"/>
      <c r="X1014" s="244"/>
      <c r="Y1014" s="244"/>
      <c r="Z1014" s="244"/>
      <c r="AA1014" s="244"/>
      <c r="AB1014" s="244"/>
    </row>
    <row r="1015" spans="3:28">
      <c r="C1015" s="247"/>
      <c r="D1015" s="130">
        <v>16</v>
      </c>
      <c r="E1015" s="140">
        <v>10000</v>
      </c>
      <c r="F1015" s="127">
        <v>10000</v>
      </c>
      <c r="H1015" s="141" t="s">
        <v>2594</v>
      </c>
      <c r="I1015" s="113">
        <v>16</v>
      </c>
      <c r="J1015" s="42">
        <v>10000</v>
      </c>
      <c r="K1015" s="42" t="str">
        <f>StoreConfig!J1015</f>
        <v>16|0#0#0#10000</v>
      </c>
      <c r="Q1015" s="239">
        <v>5000037</v>
      </c>
      <c r="R1015" s="244">
        <v>1</v>
      </c>
      <c r="S1015" s="244"/>
      <c r="T1015" s="244"/>
      <c r="U1015" s="244"/>
      <c r="V1015" s="244"/>
      <c r="W1015" s="244"/>
      <c r="X1015" s="244"/>
      <c r="Y1015" s="244"/>
      <c r="Z1015" s="244"/>
      <c r="AA1015" s="244"/>
      <c r="AB1015" s="244"/>
    </row>
    <row r="1016" spans="3:28">
      <c r="C1016" s="247"/>
      <c r="D1016" s="130">
        <v>16</v>
      </c>
      <c r="E1016" s="140">
        <v>10000</v>
      </c>
      <c r="F1016" s="127">
        <v>10000</v>
      </c>
      <c r="H1016" s="141" t="s">
        <v>2594</v>
      </c>
      <c r="I1016" s="113">
        <v>16</v>
      </c>
      <c r="J1016" s="42">
        <v>10000</v>
      </c>
      <c r="K1016" s="42" t="str">
        <f>StoreConfig!J1016</f>
        <v>16|0#0#0#10000</v>
      </c>
      <c r="Q1016" s="239">
        <v>5000038</v>
      </c>
      <c r="R1016" s="244">
        <v>1</v>
      </c>
      <c r="S1016" s="244"/>
      <c r="T1016" s="244"/>
      <c r="U1016" s="244"/>
      <c r="V1016" s="244"/>
      <c r="W1016" s="244"/>
      <c r="X1016" s="244"/>
      <c r="Y1016" s="244"/>
      <c r="Z1016" s="244"/>
      <c r="AA1016" s="244"/>
      <c r="AB1016" s="244"/>
    </row>
    <row r="1017" spans="3:28">
      <c r="C1017" s="247"/>
      <c r="D1017" s="130">
        <v>16</v>
      </c>
      <c r="E1017" s="140">
        <v>10000</v>
      </c>
      <c r="F1017" s="127">
        <v>10000</v>
      </c>
      <c r="H1017" s="141" t="s">
        <v>2594</v>
      </c>
      <c r="I1017" s="113">
        <v>16</v>
      </c>
      <c r="J1017" s="42">
        <v>10000</v>
      </c>
      <c r="K1017" s="42" t="str">
        <f>StoreConfig!J1017</f>
        <v>16|0#0#0#10000</v>
      </c>
      <c r="Q1017" s="239">
        <v>5000039</v>
      </c>
      <c r="R1017" s="244">
        <v>1</v>
      </c>
      <c r="S1017" s="244"/>
      <c r="T1017" s="244"/>
      <c r="U1017" s="244"/>
      <c r="V1017" s="244"/>
      <c r="W1017" s="244"/>
      <c r="X1017" s="244"/>
      <c r="Y1017" s="244"/>
      <c r="Z1017" s="244"/>
      <c r="AA1017" s="244"/>
      <c r="AB1017" s="244"/>
    </row>
    <row r="1018" spans="3:28">
      <c r="C1018" s="247"/>
      <c r="D1018" s="130">
        <v>16</v>
      </c>
      <c r="E1018" s="140">
        <v>10000</v>
      </c>
      <c r="F1018" s="127">
        <v>10000</v>
      </c>
      <c r="H1018" s="141" t="s">
        <v>2594</v>
      </c>
      <c r="I1018" s="113">
        <v>16</v>
      </c>
      <c r="J1018" s="42">
        <v>10000</v>
      </c>
      <c r="K1018" s="42" t="str">
        <f>StoreConfig!J1018</f>
        <v>16|0#0#0#10000</v>
      </c>
      <c r="Q1018" s="239">
        <v>5000040</v>
      </c>
      <c r="R1018" s="244">
        <v>1</v>
      </c>
      <c r="S1018" s="244"/>
      <c r="T1018" s="244"/>
      <c r="U1018" s="244"/>
      <c r="V1018" s="244"/>
      <c r="W1018" s="244"/>
      <c r="X1018" s="244"/>
      <c r="Y1018" s="244"/>
      <c r="Z1018" s="244"/>
      <c r="AA1018" s="244"/>
      <c r="AB1018" s="244"/>
    </row>
    <row r="1019" spans="3:28">
      <c r="C1019" s="247"/>
      <c r="D1019" s="130">
        <v>16</v>
      </c>
      <c r="E1019" s="140">
        <v>10000</v>
      </c>
      <c r="F1019" s="127">
        <v>10000</v>
      </c>
      <c r="H1019" s="141" t="s">
        <v>2594</v>
      </c>
      <c r="I1019" s="113">
        <v>16</v>
      </c>
      <c r="J1019" s="42">
        <v>10000</v>
      </c>
      <c r="K1019" s="42" t="str">
        <f>StoreConfig!J1019</f>
        <v>16|0#0#0#10000</v>
      </c>
      <c r="Q1019" s="239">
        <v>5000041</v>
      </c>
      <c r="R1019" s="244">
        <v>1</v>
      </c>
      <c r="S1019" s="244"/>
      <c r="T1019" s="244"/>
      <c r="U1019" s="244"/>
      <c r="V1019" s="244"/>
      <c r="W1019" s="244"/>
      <c r="X1019" s="244"/>
      <c r="Y1019" s="244"/>
      <c r="Z1019" s="244"/>
      <c r="AA1019" s="244"/>
      <c r="AB1019" s="244"/>
    </row>
    <row r="1020" spans="3:28">
      <c r="C1020" s="247"/>
      <c r="D1020" s="130">
        <v>16</v>
      </c>
      <c r="E1020" s="140">
        <v>10000</v>
      </c>
      <c r="F1020" s="127">
        <v>10000</v>
      </c>
      <c r="H1020" s="141" t="s">
        <v>2594</v>
      </c>
      <c r="I1020" s="113">
        <v>16</v>
      </c>
      <c r="J1020" s="42">
        <v>10000</v>
      </c>
      <c r="K1020" s="42" t="str">
        <f>StoreConfig!J1020</f>
        <v>16|0#0#0#10000</v>
      </c>
      <c r="Q1020" s="239">
        <v>5000042</v>
      </c>
      <c r="R1020" s="244">
        <v>1</v>
      </c>
      <c r="S1020" s="244"/>
      <c r="T1020" s="244"/>
      <c r="U1020" s="244"/>
      <c r="V1020" s="244"/>
      <c r="W1020" s="244"/>
      <c r="X1020" s="244"/>
      <c r="Y1020" s="244"/>
      <c r="Z1020" s="244"/>
      <c r="AA1020" s="244"/>
      <c r="AB1020" s="244"/>
    </row>
    <row r="1021" spans="3:28">
      <c r="C1021" s="247"/>
      <c r="D1021" s="130">
        <v>16</v>
      </c>
      <c r="E1021" s="140">
        <v>10000</v>
      </c>
      <c r="F1021" s="127">
        <v>10000</v>
      </c>
      <c r="H1021" s="141" t="s">
        <v>2594</v>
      </c>
      <c r="I1021" s="113">
        <v>16</v>
      </c>
      <c r="J1021" s="42">
        <v>10000</v>
      </c>
      <c r="K1021" s="42" t="str">
        <f>StoreConfig!J1021</f>
        <v>16|0#0#0#10000</v>
      </c>
      <c r="Q1021" s="239">
        <v>5000043</v>
      </c>
      <c r="R1021" s="244">
        <v>1</v>
      </c>
      <c r="S1021" s="244"/>
      <c r="T1021" s="244"/>
      <c r="U1021" s="244"/>
      <c r="V1021" s="244"/>
      <c r="W1021" s="244"/>
      <c r="X1021" s="244"/>
      <c r="Y1021" s="244"/>
      <c r="Z1021" s="244"/>
      <c r="AA1021" s="244"/>
      <c r="AB1021" s="244"/>
    </row>
    <row r="1022" spans="3:28">
      <c r="C1022" s="247"/>
      <c r="D1022" s="130">
        <v>16</v>
      </c>
      <c r="E1022" s="140">
        <v>10000</v>
      </c>
      <c r="F1022" s="127">
        <v>10000</v>
      </c>
      <c r="H1022" s="141" t="s">
        <v>2594</v>
      </c>
      <c r="I1022" s="113">
        <v>16</v>
      </c>
      <c r="J1022" s="42">
        <v>10000</v>
      </c>
      <c r="K1022" s="42" t="str">
        <f>StoreConfig!J1022</f>
        <v>16|0#0#0#10000</v>
      </c>
      <c r="Q1022" s="239">
        <v>5000044</v>
      </c>
      <c r="R1022" s="244">
        <v>1</v>
      </c>
      <c r="S1022" s="244"/>
      <c r="T1022" s="244"/>
      <c r="U1022" s="244"/>
      <c r="V1022" s="244"/>
      <c r="W1022" s="244"/>
      <c r="X1022" s="244"/>
      <c r="Y1022" s="244"/>
      <c r="Z1022" s="244"/>
      <c r="AA1022" s="244"/>
      <c r="AB1022" s="244"/>
    </row>
    <row r="1023" spans="3:28">
      <c r="C1023" s="247"/>
      <c r="D1023" s="130">
        <v>16</v>
      </c>
      <c r="E1023" s="140">
        <v>10000</v>
      </c>
      <c r="F1023" s="127">
        <v>10000</v>
      </c>
      <c r="H1023" s="141" t="s">
        <v>2594</v>
      </c>
      <c r="I1023" s="113">
        <v>16</v>
      </c>
      <c r="J1023" s="42">
        <v>10000</v>
      </c>
      <c r="K1023" s="42" t="str">
        <f>StoreConfig!J1023</f>
        <v>16|0#0#0#10000</v>
      </c>
      <c r="Q1023" s="239">
        <v>5000045</v>
      </c>
      <c r="R1023" s="244">
        <v>1</v>
      </c>
      <c r="S1023" s="244"/>
      <c r="T1023" s="244"/>
      <c r="U1023" s="244"/>
      <c r="V1023" s="244"/>
      <c r="W1023" s="244"/>
      <c r="X1023" s="244"/>
      <c r="Y1023" s="244"/>
      <c r="Z1023" s="244"/>
      <c r="AA1023" s="244"/>
      <c r="AB1023" s="244"/>
    </row>
    <row r="1024" spans="3:28">
      <c r="C1024" s="247"/>
      <c r="D1024" s="130">
        <v>16</v>
      </c>
      <c r="E1024" s="140">
        <v>10000</v>
      </c>
      <c r="F1024" s="127">
        <v>10000</v>
      </c>
      <c r="H1024" s="141" t="s">
        <v>2594</v>
      </c>
      <c r="I1024" s="113">
        <v>16</v>
      </c>
      <c r="J1024" s="42">
        <v>10000</v>
      </c>
      <c r="K1024" s="42" t="str">
        <f>StoreConfig!J1024</f>
        <v>16|0#0#0#10000</v>
      </c>
      <c r="Q1024" s="239">
        <v>5000046</v>
      </c>
      <c r="R1024" s="244">
        <v>1</v>
      </c>
      <c r="S1024" s="244"/>
      <c r="T1024" s="244"/>
      <c r="U1024" s="244"/>
      <c r="V1024" s="244"/>
      <c r="W1024" s="244"/>
      <c r="X1024" s="244"/>
      <c r="Y1024" s="244"/>
      <c r="Z1024" s="244"/>
      <c r="AA1024" s="244"/>
      <c r="AB1024" s="244"/>
    </row>
    <row r="1025" spans="3:28">
      <c r="C1025" s="247"/>
      <c r="D1025" s="130">
        <v>16</v>
      </c>
      <c r="E1025" s="140">
        <v>10000</v>
      </c>
      <c r="F1025" s="127">
        <v>10000</v>
      </c>
      <c r="H1025" s="141" t="s">
        <v>2594</v>
      </c>
      <c r="I1025" s="113">
        <v>16</v>
      </c>
      <c r="J1025" s="42">
        <v>10000</v>
      </c>
      <c r="K1025" s="42" t="str">
        <f>StoreConfig!J1025</f>
        <v>16|0#0#0#10000</v>
      </c>
      <c r="Q1025" s="239">
        <v>5000047</v>
      </c>
      <c r="R1025" s="244">
        <v>1</v>
      </c>
      <c r="S1025" s="244"/>
      <c r="T1025" s="244"/>
      <c r="U1025" s="244"/>
      <c r="V1025" s="244"/>
      <c r="W1025" s="244"/>
      <c r="X1025" s="244"/>
      <c r="Y1025" s="244"/>
      <c r="Z1025" s="244"/>
      <c r="AA1025" s="244"/>
      <c r="AB1025" s="244"/>
    </row>
    <row r="1026" spans="3:28">
      <c r="C1026" s="247"/>
      <c r="D1026" s="130">
        <v>66</v>
      </c>
      <c r="E1026" s="140">
        <v>800</v>
      </c>
      <c r="F1026" s="127">
        <v>800</v>
      </c>
      <c r="H1026" s="141" t="s">
        <v>2594</v>
      </c>
      <c r="I1026" s="113">
        <v>66</v>
      </c>
      <c r="J1026" s="42">
        <v>800</v>
      </c>
      <c r="K1026" s="42" t="str">
        <f>StoreConfig!J1026</f>
        <v>66|0#0#0#800</v>
      </c>
      <c r="Q1026" s="239">
        <v>5000001</v>
      </c>
      <c r="R1026" s="244">
        <v>1</v>
      </c>
      <c r="S1026" s="244"/>
      <c r="T1026" s="244"/>
      <c r="U1026" s="244"/>
      <c r="V1026" s="244"/>
      <c r="W1026" s="244"/>
      <c r="X1026" s="244"/>
      <c r="Y1026" s="244"/>
      <c r="Z1026" s="244"/>
      <c r="AA1026" s="244"/>
      <c r="AB1026" s="244"/>
    </row>
    <row r="1027" spans="3:28">
      <c r="C1027" s="247"/>
      <c r="D1027" s="130">
        <v>66</v>
      </c>
      <c r="E1027" s="140">
        <v>800</v>
      </c>
      <c r="F1027" s="127">
        <v>800</v>
      </c>
      <c r="H1027" s="141" t="s">
        <v>2594</v>
      </c>
      <c r="I1027" s="113">
        <v>66</v>
      </c>
      <c r="J1027" s="42">
        <v>800</v>
      </c>
      <c r="K1027" s="42" t="str">
        <f>StoreConfig!J1027</f>
        <v>66|0#0#0#800</v>
      </c>
      <c r="Q1027" s="239">
        <v>5000002</v>
      </c>
      <c r="R1027" s="244">
        <v>1</v>
      </c>
      <c r="S1027" s="244"/>
      <c r="T1027" s="244"/>
      <c r="U1027" s="244"/>
      <c r="V1027" s="244"/>
      <c r="W1027" s="244"/>
      <c r="X1027" s="244"/>
      <c r="Y1027" s="244"/>
      <c r="Z1027" s="244"/>
      <c r="AA1027" s="244"/>
      <c r="AB1027" s="244"/>
    </row>
    <row r="1028" spans="3:28">
      <c r="C1028" s="247"/>
      <c r="D1028" s="130">
        <v>66</v>
      </c>
      <c r="E1028" s="140">
        <v>800</v>
      </c>
      <c r="F1028" s="127">
        <v>800</v>
      </c>
      <c r="H1028" s="141" t="s">
        <v>2594</v>
      </c>
      <c r="I1028" s="113">
        <v>66</v>
      </c>
      <c r="J1028" s="42">
        <v>800</v>
      </c>
      <c r="K1028" s="42" t="str">
        <f>StoreConfig!J1028</f>
        <v>66|0#0#0#800</v>
      </c>
      <c r="Q1028" s="239">
        <v>5000003</v>
      </c>
      <c r="R1028" s="244">
        <v>1</v>
      </c>
      <c r="S1028" s="244"/>
      <c r="T1028" s="244"/>
      <c r="U1028" s="244"/>
      <c r="V1028" s="244"/>
      <c r="W1028" s="244"/>
      <c r="X1028" s="244"/>
      <c r="Y1028" s="244"/>
      <c r="Z1028" s="244"/>
      <c r="AA1028" s="244"/>
      <c r="AB1028" s="244"/>
    </row>
    <row r="1029" spans="3:28">
      <c r="C1029" s="247"/>
      <c r="D1029" s="130">
        <v>66</v>
      </c>
      <c r="E1029" s="140">
        <v>800</v>
      </c>
      <c r="F1029" s="127">
        <v>800</v>
      </c>
      <c r="H1029" s="141" t="s">
        <v>2594</v>
      </c>
      <c r="I1029" s="113">
        <v>66</v>
      </c>
      <c r="J1029" s="42">
        <v>800</v>
      </c>
      <c r="K1029" s="42" t="str">
        <f>StoreConfig!J1029</f>
        <v>66|0#0#0#800</v>
      </c>
      <c r="Q1029" s="239">
        <v>5000004</v>
      </c>
      <c r="R1029" s="244">
        <v>1</v>
      </c>
      <c r="S1029" s="244"/>
      <c r="T1029" s="244"/>
      <c r="U1029" s="244"/>
      <c r="V1029" s="244"/>
      <c r="W1029" s="244"/>
      <c r="X1029" s="244"/>
      <c r="Y1029" s="244"/>
      <c r="Z1029" s="244"/>
      <c r="AA1029" s="244"/>
      <c r="AB1029" s="244"/>
    </row>
    <row r="1030" spans="3:28">
      <c r="C1030" s="247"/>
      <c r="D1030" s="130">
        <v>66</v>
      </c>
      <c r="E1030" s="140">
        <v>800</v>
      </c>
      <c r="F1030" s="127">
        <v>800</v>
      </c>
      <c r="H1030" s="141" t="s">
        <v>2594</v>
      </c>
      <c r="I1030" s="113">
        <v>66</v>
      </c>
      <c r="J1030" s="42">
        <v>800</v>
      </c>
      <c r="K1030" s="42" t="str">
        <f>StoreConfig!J1030</f>
        <v>66|0#0#0#800</v>
      </c>
      <c r="Q1030" s="239">
        <v>5000005</v>
      </c>
      <c r="R1030" s="244">
        <v>1</v>
      </c>
      <c r="S1030" s="244"/>
      <c r="T1030" s="244"/>
      <c r="U1030" s="244"/>
      <c r="V1030" s="244"/>
      <c r="W1030" s="244"/>
      <c r="X1030" s="244"/>
      <c r="Y1030" s="244"/>
      <c r="Z1030" s="244"/>
      <c r="AA1030" s="244"/>
      <c r="AB1030" s="244"/>
    </row>
    <row r="1031" spans="3:28">
      <c r="C1031" s="247"/>
      <c r="D1031" s="130">
        <v>66</v>
      </c>
      <c r="E1031" s="140">
        <v>800</v>
      </c>
      <c r="F1031" s="127">
        <v>800</v>
      </c>
      <c r="H1031" s="141" t="s">
        <v>2594</v>
      </c>
      <c r="I1031" s="113">
        <v>66</v>
      </c>
      <c r="J1031" s="42">
        <v>800</v>
      </c>
      <c r="K1031" s="42" t="str">
        <f>StoreConfig!J1031</f>
        <v>66|0#0#0#800</v>
      </c>
      <c r="Q1031" s="239">
        <v>5000006</v>
      </c>
      <c r="R1031" s="244">
        <v>1</v>
      </c>
      <c r="S1031" s="244"/>
      <c r="T1031" s="244"/>
      <c r="U1031" s="244"/>
      <c r="V1031" s="244"/>
      <c r="W1031" s="244"/>
      <c r="X1031" s="244"/>
      <c r="Y1031" s="244"/>
      <c r="Z1031" s="244"/>
      <c r="AA1031" s="244"/>
      <c r="AB1031" s="244"/>
    </row>
    <row r="1032" spans="3:28">
      <c r="C1032" s="247"/>
      <c r="D1032" s="130">
        <v>66</v>
      </c>
      <c r="E1032" s="140">
        <v>800</v>
      </c>
      <c r="F1032" s="127">
        <v>800</v>
      </c>
      <c r="H1032" s="141" t="s">
        <v>2594</v>
      </c>
      <c r="I1032" s="113">
        <v>66</v>
      </c>
      <c r="J1032" s="42">
        <v>800</v>
      </c>
      <c r="K1032" s="42" t="str">
        <f>StoreConfig!J1032</f>
        <v>66|0#0#0#800</v>
      </c>
      <c r="Q1032" s="239">
        <v>5000007</v>
      </c>
      <c r="R1032" s="244">
        <v>1</v>
      </c>
      <c r="S1032" s="244"/>
      <c r="T1032" s="244"/>
      <c r="U1032" s="244"/>
      <c r="V1032" s="244"/>
      <c r="W1032" s="244"/>
      <c r="X1032" s="244"/>
      <c r="Y1032" s="244"/>
      <c r="Z1032" s="244"/>
      <c r="AA1032" s="244"/>
      <c r="AB1032" s="244"/>
    </row>
    <row r="1033" spans="3:28">
      <c r="C1033" s="247"/>
      <c r="D1033" s="130">
        <v>66</v>
      </c>
      <c r="E1033" s="140">
        <v>800</v>
      </c>
      <c r="F1033" s="127">
        <v>800</v>
      </c>
      <c r="H1033" s="141" t="s">
        <v>2594</v>
      </c>
      <c r="I1033" s="113">
        <v>66</v>
      </c>
      <c r="J1033" s="42">
        <v>800</v>
      </c>
      <c r="K1033" s="42" t="str">
        <f>StoreConfig!J1033</f>
        <v>66|0#0#0#800</v>
      </c>
      <c r="Q1033" s="239">
        <v>5000008</v>
      </c>
      <c r="R1033" s="244">
        <v>1</v>
      </c>
      <c r="S1033" s="244"/>
      <c r="T1033" s="244"/>
      <c r="U1033" s="244"/>
      <c r="V1033" s="244"/>
      <c r="W1033" s="244"/>
      <c r="X1033" s="244"/>
      <c r="Y1033" s="244"/>
      <c r="Z1033" s="244"/>
      <c r="AA1033" s="244"/>
      <c r="AB1033" s="244"/>
    </row>
    <row r="1034" spans="3:28">
      <c r="C1034" s="247"/>
      <c r="D1034" s="130">
        <v>66</v>
      </c>
      <c r="E1034" s="140">
        <v>3000</v>
      </c>
      <c r="F1034" s="127">
        <v>3000</v>
      </c>
      <c r="H1034" s="141" t="s">
        <v>2594</v>
      </c>
      <c r="I1034" s="113">
        <v>66</v>
      </c>
      <c r="J1034" s="42">
        <v>3000</v>
      </c>
      <c r="K1034" s="42" t="str">
        <f>StoreConfig!J1034</f>
        <v>66|0#0#0#3000</v>
      </c>
      <c r="Q1034" s="239">
        <v>5000009</v>
      </c>
      <c r="R1034" s="244">
        <v>1</v>
      </c>
      <c r="S1034" s="244"/>
      <c r="T1034" s="244"/>
      <c r="U1034" s="244"/>
      <c r="V1034" s="244"/>
      <c r="W1034" s="244"/>
      <c r="X1034" s="244"/>
      <c r="Y1034" s="244"/>
      <c r="Z1034" s="244"/>
      <c r="AA1034" s="244"/>
      <c r="AB1034" s="244"/>
    </row>
    <row r="1035" spans="3:28">
      <c r="C1035" s="247"/>
      <c r="D1035" s="130">
        <v>66</v>
      </c>
      <c r="E1035" s="140">
        <v>3000</v>
      </c>
      <c r="F1035" s="127">
        <v>3000</v>
      </c>
      <c r="H1035" s="141" t="s">
        <v>2594</v>
      </c>
      <c r="I1035" s="113">
        <v>66</v>
      </c>
      <c r="J1035" s="42">
        <v>3000</v>
      </c>
      <c r="K1035" s="42" t="str">
        <f>StoreConfig!J1035</f>
        <v>66|0#0#0#3000</v>
      </c>
      <c r="Q1035" s="239">
        <v>5000010</v>
      </c>
      <c r="R1035" s="244">
        <v>1</v>
      </c>
      <c r="S1035" s="244"/>
      <c r="T1035" s="244"/>
      <c r="U1035" s="244"/>
      <c r="V1035" s="244"/>
      <c r="W1035" s="244"/>
      <c r="X1035" s="244"/>
      <c r="Y1035" s="244"/>
      <c r="Z1035" s="244"/>
      <c r="AA1035" s="244"/>
      <c r="AB1035" s="244"/>
    </row>
    <row r="1036" spans="3:28">
      <c r="C1036" s="247"/>
      <c r="D1036" s="130">
        <v>66</v>
      </c>
      <c r="E1036" s="140">
        <v>3000</v>
      </c>
      <c r="F1036" s="127">
        <v>3000</v>
      </c>
      <c r="H1036" s="141" t="s">
        <v>2594</v>
      </c>
      <c r="I1036" s="113">
        <v>66</v>
      </c>
      <c r="J1036" s="42">
        <v>3000</v>
      </c>
      <c r="K1036" s="42" t="str">
        <f>StoreConfig!J1036</f>
        <v>66|0#0#0#3000</v>
      </c>
      <c r="Q1036" s="239">
        <v>5000011</v>
      </c>
      <c r="R1036" s="244">
        <v>1</v>
      </c>
      <c r="S1036" s="244"/>
      <c r="T1036" s="244"/>
      <c r="U1036" s="244"/>
      <c r="V1036" s="244"/>
      <c r="W1036" s="244"/>
      <c r="X1036" s="244"/>
      <c r="Y1036" s="244"/>
      <c r="Z1036" s="244"/>
      <c r="AA1036" s="244"/>
      <c r="AB1036" s="244"/>
    </row>
    <row r="1037" spans="3:28">
      <c r="C1037" s="247"/>
      <c r="D1037" s="130">
        <v>66</v>
      </c>
      <c r="E1037" s="140">
        <v>3000</v>
      </c>
      <c r="F1037" s="127">
        <v>3000</v>
      </c>
      <c r="H1037" s="141" t="s">
        <v>2594</v>
      </c>
      <c r="I1037" s="113">
        <v>66</v>
      </c>
      <c r="J1037" s="42">
        <v>3000</v>
      </c>
      <c r="K1037" s="42" t="str">
        <f>StoreConfig!J1037</f>
        <v>66|0#0#0#3000</v>
      </c>
      <c r="Q1037" s="239">
        <v>5000012</v>
      </c>
      <c r="R1037" s="244">
        <v>1</v>
      </c>
      <c r="S1037" s="244"/>
      <c r="T1037" s="244"/>
      <c r="U1037" s="244"/>
      <c r="V1037" s="244"/>
      <c r="W1037" s="244"/>
      <c r="X1037" s="244"/>
      <c r="Y1037" s="244"/>
      <c r="Z1037" s="244"/>
      <c r="AA1037" s="244"/>
      <c r="AB1037" s="244"/>
    </row>
    <row r="1038" spans="3:28">
      <c r="C1038" s="247"/>
      <c r="D1038" s="130">
        <v>66</v>
      </c>
      <c r="E1038" s="140">
        <v>3000</v>
      </c>
      <c r="F1038" s="127">
        <v>3000</v>
      </c>
      <c r="H1038" s="141" t="s">
        <v>2594</v>
      </c>
      <c r="I1038" s="113">
        <v>66</v>
      </c>
      <c r="J1038" s="42">
        <v>3000</v>
      </c>
      <c r="K1038" s="42" t="str">
        <f>StoreConfig!J1038</f>
        <v>66|0#0#0#3000</v>
      </c>
      <c r="Q1038" s="239">
        <v>5000013</v>
      </c>
      <c r="R1038" s="244">
        <v>1</v>
      </c>
      <c r="S1038" s="244"/>
      <c r="T1038" s="244"/>
      <c r="U1038" s="244"/>
      <c r="V1038" s="244"/>
      <c r="W1038" s="244"/>
      <c r="X1038" s="244"/>
      <c r="Y1038" s="244"/>
      <c r="Z1038" s="244"/>
      <c r="AA1038" s="244"/>
      <c r="AB1038" s="244"/>
    </row>
    <row r="1039" spans="3:28">
      <c r="C1039" s="247"/>
      <c r="D1039" s="130">
        <v>66</v>
      </c>
      <c r="E1039" s="140">
        <v>3000</v>
      </c>
      <c r="F1039" s="127">
        <v>3000</v>
      </c>
      <c r="H1039" s="141" t="s">
        <v>2594</v>
      </c>
      <c r="I1039" s="113">
        <v>66</v>
      </c>
      <c r="J1039" s="42">
        <v>3000</v>
      </c>
      <c r="K1039" s="42" t="str">
        <f>StoreConfig!J1039</f>
        <v>66|0#0#0#3000</v>
      </c>
      <c r="Q1039" s="239">
        <v>5000014</v>
      </c>
      <c r="R1039" s="244">
        <v>1</v>
      </c>
      <c r="S1039" s="244"/>
      <c r="T1039" s="244"/>
      <c r="U1039" s="244"/>
      <c r="V1039" s="244"/>
      <c r="W1039" s="244"/>
      <c r="X1039" s="244"/>
      <c r="Y1039" s="244"/>
      <c r="Z1039" s="244"/>
      <c r="AA1039" s="244"/>
      <c r="AB1039" s="244"/>
    </row>
    <row r="1040" spans="3:28">
      <c r="C1040" s="247"/>
      <c r="D1040" s="130">
        <v>66</v>
      </c>
      <c r="E1040" s="140">
        <v>3000</v>
      </c>
      <c r="F1040" s="127">
        <v>3000</v>
      </c>
      <c r="H1040" s="141" t="s">
        <v>2594</v>
      </c>
      <c r="I1040" s="113">
        <v>66</v>
      </c>
      <c r="J1040" s="42">
        <v>3000</v>
      </c>
      <c r="K1040" s="42" t="str">
        <f>StoreConfig!J1040</f>
        <v>66|0#0#0#3000</v>
      </c>
      <c r="Q1040" s="239">
        <v>5000015</v>
      </c>
      <c r="R1040" s="244">
        <v>1</v>
      </c>
      <c r="S1040" s="244"/>
      <c r="T1040" s="244"/>
      <c r="U1040" s="244"/>
      <c r="V1040" s="244"/>
      <c r="W1040" s="244"/>
      <c r="X1040" s="244"/>
      <c r="Y1040" s="244"/>
      <c r="Z1040" s="244"/>
      <c r="AA1040" s="244"/>
      <c r="AB1040" s="244"/>
    </row>
    <row r="1041" spans="3:28">
      <c r="C1041" s="247"/>
      <c r="D1041" s="130">
        <v>66</v>
      </c>
      <c r="E1041" s="140">
        <v>3000</v>
      </c>
      <c r="F1041" s="127">
        <v>3000</v>
      </c>
      <c r="H1041" s="141" t="s">
        <v>2594</v>
      </c>
      <c r="I1041" s="113">
        <v>66</v>
      </c>
      <c r="J1041" s="42">
        <v>3000</v>
      </c>
      <c r="K1041" s="42" t="str">
        <f>StoreConfig!J1041</f>
        <v>66|0#0#0#3000</v>
      </c>
      <c r="Q1041" s="239">
        <v>5000016</v>
      </c>
      <c r="R1041" s="244">
        <v>1</v>
      </c>
      <c r="S1041" s="244"/>
      <c r="T1041" s="244"/>
      <c r="U1041" s="244"/>
      <c r="V1041" s="244"/>
      <c r="W1041" s="244"/>
      <c r="X1041" s="244"/>
      <c r="Y1041" s="244"/>
      <c r="Z1041" s="244"/>
      <c r="AA1041" s="244"/>
      <c r="AB1041" s="244"/>
    </row>
    <row r="1042" spans="3:28">
      <c r="C1042" s="247"/>
      <c r="D1042" s="130">
        <v>66</v>
      </c>
      <c r="E1042" s="140">
        <v>3000</v>
      </c>
      <c r="F1042" s="127">
        <v>3000</v>
      </c>
      <c r="H1042" s="141" t="s">
        <v>2594</v>
      </c>
      <c r="I1042" s="113">
        <v>66</v>
      </c>
      <c r="J1042" s="42">
        <v>3000</v>
      </c>
      <c r="K1042" s="42" t="str">
        <f>StoreConfig!J1042</f>
        <v>66|0#0#0#3000</v>
      </c>
      <c r="Q1042" s="239">
        <v>5000017</v>
      </c>
      <c r="R1042" s="244">
        <v>1</v>
      </c>
      <c r="S1042" s="244"/>
      <c r="T1042" s="244"/>
      <c r="U1042" s="244"/>
      <c r="V1042" s="244"/>
      <c r="W1042" s="244"/>
      <c r="X1042" s="244"/>
      <c r="Y1042" s="244"/>
      <c r="Z1042" s="244"/>
      <c r="AA1042" s="244"/>
      <c r="AB1042" s="244"/>
    </row>
    <row r="1043" spans="3:28">
      <c r="C1043" s="247"/>
      <c r="D1043" s="130">
        <v>66</v>
      </c>
      <c r="E1043" s="140">
        <v>3000</v>
      </c>
      <c r="F1043" s="127">
        <v>3000</v>
      </c>
      <c r="H1043" s="141" t="s">
        <v>2594</v>
      </c>
      <c r="I1043" s="113">
        <v>66</v>
      </c>
      <c r="J1043" s="42">
        <v>3000</v>
      </c>
      <c r="K1043" s="42" t="str">
        <f>StoreConfig!J1043</f>
        <v>66|0#0#0#3000</v>
      </c>
      <c r="Q1043" s="239">
        <v>5000018</v>
      </c>
      <c r="R1043" s="244">
        <v>1</v>
      </c>
      <c r="S1043" s="244"/>
      <c r="T1043" s="244"/>
      <c r="U1043" s="244"/>
      <c r="V1043" s="244"/>
      <c r="W1043" s="244"/>
      <c r="X1043" s="244"/>
      <c r="Y1043" s="244"/>
      <c r="Z1043" s="244"/>
      <c r="AA1043" s="244"/>
      <c r="AB1043" s="244"/>
    </row>
    <row r="1044" spans="3:28">
      <c r="C1044" s="247"/>
      <c r="D1044" s="130">
        <v>66</v>
      </c>
      <c r="E1044" s="140">
        <v>3000</v>
      </c>
      <c r="F1044" s="127">
        <v>3000</v>
      </c>
      <c r="H1044" s="141" t="s">
        <v>2594</v>
      </c>
      <c r="I1044" s="113">
        <v>66</v>
      </c>
      <c r="J1044" s="42">
        <v>3000</v>
      </c>
      <c r="K1044" s="42" t="str">
        <f>StoreConfig!J1044</f>
        <v>66|0#0#0#3000</v>
      </c>
      <c r="Q1044" s="239">
        <v>5000019</v>
      </c>
      <c r="R1044" s="244">
        <v>1</v>
      </c>
      <c r="S1044" s="244"/>
      <c r="T1044" s="244"/>
      <c r="U1044" s="244"/>
      <c r="V1044" s="244"/>
      <c r="W1044" s="244"/>
      <c r="X1044" s="244"/>
      <c r="Y1044" s="244"/>
      <c r="Z1044" s="244"/>
      <c r="AA1044" s="244"/>
      <c r="AB1044" s="244"/>
    </row>
    <row r="1045" spans="3:28">
      <c r="C1045" s="247"/>
      <c r="D1045" s="130">
        <v>66</v>
      </c>
      <c r="E1045" s="140">
        <v>3000</v>
      </c>
      <c r="F1045" s="127">
        <v>3000</v>
      </c>
      <c r="H1045" s="141" t="s">
        <v>2594</v>
      </c>
      <c r="I1045" s="113">
        <v>66</v>
      </c>
      <c r="J1045" s="42">
        <v>3000</v>
      </c>
      <c r="K1045" s="42" t="str">
        <f>StoreConfig!J1045</f>
        <v>66|0#0#0#3000</v>
      </c>
      <c r="Q1045" s="239">
        <v>5000020</v>
      </c>
      <c r="R1045" s="244">
        <v>1</v>
      </c>
      <c r="S1045" s="244"/>
      <c r="T1045" s="244"/>
      <c r="U1045" s="244"/>
      <c r="V1045" s="244"/>
      <c r="W1045" s="244"/>
      <c r="X1045" s="244"/>
      <c r="Y1045" s="244"/>
      <c r="Z1045" s="244"/>
      <c r="AA1045" s="244"/>
      <c r="AB1045" s="244"/>
    </row>
    <row r="1046" spans="3:28">
      <c r="C1046" s="247"/>
      <c r="D1046" s="130">
        <v>66</v>
      </c>
      <c r="E1046" s="140">
        <v>3000</v>
      </c>
      <c r="F1046" s="127">
        <v>3000</v>
      </c>
      <c r="H1046" s="141" t="s">
        <v>2594</v>
      </c>
      <c r="I1046" s="113">
        <v>66</v>
      </c>
      <c r="J1046" s="42">
        <v>3000</v>
      </c>
      <c r="K1046" s="42" t="str">
        <f>StoreConfig!J1046</f>
        <v>66|0#0#0#3000</v>
      </c>
      <c r="Q1046" s="239">
        <v>5000021</v>
      </c>
      <c r="R1046" s="244">
        <v>1</v>
      </c>
      <c r="S1046" s="244"/>
      <c r="T1046" s="244"/>
      <c r="U1046" s="244"/>
      <c r="V1046" s="244"/>
      <c r="W1046" s="244"/>
      <c r="X1046" s="244"/>
      <c r="Y1046" s="244"/>
      <c r="Z1046" s="244"/>
      <c r="AA1046" s="244"/>
      <c r="AB1046" s="244"/>
    </row>
    <row r="1047" spans="3:28">
      <c r="C1047" s="247"/>
      <c r="D1047" s="130">
        <v>66</v>
      </c>
      <c r="E1047" s="140">
        <v>3000</v>
      </c>
      <c r="F1047" s="127">
        <v>3000</v>
      </c>
      <c r="H1047" s="141" t="s">
        <v>2594</v>
      </c>
      <c r="I1047" s="113">
        <v>66</v>
      </c>
      <c r="J1047" s="42">
        <v>3000</v>
      </c>
      <c r="K1047" s="42" t="str">
        <f>StoreConfig!J1047</f>
        <v>66|0#0#0#3000</v>
      </c>
      <c r="Q1047" s="239">
        <v>5000022</v>
      </c>
      <c r="R1047" s="244">
        <v>1</v>
      </c>
      <c r="S1047" s="244"/>
      <c r="T1047" s="244"/>
      <c r="U1047" s="244"/>
      <c r="V1047" s="244"/>
      <c r="W1047" s="244"/>
      <c r="X1047" s="244"/>
      <c r="Y1047" s="244"/>
      <c r="Z1047" s="244"/>
      <c r="AA1047" s="244"/>
      <c r="AB1047" s="244"/>
    </row>
    <row r="1048" spans="3:28">
      <c r="C1048" s="247"/>
      <c r="D1048" s="130">
        <v>66</v>
      </c>
      <c r="E1048" s="140">
        <v>3000</v>
      </c>
      <c r="F1048" s="127">
        <v>3000</v>
      </c>
      <c r="H1048" s="141" t="s">
        <v>2594</v>
      </c>
      <c r="I1048" s="113">
        <v>66</v>
      </c>
      <c r="J1048" s="42">
        <v>3000</v>
      </c>
      <c r="K1048" s="42" t="str">
        <f>StoreConfig!J1048</f>
        <v>66|0#0#0#3000</v>
      </c>
      <c r="Q1048" s="239">
        <v>5000023</v>
      </c>
      <c r="R1048" s="244">
        <v>1</v>
      </c>
      <c r="S1048" s="244"/>
      <c r="T1048" s="244"/>
      <c r="U1048" s="244"/>
      <c r="V1048" s="244"/>
      <c r="W1048" s="244"/>
      <c r="X1048" s="244"/>
      <c r="Y1048" s="244"/>
      <c r="Z1048" s="244"/>
      <c r="AA1048" s="244"/>
      <c r="AB1048" s="244"/>
    </row>
    <row r="1049" spans="3:28">
      <c r="C1049" s="247"/>
      <c r="D1049" s="130">
        <v>66</v>
      </c>
      <c r="E1049" s="140">
        <v>3000</v>
      </c>
      <c r="F1049" s="127">
        <v>3000</v>
      </c>
      <c r="H1049" s="141" t="s">
        <v>2594</v>
      </c>
      <c r="I1049" s="113">
        <v>66</v>
      </c>
      <c r="J1049" s="42">
        <v>3000</v>
      </c>
      <c r="K1049" s="42" t="str">
        <f>StoreConfig!J1049</f>
        <v>66|0#0#0#3000</v>
      </c>
      <c r="Q1049" s="239">
        <v>5000024</v>
      </c>
      <c r="R1049" s="244">
        <v>1</v>
      </c>
      <c r="S1049" s="244"/>
      <c r="T1049" s="244"/>
      <c r="U1049" s="244"/>
      <c r="V1049" s="244"/>
      <c r="W1049" s="244"/>
      <c r="X1049" s="244"/>
      <c r="Y1049" s="244"/>
      <c r="Z1049" s="244"/>
      <c r="AA1049" s="244"/>
      <c r="AB1049" s="244"/>
    </row>
    <row r="1050" spans="3:28">
      <c r="C1050" s="247"/>
      <c r="D1050" s="130">
        <v>66</v>
      </c>
      <c r="E1050" s="140">
        <v>3000</v>
      </c>
      <c r="F1050" s="127">
        <v>3000</v>
      </c>
      <c r="H1050" s="141" t="s">
        <v>2594</v>
      </c>
      <c r="I1050" s="113">
        <v>66</v>
      </c>
      <c r="J1050" s="42">
        <v>3000</v>
      </c>
      <c r="K1050" s="42" t="str">
        <f>StoreConfig!J1050</f>
        <v>66|0#0#0#3000</v>
      </c>
      <c r="Q1050" s="239">
        <v>5000025</v>
      </c>
      <c r="R1050" s="244">
        <v>1</v>
      </c>
      <c r="S1050" s="244"/>
      <c r="T1050" s="244"/>
      <c r="U1050" s="244"/>
      <c r="V1050" s="244"/>
      <c r="W1050" s="244"/>
      <c r="X1050" s="244"/>
      <c r="Y1050" s="244"/>
      <c r="Z1050" s="244"/>
      <c r="AA1050" s="244"/>
      <c r="AB1050" s="244"/>
    </row>
    <row r="1051" spans="3:28">
      <c r="C1051" s="247"/>
      <c r="D1051" s="130">
        <v>66</v>
      </c>
      <c r="E1051" s="140">
        <v>3000</v>
      </c>
      <c r="F1051" s="127">
        <v>3000</v>
      </c>
      <c r="H1051" s="141" t="s">
        <v>2594</v>
      </c>
      <c r="I1051" s="113">
        <v>66</v>
      </c>
      <c r="J1051" s="42">
        <v>3000</v>
      </c>
      <c r="K1051" s="42" t="str">
        <f>StoreConfig!J1051</f>
        <v>66|0#0#0#3000</v>
      </c>
      <c r="Q1051" s="239">
        <v>5000026</v>
      </c>
      <c r="R1051" s="244">
        <v>1</v>
      </c>
      <c r="S1051" s="244"/>
      <c r="T1051" s="244"/>
      <c r="U1051" s="244"/>
      <c r="V1051" s="244"/>
      <c r="W1051" s="244"/>
      <c r="X1051" s="244"/>
      <c r="Y1051" s="244"/>
      <c r="Z1051" s="244"/>
      <c r="AA1051" s="244"/>
      <c r="AB1051" s="244"/>
    </row>
    <row r="1052" spans="3:28">
      <c r="C1052" s="247"/>
      <c r="D1052" s="130">
        <v>66</v>
      </c>
      <c r="E1052" s="140">
        <v>3000</v>
      </c>
      <c r="F1052" s="127">
        <v>3000</v>
      </c>
      <c r="H1052" s="141" t="s">
        <v>2594</v>
      </c>
      <c r="I1052" s="113">
        <v>66</v>
      </c>
      <c r="J1052" s="42">
        <v>3000</v>
      </c>
      <c r="K1052" s="42" t="str">
        <f>StoreConfig!J1052</f>
        <v>66|0#0#0#3000</v>
      </c>
      <c r="Q1052" s="239">
        <v>5000027</v>
      </c>
      <c r="R1052" s="244">
        <v>1</v>
      </c>
      <c r="S1052" s="244"/>
      <c r="T1052" s="244"/>
      <c r="U1052" s="244"/>
      <c r="V1052" s="244"/>
      <c r="W1052" s="244"/>
      <c r="X1052" s="244"/>
      <c r="Y1052" s="244"/>
      <c r="Z1052" s="244"/>
      <c r="AA1052" s="244"/>
      <c r="AB1052" s="244"/>
    </row>
    <row r="1053" spans="3:28">
      <c r="C1053" s="247"/>
      <c r="D1053" s="130">
        <v>66</v>
      </c>
      <c r="E1053" s="140">
        <v>3000</v>
      </c>
      <c r="F1053" s="127">
        <v>3000</v>
      </c>
      <c r="H1053" s="141" t="s">
        <v>2594</v>
      </c>
      <c r="I1053" s="113">
        <v>66</v>
      </c>
      <c r="J1053" s="42">
        <v>3000</v>
      </c>
      <c r="K1053" s="42" t="str">
        <f>StoreConfig!J1053</f>
        <v>66|0#0#0#3000</v>
      </c>
      <c r="Q1053" s="239">
        <v>5000028</v>
      </c>
      <c r="R1053" s="244">
        <v>1</v>
      </c>
      <c r="S1053" s="244"/>
      <c r="T1053" s="244"/>
      <c r="U1053" s="244"/>
      <c r="V1053" s="244"/>
      <c r="W1053" s="244"/>
      <c r="X1053" s="244"/>
      <c r="Y1053" s="244"/>
      <c r="Z1053" s="244"/>
      <c r="AA1053" s="244"/>
      <c r="AB1053" s="244"/>
    </row>
    <row r="1054" spans="3:28">
      <c r="C1054" s="247"/>
      <c r="D1054" s="130">
        <v>66</v>
      </c>
      <c r="E1054" s="140">
        <v>3000</v>
      </c>
      <c r="F1054" s="127">
        <v>3000</v>
      </c>
      <c r="H1054" s="141" t="s">
        <v>2594</v>
      </c>
      <c r="I1054" s="113">
        <v>66</v>
      </c>
      <c r="J1054" s="42">
        <v>3000</v>
      </c>
      <c r="K1054" s="42" t="str">
        <f>StoreConfig!J1054</f>
        <v>66|0#0#0#3000</v>
      </c>
      <c r="Q1054" s="239">
        <v>5000029</v>
      </c>
      <c r="R1054" s="244">
        <v>1</v>
      </c>
      <c r="S1054" s="244"/>
      <c r="T1054" s="244"/>
      <c r="U1054" s="244"/>
      <c r="V1054" s="244"/>
      <c r="W1054" s="244"/>
      <c r="X1054" s="244"/>
      <c r="Y1054" s="244"/>
      <c r="Z1054" s="244"/>
      <c r="AA1054" s="244"/>
      <c r="AB1054" s="244"/>
    </row>
    <row r="1055" spans="3:28">
      <c r="C1055" s="247"/>
      <c r="D1055" s="130">
        <v>66</v>
      </c>
      <c r="E1055" s="140">
        <v>3000</v>
      </c>
      <c r="F1055" s="127">
        <v>3000</v>
      </c>
      <c r="H1055" s="141" t="s">
        <v>2594</v>
      </c>
      <c r="I1055" s="113">
        <v>66</v>
      </c>
      <c r="J1055" s="42">
        <v>3000</v>
      </c>
      <c r="K1055" s="42" t="str">
        <f>StoreConfig!J1055</f>
        <v>66|0#0#0#3000</v>
      </c>
      <c r="Q1055" s="239">
        <v>5000030</v>
      </c>
      <c r="R1055" s="244">
        <v>1</v>
      </c>
      <c r="S1055" s="244"/>
      <c r="T1055" s="244"/>
      <c r="U1055" s="244"/>
      <c r="V1055" s="244"/>
      <c r="W1055" s="244"/>
      <c r="X1055" s="244"/>
      <c r="Y1055" s="244"/>
      <c r="Z1055" s="244"/>
      <c r="AA1055" s="244"/>
      <c r="AB1055" s="244"/>
    </row>
    <row r="1056" spans="3:28">
      <c r="C1056" s="247"/>
      <c r="D1056" s="130">
        <v>66</v>
      </c>
      <c r="E1056" s="140">
        <v>3000</v>
      </c>
      <c r="F1056" s="127">
        <v>3000</v>
      </c>
      <c r="H1056" s="141" t="s">
        <v>2594</v>
      </c>
      <c r="I1056" s="113">
        <v>66</v>
      </c>
      <c r="J1056" s="42">
        <v>3000</v>
      </c>
      <c r="K1056" s="42" t="str">
        <f>StoreConfig!J1056</f>
        <v>66|0#0#0#3000</v>
      </c>
      <c r="Q1056" s="239">
        <v>5000031</v>
      </c>
      <c r="R1056" s="244">
        <v>1</v>
      </c>
      <c r="S1056" s="244"/>
      <c r="T1056" s="244"/>
      <c r="U1056" s="244"/>
      <c r="V1056" s="244"/>
      <c r="W1056" s="244"/>
      <c r="X1056" s="244"/>
      <c r="Y1056" s="244"/>
      <c r="Z1056" s="244"/>
      <c r="AA1056" s="244"/>
      <c r="AB1056" s="244"/>
    </row>
    <row r="1057" spans="3:28">
      <c r="C1057" s="247"/>
      <c r="D1057" s="130">
        <v>66</v>
      </c>
      <c r="E1057" s="140">
        <v>3000</v>
      </c>
      <c r="F1057" s="127">
        <v>3000</v>
      </c>
      <c r="H1057" s="141" t="s">
        <v>2594</v>
      </c>
      <c r="I1057" s="113">
        <v>66</v>
      </c>
      <c r="J1057" s="42">
        <v>3000</v>
      </c>
      <c r="K1057" s="42" t="str">
        <f>StoreConfig!J1057</f>
        <v>66|0#0#0#3000</v>
      </c>
      <c r="Q1057" s="239">
        <v>5000032</v>
      </c>
      <c r="R1057" s="244">
        <v>1</v>
      </c>
      <c r="S1057" s="244"/>
      <c r="T1057" s="244"/>
      <c r="U1057" s="244"/>
      <c r="V1057" s="244"/>
      <c r="W1057" s="244"/>
      <c r="X1057" s="244"/>
      <c r="Y1057" s="244"/>
      <c r="Z1057" s="244"/>
      <c r="AA1057" s="244"/>
      <c r="AB1057" s="244"/>
    </row>
    <row r="1058" spans="3:28">
      <c r="C1058" s="247"/>
      <c r="D1058" s="130">
        <v>66</v>
      </c>
      <c r="E1058" s="140">
        <v>10000</v>
      </c>
      <c r="F1058" s="127">
        <v>10000</v>
      </c>
      <c r="H1058" s="141" t="s">
        <v>2594</v>
      </c>
      <c r="I1058" s="113">
        <v>66</v>
      </c>
      <c r="J1058" s="42">
        <v>10000</v>
      </c>
      <c r="K1058" s="42" t="str">
        <f>StoreConfig!J1058</f>
        <v>66|0#0#0#10000</v>
      </c>
      <c r="Q1058" s="239">
        <v>5000033</v>
      </c>
      <c r="R1058" s="244">
        <v>1</v>
      </c>
      <c r="S1058" s="244"/>
      <c r="T1058" s="244"/>
      <c r="U1058" s="244"/>
      <c r="V1058" s="244"/>
      <c r="W1058" s="244"/>
      <c r="X1058" s="244"/>
      <c r="Y1058" s="244"/>
      <c r="Z1058" s="244"/>
      <c r="AA1058" s="244"/>
      <c r="AB1058" s="244"/>
    </row>
    <row r="1059" spans="3:28">
      <c r="C1059" s="247"/>
      <c r="D1059" s="130">
        <v>66</v>
      </c>
      <c r="E1059" s="140">
        <v>10000</v>
      </c>
      <c r="F1059" s="127">
        <v>10000</v>
      </c>
      <c r="H1059" s="141" t="s">
        <v>2594</v>
      </c>
      <c r="I1059" s="113">
        <v>66</v>
      </c>
      <c r="J1059" s="42">
        <v>10000</v>
      </c>
      <c r="K1059" s="42" t="str">
        <f>StoreConfig!J1059</f>
        <v>66|0#0#0#10000</v>
      </c>
      <c r="Q1059" s="239">
        <v>5000034</v>
      </c>
      <c r="R1059" s="244">
        <v>1</v>
      </c>
      <c r="S1059" s="244"/>
      <c r="T1059" s="244"/>
      <c r="U1059" s="244"/>
      <c r="V1059" s="244"/>
      <c r="W1059" s="244"/>
      <c r="X1059" s="244"/>
      <c r="Y1059" s="244"/>
      <c r="Z1059" s="244"/>
      <c r="AA1059" s="244"/>
      <c r="AB1059" s="244"/>
    </row>
    <row r="1060" spans="3:28">
      <c r="C1060" s="247"/>
      <c r="D1060" s="130">
        <v>66</v>
      </c>
      <c r="E1060" s="140">
        <v>10000</v>
      </c>
      <c r="F1060" s="127">
        <v>10000</v>
      </c>
      <c r="H1060" s="141" t="s">
        <v>2594</v>
      </c>
      <c r="I1060" s="113">
        <v>66</v>
      </c>
      <c r="J1060" s="42">
        <v>10000</v>
      </c>
      <c r="K1060" s="42" t="str">
        <f>StoreConfig!J1060</f>
        <v>66|0#0#0#10000</v>
      </c>
      <c r="Q1060" s="239">
        <v>5000035</v>
      </c>
      <c r="R1060" s="244">
        <v>1</v>
      </c>
      <c r="S1060" s="244"/>
      <c r="T1060" s="244"/>
      <c r="U1060" s="244"/>
      <c r="V1060" s="244"/>
      <c r="W1060" s="244"/>
      <c r="X1060" s="244"/>
      <c r="Y1060" s="244"/>
      <c r="Z1060" s="244"/>
      <c r="AA1060" s="244"/>
      <c r="AB1060" s="244"/>
    </row>
    <row r="1061" spans="3:28">
      <c r="C1061" s="247"/>
      <c r="D1061" s="130">
        <v>66</v>
      </c>
      <c r="E1061" s="140">
        <v>10000</v>
      </c>
      <c r="F1061" s="127">
        <v>10000</v>
      </c>
      <c r="H1061" s="141" t="s">
        <v>2594</v>
      </c>
      <c r="I1061" s="113">
        <v>66</v>
      </c>
      <c r="J1061" s="42">
        <v>10000</v>
      </c>
      <c r="K1061" s="42" t="str">
        <f>StoreConfig!J1061</f>
        <v>66|0#0#0#10000</v>
      </c>
      <c r="Q1061" s="239">
        <v>5000036</v>
      </c>
      <c r="R1061" s="244">
        <v>1</v>
      </c>
      <c r="S1061" s="244"/>
      <c r="T1061" s="244"/>
      <c r="U1061" s="244"/>
      <c r="V1061" s="244"/>
      <c r="W1061" s="244"/>
      <c r="X1061" s="244"/>
      <c r="Y1061" s="244"/>
      <c r="Z1061" s="244"/>
      <c r="AA1061" s="244"/>
      <c r="AB1061" s="244"/>
    </row>
    <row r="1062" spans="3:28">
      <c r="C1062" s="247"/>
      <c r="D1062" s="130">
        <v>66</v>
      </c>
      <c r="E1062" s="140">
        <v>10000</v>
      </c>
      <c r="F1062" s="127">
        <v>10000</v>
      </c>
      <c r="H1062" s="141" t="s">
        <v>2594</v>
      </c>
      <c r="I1062" s="113">
        <v>66</v>
      </c>
      <c r="J1062" s="42">
        <v>10000</v>
      </c>
      <c r="K1062" s="42" t="str">
        <f>StoreConfig!J1062</f>
        <v>66|0#0#0#10000</v>
      </c>
      <c r="Q1062" s="239">
        <v>5000037</v>
      </c>
      <c r="R1062" s="244">
        <v>1</v>
      </c>
      <c r="S1062" s="244"/>
      <c r="T1062" s="244"/>
      <c r="U1062" s="244"/>
      <c r="V1062" s="244"/>
      <c r="W1062" s="244"/>
      <c r="X1062" s="244"/>
      <c r="Y1062" s="244"/>
      <c r="Z1062" s="244"/>
      <c r="AA1062" s="244"/>
      <c r="AB1062" s="244"/>
    </row>
    <row r="1063" spans="3:28">
      <c r="C1063" s="247"/>
      <c r="D1063" s="130">
        <v>66</v>
      </c>
      <c r="E1063" s="140">
        <v>10000</v>
      </c>
      <c r="F1063" s="127">
        <v>10000</v>
      </c>
      <c r="H1063" s="141" t="s">
        <v>2594</v>
      </c>
      <c r="I1063" s="113">
        <v>66</v>
      </c>
      <c r="J1063" s="42">
        <v>10000</v>
      </c>
      <c r="K1063" s="42" t="str">
        <f>StoreConfig!J1063</f>
        <v>66|0#0#0#10000</v>
      </c>
      <c r="Q1063" s="239">
        <v>5000038</v>
      </c>
      <c r="R1063" s="244">
        <v>1</v>
      </c>
      <c r="S1063" s="244"/>
      <c r="T1063" s="244"/>
      <c r="U1063" s="244"/>
      <c r="V1063" s="244"/>
      <c r="W1063" s="244"/>
      <c r="X1063" s="244"/>
      <c r="Y1063" s="244"/>
      <c r="Z1063" s="244"/>
      <c r="AA1063" s="244"/>
      <c r="AB1063" s="244"/>
    </row>
    <row r="1064" spans="3:28">
      <c r="C1064" s="247"/>
      <c r="D1064" s="130">
        <v>66</v>
      </c>
      <c r="E1064" s="140">
        <v>10000</v>
      </c>
      <c r="F1064" s="127">
        <v>10000</v>
      </c>
      <c r="H1064" s="141" t="s">
        <v>2594</v>
      </c>
      <c r="I1064" s="113">
        <v>66</v>
      </c>
      <c r="J1064" s="42">
        <v>10000</v>
      </c>
      <c r="K1064" s="42" t="str">
        <f>StoreConfig!J1064</f>
        <v>66|0#0#0#10000</v>
      </c>
      <c r="Q1064" s="239">
        <v>5000039</v>
      </c>
      <c r="R1064" s="244">
        <v>1</v>
      </c>
      <c r="S1064" s="244"/>
      <c r="T1064" s="244"/>
      <c r="U1064" s="244"/>
      <c r="V1064" s="244"/>
      <c r="W1064" s="244"/>
      <c r="X1064" s="244"/>
      <c r="Y1064" s="244"/>
      <c r="Z1064" s="244"/>
      <c r="AA1064" s="244"/>
      <c r="AB1064" s="244"/>
    </row>
    <row r="1065" spans="3:28">
      <c r="C1065" s="247"/>
      <c r="D1065" s="130">
        <v>66</v>
      </c>
      <c r="E1065" s="140">
        <v>10000</v>
      </c>
      <c r="F1065" s="127">
        <v>10000</v>
      </c>
      <c r="H1065" s="141" t="s">
        <v>2594</v>
      </c>
      <c r="I1065" s="113">
        <v>66</v>
      </c>
      <c r="J1065" s="42">
        <v>10000</v>
      </c>
      <c r="K1065" s="42" t="str">
        <f>StoreConfig!J1065</f>
        <v>66|0#0#0#10000</v>
      </c>
      <c r="Q1065" s="239">
        <v>5000040</v>
      </c>
      <c r="R1065" s="244">
        <v>1</v>
      </c>
      <c r="S1065" s="244"/>
      <c r="T1065" s="244"/>
      <c r="U1065" s="244"/>
      <c r="V1065" s="244"/>
      <c r="W1065" s="244"/>
      <c r="X1065" s="244"/>
      <c r="Y1065" s="244"/>
      <c r="Z1065" s="244"/>
      <c r="AA1065" s="244"/>
      <c r="AB1065" s="244"/>
    </row>
    <row r="1066" spans="3:28">
      <c r="C1066" s="247"/>
      <c r="D1066" s="130">
        <v>66</v>
      </c>
      <c r="E1066" s="140">
        <v>10000</v>
      </c>
      <c r="F1066" s="127">
        <v>10000</v>
      </c>
      <c r="H1066" s="141" t="s">
        <v>2594</v>
      </c>
      <c r="I1066" s="113">
        <v>66</v>
      </c>
      <c r="J1066" s="42">
        <v>10000</v>
      </c>
      <c r="K1066" s="42" t="str">
        <f>StoreConfig!J1066</f>
        <v>66|0#0#0#10000</v>
      </c>
      <c r="Q1066" s="239">
        <v>5000041</v>
      </c>
      <c r="R1066" s="244">
        <v>1</v>
      </c>
      <c r="S1066" s="244"/>
      <c r="T1066" s="244"/>
      <c r="U1066" s="244"/>
      <c r="V1066" s="244"/>
      <c r="W1066" s="244"/>
      <c r="X1066" s="244"/>
      <c r="Y1066" s="244"/>
      <c r="Z1066" s="244"/>
      <c r="AA1066" s="244"/>
      <c r="AB1066" s="244"/>
    </row>
    <row r="1067" spans="3:28">
      <c r="C1067" s="247"/>
      <c r="D1067" s="130">
        <v>66</v>
      </c>
      <c r="E1067" s="140">
        <v>10000</v>
      </c>
      <c r="F1067" s="127">
        <v>10000</v>
      </c>
      <c r="H1067" s="141" t="s">
        <v>2594</v>
      </c>
      <c r="I1067" s="113">
        <v>66</v>
      </c>
      <c r="J1067" s="42">
        <v>10000</v>
      </c>
      <c r="K1067" s="42" t="str">
        <f>StoreConfig!J1067</f>
        <v>66|0#0#0#10000</v>
      </c>
      <c r="Q1067" s="239">
        <v>5000042</v>
      </c>
      <c r="R1067" s="244">
        <v>1</v>
      </c>
      <c r="S1067" s="244"/>
      <c r="T1067" s="244"/>
      <c r="U1067" s="244"/>
      <c r="V1067" s="244"/>
      <c r="W1067" s="244"/>
      <c r="X1067" s="244"/>
      <c r="Y1067" s="244"/>
      <c r="Z1067" s="244"/>
      <c r="AA1067" s="244"/>
      <c r="AB1067" s="244"/>
    </row>
    <row r="1068" spans="3:28">
      <c r="C1068" s="247"/>
      <c r="D1068" s="130">
        <v>66</v>
      </c>
      <c r="E1068" s="140">
        <v>10000</v>
      </c>
      <c r="F1068" s="127">
        <v>10000</v>
      </c>
      <c r="H1068" s="141" t="s">
        <v>2594</v>
      </c>
      <c r="I1068" s="113">
        <v>66</v>
      </c>
      <c r="J1068" s="42">
        <v>10000</v>
      </c>
      <c r="K1068" s="42" t="str">
        <f>StoreConfig!J1068</f>
        <v>66|0#0#0#10000</v>
      </c>
      <c r="Q1068" s="239">
        <v>5000043</v>
      </c>
      <c r="R1068" s="244">
        <v>1</v>
      </c>
      <c r="S1068" s="244"/>
      <c r="T1068" s="244"/>
      <c r="U1068" s="244"/>
      <c r="V1068" s="244"/>
      <c r="W1068" s="244"/>
      <c r="X1068" s="244"/>
      <c r="Y1068" s="244"/>
      <c r="Z1068" s="244"/>
      <c r="AA1068" s="244"/>
      <c r="AB1068" s="244"/>
    </row>
    <row r="1069" spans="3:28">
      <c r="C1069" s="247"/>
      <c r="D1069" s="130">
        <v>66</v>
      </c>
      <c r="E1069" s="140">
        <v>10000</v>
      </c>
      <c r="F1069" s="127">
        <v>10000</v>
      </c>
      <c r="H1069" s="141" t="s">
        <v>2594</v>
      </c>
      <c r="I1069" s="113">
        <v>66</v>
      </c>
      <c r="J1069" s="42">
        <v>10000</v>
      </c>
      <c r="K1069" s="42" t="str">
        <f>StoreConfig!J1069</f>
        <v>66|0#0#0#10000</v>
      </c>
      <c r="Q1069" s="239">
        <v>5000044</v>
      </c>
      <c r="R1069" s="244">
        <v>1</v>
      </c>
      <c r="S1069" s="244"/>
      <c r="T1069" s="244"/>
      <c r="U1069" s="244"/>
      <c r="V1069" s="244"/>
      <c r="W1069" s="244"/>
      <c r="X1069" s="244"/>
      <c r="Y1069" s="244"/>
      <c r="Z1069" s="244"/>
      <c r="AA1069" s="244"/>
      <c r="AB1069" s="244"/>
    </row>
    <row r="1070" spans="3:28">
      <c r="C1070" s="247"/>
      <c r="D1070" s="130">
        <v>66</v>
      </c>
      <c r="E1070" s="140">
        <v>10000</v>
      </c>
      <c r="F1070" s="127">
        <v>10000</v>
      </c>
      <c r="H1070" s="141" t="s">
        <v>2594</v>
      </c>
      <c r="I1070" s="113">
        <v>66</v>
      </c>
      <c r="J1070" s="42">
        <v>10000</v>
      </c>
      <c r="K1070" s="42" t="str">
        <f>StoreConfig!J1070</f>
        <v>66|0#0#0#10000</v>
      </c>
      <c r="Q1070" s="239">
        <v>5000045</v>
      </c>
      <c r="R1070" s="244">
        <v>1</v>
      </c>
      <c r="S1070" s="244"/>
      <c r="T1070" s="244"/>
      <c r="U1070" s="244"/>
      <c r="V1070" s="244"/>
      <c r="W1070" s="244"/>
      <c r="X1070" s="244"/>
      <c r="Y1070" s="244"/>
      <c r="Z1070" s="244"/>
      <c r="AA1070" s="244"/>
      <c r="AB1070" s="244"/>
    </row>
    <row r="1071" spans="3:28">
      <c r="C1071" s="247"/>
      <c r="D1071" s="130">
        <v>66</v>
      </c>
      <c r="E1071" s="140">
        <v>10000</v>
      </c>
      <c r="F1071" s="127">
        <v>10000</v>
      </c>
      <c r="H1071" s="141" t="s">
        <v>2594</v>
      </c>
      <c r="I1071" s="113">
        <v>66</v>
      </c>
      <c r="J1071" s="42">
        <v>10000</v>
      </c>
      <c r="K1071" s="42" t="str">
        <f>StoreConfig!J1071</f>
        <v>66|0#0#0#10000</v>
      </c>
      <c r="Q1071" s="239">
        <v>5000046</v>
      </c>
      <c r="R1071" s="244">
        <v>1</v>
      </c>
      <c r="S1071" s="244"/>
      <c r="T1071" s="244"/>
      <c r="U1071" s="244"/>
      <c r="V1071" s="244"/>
      <c r="W1071" s="244"/>
      <c r="X1071" s="244"/>
      <c r="Y1071" s="244"/>
      <c r="Z1071" s="244"/>
      <c r="AA1071" s="244"/>
      <c r="AB1071" s="244"/>
    </row>
    <row r="1072" spans="3:28">
      <c r="C1072" s="247"/>
      <c r="D1072" s="130">
        <v>66</v>
      </c>
      <c r="E1072" s="140">
        <v>10000</v>
      </c>
      <c r="F1072" s="127">
        <v>10000</v>
      </c>
      <c r="H1072" s="141" t="s">
        <v>2594</v>
      </c>
      <c r="I1072" s="113">
        <v>66</v>
      </c>
      <c r="J1072" s="42">
        <v>10000</v>
      </c>
      <c r="K1072" s="42" t="str">
        <f>StoreConfig!J1072</f>
        <v>66|0#0#0#10000</v>
      </c>
      <c r="Q1072" s="239">
        <v>5000047</v>
      </c>
      <c r="R1072" s="244">
        <v>1</v>
      </c>
      <c r="S1072" s="244"/>
      <c r="T1072" s="244"/>
      <c r="U1072" s="244"/>
      <c r="V1072" s="244"/>
      <c r="W1072" s="244"/>
      <c r="X1072" s="244"/>
      <c r="Y1072" s="244"/>
      <c r="Z1072" s="244"/>
      <c r="AA1072" s="244"/>
      <c r="AB1072" s="244"/>
    </row>
    <row r="1073" spans="3:28">
      <c r="C1073" s="247"/>
      <c r="D1073" s="130">
        <v>16</v>
      </c>
      <c r="E1073" s="140">
        <v>800</v>
      </c>
      <c r="F1073" s="127">
        <v>800</v>
      </c>
      <c r="H1073" s="141" t="s">
        <v>2594</v>
      </c>
      <c r="I1073" s="113">
        <v>16</v>
      </c>
      <c r="J1073" s="42">
        <v>800</v>
      </c>
      <c r="K1073" s="42" t="str">
        <f>StoreConfig!J1073</f>
        <v>16|0#0#0#800</v>
      </c>
      <c r="Q1073" s="239">
        <v>5000001</v>
      </c>
      <c r="R1073" s="244">
        <v>1</v>
      </c>
      <c r="S1073" s="244"/>
      <c r="T1073" s="244"/>
      <c r="U1073" s="244"/>
      <c r="V1073" s="244"/>
      <c r="W1073" s="244"/>
      <c r="X1073" s="244"/>
      <c r="Y1073" s="244"/>
      <c r="Z1073" s="244"/>
      <c r="AA1073" s="244"/>
      <c r="AB1073" s="244"/>
    </row>
    <row r="1074" spans="3:28">
      <c r="C1074" s="247"/>
      <c r="D1074" s="130">
        <v>16</v>
      </c>
      <c r="E1074" s="140">
        <v>800</v>
      </c>
      <c r="F1074" s="127">
        <v>800</v>
      </c>
      <c r="H1074" s="141" t="s">
        <v>2594</v>
      </c>
      <c r="I1074" s="113">
        <v>16</v>
      </c>
      <c r="J1074" s="42">
        <v>800</v>
      </c>
      <c r="K1074" s="42" t="str">
        <f>StoreConfig!J1074</f>
        <v>16|0#0#0#800</v>
      </c>
      <c r="Q1074" s="239">
        <v>5000002</v>
      </c>
      <c r="R1074" s="244">
        <v>1</v>
      </c>
      <c r="S1074" s="244"/>
      <c r="T1074" s="244"/>
      <c r="U1074" s="244"/>
      <c r="V1074" s="244"/>
      <c r="W1074" s="244"/>
      <c r="X1074" s="244"/>
      <c r="Y1074" s="244"/>
      <c r="Z1074" s="244"/>
      <c r="AA1074" s="244"/>
      <c r="AB1074" s="244"/>
    </row>
    <row r="1075" spans="3:28">
      <c r="C1075" s="247"/>
      <c r="D1075" s="130">
        <v>16</v>
      </c>
      <c r="E1075" s="140">
        <v>800</v>
      </c>
      <c r="F1075" s="127">
        <v>800</v>
      </c>
      <c r="H1075" s="141" t="s">
        <v>2594</v>
      </c>
      <c r="I1075" s="113">
        <v>16</v>
      </c>
      <c r="J1075" s="42">
        <v>800</v>
      </c>
      <c r="K1075" s="42" t="str">
        <f>StoreConfig!J1075</f>
        <v>16|0#0#0#800</v>
      </c>
      <c r="Q1075" s="239">
        <v>5000003</v>
      </c>
      <c r="R1075" s="244">
        <v>1</v>
      </c>
      <c r="S1075" s="244"/>
      <c r="T1075" s="244"/>
      <c r="U1075" s="244"/>
      <c r="V1075" s="244"/>
      <c r="W1075" s="244"/>
      <c r="X1075" s="244"/>
      <c r="Y1075" s="244"/>
      <c r="Z1075" s="244"/>
      <c r="AA1075" s="244"/>
      <c r="AB1075" s="244"/>
    </row>
    <row r="1076" spans="3:28">
      <c r="C1076" s="247"/>
      <c r="D1076" s="130">
        <v>16</v>
      </c>
      <c r="E1076" s="140">
        <v>800</v>
      </c>
      <c r="F1076" s="127">
        <v>800</v>
      </c>
      <c r="H1076" s="141" t="s">
        <v>2594</v>
      </c>
      <c r="I1076" s="113">
        <v>16</v>
      </c>
      <c r="J1076" s="42">
        <v>800</v>
      </c>
      <c r="K1076" s="42" t="str">
        <f>StoreConfig!J1076</f>
        <v>16|0#0#0#800</v>
      </c>
      <c r="Q1076" s="239">
        <v>5000004</v>
      </c>
      <c r="R1076" s="244">
        <v>1</v>
      </c>
      <c r="S1076" s="244"/>
      <c r="T1076" s="244"/>
      <c r="U1076" s="244"/>
      <c r="V1076" s="244"/>
      <c r="W1076" s="244"/>
      <c r="X1076" s="244"/>
      <c r="Y1076" s="244"/>
      <c r="Z1076" s="244"/>
      <c r="AA1076" s="244"/>
      <c r="AB1076" s="244"/>
    </row>
    <row r="1077" spans="3:28">
      <c r="C1077" s="247"/>
      <c r="D1077" s="130">
        <v>16</v>
      </c>
      <c r="E1077" s="140">
        <v>800</v>
      </c>
      <c r="F1077" s="127">
        <v>800</v>
      </c>
      <c r="H1077" s="141" t="s">
        <v>2594</v>
      </c>
      <c r="I1077" s="113">
        <v>16</v>
      </c>
      <c r="J1077" s="42">
        <v>800</v>
      </c>
      <c r="K1077" s="42" t="str">
        <f>StoreConfig!J1077</f>
        <v>16|0#0#0#800</v>
      </c>
      <c r="Q1077" s="239">
        <v>5000005</v>
      </c>
      <c r="R1077" s="244">
        <v>1</v>
      </c>
      <c r="S1077" s="244"/>
      <c r="T1077" s="244"/>
      <c r="U1077" s="244"/>
      <c r="V1077" s="244"/>
      <c r="W1077" s="244"/>
      <c r="X1077" s="244"/>
      <c r="Y1077" s="244"/>
      <c r="Z1077" s="244"/>
      <c r="AA1077" s="244"/>
      <c r="AB1077" s="244"/>
    </row>
    <row r="1078" spans="3:28">
      <c r="C1078" s="247"/>
      <c r="D1078" s="130">
        <v>16</v>
      </c>
      <c r="E1078" s="140">
        <v>800</v>
      </c>
      <c r="F1078" s="127">
        <v>800</v>
      </c>
      <c r="H1078" s="141" t="s">
        <v>2594</v>
      </c>
      <c r="I1078" s="113">
        <v>16</v>
      </c>
      <c r="J1078" s="42">
        <v>800</v>
      </c>
      <c r="K1078" s="42" t="str">
        <f>StoreConfig!J1078</f>
        <v>16|0#0#0#800</v>
      </c>
      <c r="Q1078" s="239">
        <v>5000006</v>
      </c>
      <c r="R1078" s="244">
        <v>1</v>
      </c>
      <c r="S1078" s="244"/>
      <c r="T1078" s="244"/>
      <c r="U1078" s="244"/>
      <c r="V1078" s="244"/>
      <c r="W1078" s="244"/>
      <c r="X1078" s="244"/>
      <c r="Y1078" s="244"/>
      <c r="Z1078" s="244"/>
      <c r="AA1078" s="244"/>
      <c r="AB1078" s="244"/>
    </row>
    <row r="1079" spans="3:28">
      <c r="C1079" s="247"/>
      <c r="D1079" s="130">
        <v>16</v>
      </c>
      <c r="E1079" s="140">
        <v>800</v>
      </c>
      <c r="F1079" s="127">
        <v>800</v>
      </c>
      <c r="H1079" s="141" t="s">
        <v>2594</v>
      </c>
      <c r="I1079" s="113">
        <v>16</v>
      </c>
      <c r="J1079" s="42">
        <v>800</v>
      </c>
      <c r="K1079" s="42" t="str">
        <f>StoreConfig!J1079</f>
        <v>16|0#0#0#800</v>
      </c>
      <c r="Q1079" s="239">
        <v>5000007</v>
      </c>
      <c r="R1079" s="244">
        <v>1</v>
      </c>
      <c r="S1079" s="244"/>
      <c r="T1079" s="244"/>
      <c r="U1079" s="244"/>
      <c r="V1079" s="244"/>
      <c r="W1079" s="244"/>
      <c r="X1079" s="244"/>
      <c r="Y1079" s="244"/>
      <c r="Z1079" s="244"/>
      <c r="AA1079" s="244"/>
      <c r="AB1079" s="244"/>
    </row>
    <row r="1080" spans="3:28">
      <c r="C1080" s="247"/>
      <c r="D1080" s="130">
        <v>16</v>
      </c>
      <c r="E1080" s="140">
        <v>800</v>
      </c>
      <c r="F1080" s="127">
        <v>800</v>
      </c>
      <c r="H1080" s="141" t="s">
        <v>2594</v>
      </c>
      <c r="I1080" s="113">
        <v>16</v>
      </c>
      <c r="J1080" s="42">
        <v>800</v>
      </c>
      <c r="K1080" s="42" t="str">
        <f>StoreConfig!J1080</f>
        <v>16|0#0#0#800</v>
      </c>
      <c r="Q1080" s="239">
        <v>5000008</v>
      </c>
      <c r="R1080" s="244">
        <v>1</v>
      </c>
      <c r="S1080" s="244"/>
      <c r="T1080" s="244"/>
      <c r="U1080" s="244"/>
      <c r="V1080" s="244"/>
      <c r="W1080" s="244"/>
      <c r="X1080" s="244"/>
      <c r="Y1080" s="244"/>
      <c r="Z1080" s="244"/>
      <c r="AA1080" s="244"/>
      <c r="AB1080" s="244"/>
    </row>
    <row r="1081" spans="3:28">
      <c r="C1081" s="247"/>
      <c r="D1081" s="130">
        <v>16</v>
      </c>
      <c r="E1081" s="140">
        <v>3000</v>
      </c>
      <c r="F1081" s="127">
        <v>3000</v>
      </c>
      <c r="H1081" s="141" t="s">
        <v>2594</v>
      </c>
      <c r="I1081" s="113">
        <v>16</v>
      </c>
      <c r="J1081" s="42">
        <v>3000</v>
      </c>
      <c r="K1081" s="42" t="str">
        <f>StoreConfig!J1081</f>
        <v>16|0#0#0#3000</v>
      </c>
      <c r="Q1081" s="239">
        <v>5000009</v>
      </c>
      <c r="R1081" s="244">
        <v>1</v>
      </c>
      <c r="S1081" s="244"/>
      <c r="T1081" s="244"/>
      <c r="U1081" s="244"/>
      <c r="V1081" s="244"/>
      <c r="W1081" s="244"/>
      <c r="X1081" s="244"/>
      <c r="Y1081" s="244"/>
      <c r="Z1081" s="244"/>
      <c r="AA1081" s="244"/>
      <c r="AB1081" s="244"/>
    </row>
    <row r="1082" spans="3:28">
      <c r="C1082" s="247"/>
      <c r="D1082" s="130">
        <v>16</v>
      </c>
      <c r="E1082" s="140">
        <v>3000</v>
      </c>
      <c r="F1082" s="127">
        <v>3000</v>
      </c>
      <c r="H1082" s="141" t="s">
        <v>2594</v>
      </c>
      <c r="I1082" s="113">
        <v>16</v>
      </c>
      <c r="J1082" s="42">
        <v>3000</v>
      </c>
      <c r="K1082" s="42" t="str">
        <f>StoreConfig!J1082</f>
        <v>16|0#0#0#3000</v>
      </c>
      <c r="Q1082" s="239">
        <v>5000010</v>
      </c>
      <c r="R1082" s="244">
        <v>1</v>
      </c>
      <c r="S1082" s="244"/>
      <c r="T1082" s="244"/>
      <c r="U1082" s="244"/>
      <c r="V1082" s="244"/>
      <c r="W1082" s="244"/>
      <c r="X1082" s="244"/>
      <c r="Y1082" s="244"/>
      <c r="Z1082" s="244"/>
      <c r="AA1082" s="244"/>
      <c r="AB1082" s="244"/>
    </row>
    <row r="1083" spans="3:28">
      <c r="C1083" s="247"/>
      <c r="D1083" s="130">
        <v>16</v>
      </c>
      <c r="E1083" s="140">
        <v>3000</v>
      </c>
      <c r="F1083" s="127">
        <v>3000</v>
      </c>
      <c r="H1083" s="141" t="s">
        <v>2594</v>
      </c>
      <c r="I1083" s="113">
        <v>16</v>
      </c>
      <c r="J1083" s="42">
        <v>3000</v>
      </c>
      <c r="K1083" s="42" t="str">
        <f>StoreConfig!J1083</f>
        <v>16|0#0#0#3000</v>
      </c>
      <c r="Q1083" s="239">
        <v>5000011</v>
      </c>
      <c r="R1083" s="244">
        <v>1</v>
      </c>
      <c r="S1083" s="244"/>
      <c r="T1083" s="244"/>
      <c r="U1083" s="244"/>
      <c r="V1083" s="244"/>
      <c r="W1083" s="244"/>
      <c r="X1083" s="244"/>
      <c r="Y1083" s="244"/>
      <c r="Z1083" s="244"/>
      <c r="AA1083" s="244"/>
      <c r="AB1083" s="244"/>
    </row>
    <row r="1084" spans="3:28">
      <c r="C1084" s="247"/>
      <c r="D1084" s="130">
        <v>16</v>
      </c>
      <c r="E1084" s="140">
        <v>3000</v>
      </c>
      <c r="F1084" s="127">
        <v>3000</v>
      </c>
      <c r="H1084" s="141" t="s">
        <v>2594</v>
      </c>
      <c r="I1084" s="113">
        <v>16</v>
      </c>
      <c r="J1084" s="42">
        <v>3000</v>
      </c>
      <c r="K1084" s="42" t="str">
        <f>StoreConfig!J1084</f>
        <v>16|0#0#0#3000</v>
      </c>
      <c r="Q1084" s="239">
        <v>5000012</v>
      </c>
      <c r="R1084" s="244">
        <v>1</v>
      </c>
      <c r="S1084" s="244"/>
      <c r="T1084" s="244"/>
      <c r="U1084" s="244"/>
      <c r="V1084" s="244"/>
      <c r="W1084" s="244"/>
      <c r="X1084" s="244"/>
      <c r="Y1084" s="244"/>
      <c r="Z1084" s="244"/>
      <c r="AA1084" s="244"/>
      <c r="AB1084" s="244"/>
    </row>
    <row r="1085" spans="3:28">
      <c r="C1085" s="247"/>
      <c r="D1085" s="130">
        <v>16</v>
      </c>
      <c r="E1085" s="140">
        <v>3000</v>
      </c>
      <c r="F1085" s="127">
        <v>3000</v>
      </c>
      <c r="H1085" s="141" t="s">
        <v>2594</v>
      </c>
      <c r="I1085" s="113">
        <v>16</v>
      </c>
      <c r="J1085" s="42">
        <v>3000</v>
      </c>
      <c r="K1085" s="42" t="str">
        <f>StoreConfig!J1085</f>
        <v>16|0#0#0#3000</v>
      </c>
      <c r="Q1085" s="239">
        <v>5000013</v>
      </c>
      <c r="R1085" s="244">
        <v>1</v>
      </c>
      <c r="S1085" s="244"/>
      <c r="T1085" s="244"/>
      <c r="U1085" s="244"/>
      <c r="V1085" s="244"/>
      <c r="W1085" s="244"/>
      <c r="X1085" s="244"/>
      <c r="Y1085" s="244"/>
      <c r="Z1085" s="244"/>
      <c r="AA1085" s="244"/>
      <c r="AB1085" s="244"/>
    </row>
    <row r="1086" spans="3:28">
      <c r="C1086" s="247"/>
      <c r="D1086" s="130">
        <v>16</v>
      </c>
      <c r="E1086" s="140">
        <v>3000</v>
      </c>
      <c r="F1086" s="127">
        <v>3000</v>
      </c>
      <c r="H1086" s="141" t="s">
        <v>2594</v>
      </c>
      <c r="I1086" s="113">
        <v>16</v>
      </c>
      <c r="J1086" s="42">
        <v>3000</v>
      </c>
      <c r="K1086" s="42" t="str">
        <f>StoreConfig!J1086</f>
        <v>16|0#0#0#3000</v>
      </c>
      <c r="Q1086" s="239">
        <v>5000014</v>
      </c>
      <c r="R1086" s="244">
        <v>1</v>
      </c>
      <c r="S1086" s="244"/>
      <c r="T1086" s="244"/>
      <c r="U1086" s="244"/>
      <c r="V1086" s="244"/>
      <c r="W1086" s="244"/>
      <c r="X1086" s="244"/>
      <c r="Y1086" s="244"/>
      <c r="Z1086" s="244"/>
      <c r="AA1086" s="244"/>
      <c r="AB1086" s="244"/>
    </row>
    <row r="1087" spans="3:28">
      <c r="C1087" s="247"/>
      <c r="D1087" s="130">
        <v>16</v>
      </c>
      <c r="E1087" s="140">
        <v>3000</v>
      </c>
      <c r="F1087" s="127">
        <v>3000</v>
      </c>
      <c r="H1087" s="141" t="s">
        <v>2594</v>
      </c>
      <c r="I1087" s="113">
        <v>16</v>
      </c>
      <c r="J1087" s="42">
        <v>3000</v>
      </c>
      <c r="K1087" s="42" t="str">
        <f>StoreConfig!J1087</f>
        <v>16|0#0#0#3000</v>
      </c>
      <c r="Q1087" s="239">
        <v>5000015</v>
      </c>
      <c r="R1087" s="244">
        <v>1</v>
      </c>
      <c r="S1087" s="244"/>
      <c r="T1087" s="244"/>
      <c r="U1087" s="244"/>
      <c r="V1087" s="244"/>
      <c r="W1087" s="244"/>
      <c r="X1087" s="244"/>
      <c r="Y1087" s="244"/>
      <c r="Z1087" s="244"/>
      <c r="AA1087" s="244"/>
      <c r="AB1087" s="244"/>
    </row>
    <row r="1088" spans="3:28">
      <c r="C1088" s="247"/>
      <c r="D1088" s="130">
        <v>16</v>
      </c>
      <c r="E1088" s="140">
        <v>3000</v>
      </c>
      <c r="F1088" s="127">
        <v>3000</v>
      </c>
      <c r="H1088" s="141" t="s">
        <v>2594</v>
      </c>
      <c r="I1088" s="113">
        <v>16</v>
      </c>
      <c r="J1088" s="42">
        <v>3000</v>
      </c>
      <c r="K1088" s="42" t="str">
        <f>StoreConfig!J1088</f>
        <v>16|0#0#0#3000</v>
      </c>
      <c r="Q1088" s="239">
        <v>5000016</v>
      </c>
      <c r="R1088" s="244">
        <v>1</v>
      </c>
      <c r="S1088" s="244"/>
      <c r="T1088" s="244"/>
      <c r="U1088" s="244"/>
      <c r="V1088" s="244"/>
      <c r="W1088" s="244"/>
      <c r="X1088" s="244"/>
      <c r="Y1088" s="244"/>
      <c r="Z1088" s="244"/>
      <c r="AA1088" s="244"/>
      <c r="AB1088" s="244"/>
    </row>
    <row r="1089" spans="3:28">
      <c r="C1089" s="247"/>
      <c r="D1089" s="130">
        <v>16</v>
      </c>
      <c r="E1089" s="140">
        <v>3000</v>
      </c>
      <c r="F1089" s="127">
        <v>3000</v>
      </c>
      <c r="H1089" s="141" t="s">
        <v>2594</v>
      </c>
      <c r="I1089" s="113">
        <v>16</v>
      </c>
      <c r="J1089" s="42">
        <v>3000</v>
      </c>
      <c r="K1089" s="42" t="str">
        <f>StoreConfig!J1089</f>
        <v>16|0#0#0#3000</v>
      </c>
      <c r="Q1089" s="239">
        <v>5000017</v>
      </c>
      <c r="R1089" s="244">
        <v>1</v>
      </c>
      <c r="S1089" s="244"/>
      <c r="T1089" s="244"/>
      <c r="U1089" s="244"/>
      <c r="V1089" s="244"/>
      <c r="W1089" s="244"/>
      <c r="X1089" s="244"/>
      <c r="Y1089" s="244"/>
      <c r="Z1089" s="244"/>
      <c r="AA1089" s="244"/>
      <c r="AB1089" s="244"/>
    </row>
    <row r="1090" spans="3:28">
      <c r="C1090" s="247"/>
      <c r="D1090" s="130">
        <v>16</v>
      </c>
      <c r="E1090" s="140">
        <v>3000</v>
      </c>
      <c r="F1090" s="127">
        <v>3000</v>
      </c>
      <c r="H1090" s="141" t="s">
        <v>2594</v>
      </c>
      <c r="I1090" s="113">
        <v>16</v>
      </c>
      <c r="J1090" s="42">
        <v>3000</v>
      </c>
      <c r="K1090" s="42" t="str">
        <f>StoreConfig!J1090</f>
        <v>16|0#0#0#3000</v>
      </c>
      <c r="Q1090" s="239">
        <v>5000018</v>
      </c>
      <c r="R1090" s="244">
        <v>1</v>
      </c>
      <c r="S1090" s="244"/>
      <c r="T1090" s="244"/>
      <c r="U1090" s="244"/>
      <c r="V1090" s="244"/>
      <c r="W1090" s="244"/>
      <c r="X1090" s="244"/>
      <c r="Y1090" s="244"/>
      <c r="Z1090" s="244"/>
      <c r="AA1090" s="244"/>
      <c r="AB1090" s="244"/>
    </row>
    <row r="1091" spans="3:28">
      <c r="C1091" s="247"/>
      <c r="D1091" s="130">
        <v>16</v>
      </c>
      <c r="E1091" s="140">
        <v>3000</v>
      </c>
      <c r="F1091" s="127">
        <v>3000</v>
      </c>
      <c r="H1091" s="141" t="s">
        <v>2594</v>
      </c>
      <c r="I1091" s="113">
        <v>16</v>
      </c>
      <c r="J1091" s="42">
        <v>3000</v>
      </c>
      <c r="K1091" s="42" t="str">
        <f>StoreConfig!J1091</f>
        <v>16|0#0#0#3000</v>
      </c>
      <c r="Q1091" s="239">
        <v>5000019</v>
      </c>
      <c r="R1091" s="244">
        <v>1</v>
      </c>
      <c r="S1091" s="244"/>
      <c r="T1091" s="244"/>
      <c r="U1091" s="244"/>
      <c r="V1091" s="244"/>
      <c r="W1091" s="244"/>
      <c r="X1091" s="244"/>
      <c r="Y1091" s="244"/>
      <c r="Z1091" s="244"/>
      <c r="AA1091" s="244"/>
      <c r="AB1091" s="244"/>
    </row>
    <row r="1092" spans="3:28">
      <c r="C1092" s="247"/>
      <c r="D1092" s="130">
        <v>16</v>
      </c>
      <c r="E1092" s="140">
        <v>3000</v>
      </c>
      <c r="F1092" s="127">
        <v>3000</v>
      </c>
      <c r="H1092" s="141" t="s">
        <v>2594</v>
      </c>
      <c r="I1092" s="113">
        <v>16</v>
      </c>
      <c r="J1092" s="42">
        <v>3000</v>
      </c>
      <c r="K1092" s="42" t="str">
        <f>StoreConfig!J1092</f>
        <v>16|0#0#0#3000</v>
      </c>
      <c r="Q1092" s="239">
        <v>5000020</v>
      </c>
      <c r="R1092" s="244">
        <v>1</v>
      </c>
      <c r="S1092" s="244"/>
      <c r="T1092" s="244"/>
      <c r="U1092" s="244"/>
      <c r="V1092" s="244"/>
      <c r="W1092" s="244"/>
      <c r="X1092" s="244"/>
      <c r="Y1092" s="244"/>
      <c r="Z1092" s="244"/>
      <c r="AA1092" s="244"/>
      <c r="AB1092" s="244"/>
    </row>
    <row r="1093" spans="3:28">
      <c r="C1093" s="247"/>
      <c r="D1093" s="130">
        <v>16</v>
      </c>
      <c r="E1093" s="140">
        <v>3000</v>
      </c>
      <c r="F1093" s="127">
        <v>3000</v>
      </c>
      <c r="H1093" s="141" t="s">
        <v>2594</v>
      </c>
      <c r="I1093" s="113">
        <v>16</v>
      </c>
      <c r="J1093" s="42">
        <v>3000</v>
      </c>
      <c r="K1093" s="42" t="str">
        <f>StoreConfig!J1093</f>
        <v>16|0#0#0#3000</v>
      </c>
      <c r="Q1093" s="239">
        <v>5000021</v>
      </c>
      <c r="R1093" s="244">
        <v>1</v>
      </c>
      <c r="S1093" s="244"/>
      <c r="T1093" s="244"/>
      <c r="U1093" s="244"/>
      <c r="V1093" s="244"/>
      <c r="W1093" s="244"/>
      <c r="X1093" s="244"/>
      <c r="Y1093" s="244"/>
      <c r="Z1093" s="244"/>
      <c r="AA1093" s="244"/>
      <c r="AB1093" s="244"/>
    </row>
    <row r="1094" spans="3:28">
      <c r="C1094" s="247"/>
      <c r="D1094" s="130">
        <v>16</v>
      </c>
      <c r="E1094" s="140">
        <v>3000</v>
      </c>
      <c r="F1094" s="127">
        <v>3000</v>
      </c>
      <c r="H1094" s="141" t="s">
        <v>2594</v>
      </c>
      <c r="I1094" s="113">
        <v>16</v>
      </c>
      <c r="J1094" s="42">
        <v>3000</v>
      </c>
      <c r="K1094" s="42" t="str">
        <f>StoreConfig!J1094</f>
        <v>16|0#0#0#3000</v>
      </c>
      <c r="Q1094" s="239">
        <v>5000022</v>
      </c>
      <c r="R1094" s="244">
        <v>1</v>
      </c>
      <c r="S1094" s="244"/>
      <c r="T1094" s="244"/>
      <c r="U1094" s="244"/>
      <c r="V1094" s="244"/>
      <c r="W1094" s="244"/>
      <c r="X1094" s="244"/>
      <c r="Y1094" s="244"/>
      <c r="Z1094" s="244"/>
      <c r="AA1094" s="244"/>
      <c r="AB1094" s="244"/>
    </row>
    <row r="1095" spans="3:28">
      <c r="C1095" s="247"/>
      <c r="D1095" s="130">
        <v>16</v>
      </c>
      <c r="E1095" s="140">
        <v>3000</v>
      </c>
      <c r="F1095" s="127">
        <v>3000</v>
      </c>
      <c r="H1095" s="141" t="s">
        <v>2594</v>
      </c>
      <c r="I1095" s="113">
        <v>16</v>
      </c>
      <c r="J1095" s="42">
        <v>3000</v>
      </c>
      <c r="K1095" s="42" t="str">
        <f>StoreConfig!J1095</f>
        <v>16|0#0#0#3000</v>
      </c>
      <c r="Q1095" s="239">
        <v>5000023</v>
      </c>
      <c r="R1095" s="244">
        <v>1</v>
      </c>
      <c r="S1095" s="244"/>
      <c r="T1095" s="244"/>
      <c r="U1095" s="244"/>
      <c r="V1095" s="244"/>
      <c r="W1095" s="244"/>
      <c r="X1095" s="244"/>
      <c r="Y1095" s="244"/>
      <c r="Z1095" s="244"/>
      <c r="AA1095" s="244"/>
      <c r="AB1095" s="244"/>
    </row>
    <row r="1096" spans="3:28">
      <c r="C1096" s="247"/>
      <c r="D1096" s="130">
        <v>16</v>
      </c>
      <c r="E1096" s="140">
        <v>3000</v>
      </c>
      <c r="F1096" s="127">
        <v>3000</v>
      </c>
      <c r="H1096" s="141" t="s">
        <v>2594</v>
      </c>
      <c r="I1096" s="113">
        <v>16</v>
      </c>
      <c r="J1096" s="42">
        <v>3000</v>
      </c>
      <c r="K1096" s="42" t="str">
        <f>StoreConfig!J1096</f>
        <v>16|0#0#0#3000</v>
      </c>
      <c r="Q1096" s="239">
        <v>5000024</v>
      </c>
      <c r="R1096" s="244">
        <v>1</v>
      </c>
      <c r="S1096" s="244"/>
      <c r="T1096" s="244"/>
      <c r="U1096" s="244"/>
      <c r="V1096" s="244"/>
      <c r="W1096" s="244"/>
      <c r="X1096" s="244"/>
      <c r="Y1096" s="244"/>
      <c r="Z1096" s="244"/>
      <c r="AA1096" s="244"/>
      <c r="AB1096" s="244"/>
    </row>
    <row r="1097" spans="3:28">
      <c r="C1097" s="247"/>
      <c r="D1097" s="130">
        <v>16</v>
      </c>
      <c r="E1097" s="140">
        <v>3000</v>
      </c>
      <c r="F1097" s="127">
        <v>3000</v>
      </c>
      <c r="H1097" s="141" t="s">
        <v>2594</v>
      </c>
      <c r="I1097" s="113">
        <v>16</v>
      </c>
      <c r="J1097" s="42">
        <v>3000</v>
      </c>
      <c r="K1097" s="42" t="str">
        <f>StoreConfig!J1097</f>
        <v>16|0#0#0#3000</v>
      </c>
      <c r="Q1097" s="239">
        <v>5000025</v>
      </c>
      <c r="R1097" s="244">
        <v>1</v>
      </c>
      <c r="S1097" s="244"/>
      <c r="T1097" s="244"/>
      <c r="U1097" s="244"/>
      <c r="V1097" s="244"/>
      <c r="W1097" s="244"/>
      <c r="X1097" s="244"/>
      <c r="Y1097" s="244"/>
      <c r="Z1097" s="244"/>
      <c r="AA1097" s="244"/>
      <c r="AB1097" s="244"/>
    </row>
    <row r="1098" spans="3:28">
      <c r="C1098" s="247"/>
      <c r="D1098" s="130">
        <v>16</v>
      </c>
      <c r="E1098" s="140">
        <v>3000</v>
      </c>
      <c r="F1098" s="127">
        <v>3000</v>
      </c>
      <c r="H1098" s="141" t="s">
        <v>2594</v>
      </c>
      <c r="I1098" s="113">
        <v>16</v>
      </c>
      <c r="J1098" s="42">
        <v>3000</v>
      </c>
      <c r="K1098" s="42" t="str">
        <f>StoreConfig!J1098</f>
        <v>16|0#0#0#3000</v>
      </c>
      <c r="Q1098" s="239">
        <v>5000026</v>
      </c>
      <c r="R1098" s="244">
        <v>1</v>
      </c>
      <c r="S1098" s="244"/>
      <c r="T1098" s="244"/>
      <c r="U1098" s="244"/>
      <c r="V1098" s="244"/>
      <c r="W1098" s="244"/>
      <c r="X1098" s="244"/>
      <c r="Y1098" s="244"/>
      <c r="Z1098" s="244"/>
      <c r="AA1098" s="244"/>
      <c r="AB1098" s="244"/>
    </row>
    <row r="1099" spans="3:28">
      <c r="C1099" s="247"/>
      <c r="D1099" s="130">
        <v>16</v>
      </c>
      <c r="E1099" s="140">
        <v>3000</v>
      </c>
      <c r="F1099" s="127">
        <v>3000</v>
      </c>
      <c r="H1099" s="141" t="s">
        <v>2594</v>
      </c>
      <c r="I1099" s="113">
        <v>16</v>
      </c>
      <c r="J1099" s="42">
        <v>3000</v>
      </c>
      <c r="K1099" s="42" t="str">
        <f>StoreConfig!J1099</f>
        <v>16|0#0#0#3000</v>
      </c>
      <c r="Q1099" s="239">
        <v>5000027</v>
      </c>
      <c r="R1099" s="244">
        <v>1</v>
      </c>
      <c r="S1099" s="244"/>
      <c r="T1099" s="244"/>
      <c r="U1099" s="244"/>
      <c r="V1099" s="244"/>
      <c r="W1099" s="244"/>
      <c r="X1099" s="244"/>
      <c r="Y1099" s="244"/>
      <c r="Z1099" s="244"/>
      <c r="AA1099" s="244"/>
      <c r="AB1099" s="244"/>
    </row>
    <row r="1100" spans="3:28">
      <c r="C1100" s="247"/>
      <c r="D1100" s="130">
        <v>16</v>
      </c>
      <c r="E1100" s="140">
        <v>3000</v>
      </c>
      <c r="F1100" s="127">
        <v>3000</v>
      </c>
      <c r="H1100" s="141" t="s">
        <v>2594</v>
      </c>
      <c r="I1100" s="113">
        <v>16</v>
      </c>
      <c r="J1100" s="42">
        <v>3000</v>
      </c>
      <c r="K1100" s="42" t="str">
        <f>StoreConfig!J1100</f>
        <v>16|0#0#0#3000</v>
      </c>
      <c r="Q1100" s="239">
        <v>5000028</v>
      </c>
      <c r="R1100" s="244">
        <v>1</v>
      </c>
      <c r="S1100" s="244"/>
      <c r="T1100" s="244"/>
      <c r="U1100" s="244"/>
      <c r="V1100" s="244"/>
      <c r="W1100" s="244"/>
      <c r="X1100" s="244"/>
      <c r="Y1100" s="244"/>
      <c r="Z1100" s="244"/>
      <c r="AA1100" s="244"/>
      <c r="AB1100" s="244"/>
    </row>
    <row r="1101" spans="3:28">
      <c r="C1101" s="247"/>
      <c r="D1101" s="130">
        <v>16</v>
      </c>
      <c r="E1101" s="140">
        <v>3000</v>
      </c>
      <c r="F1101" s="127">
        <v>3000</v>
      </c>
      <c r="H1101" s="141" t="s">
        <v>2594</v>
      </c>
      <c r="I1101" s="113">
        <v>16</v>
      </c>
      <c r="J1101" s="42">
        <v>3000</v>
      </c>
      <c r="K1101" s="42" t="str">
        <f>StoreConfig!J1101</f>
        <v>16|0#0#0#3000</v>
      </c>
      <c r="Q1101" s="239">
        <v>5000029</v>
      </c>
      <c r="R1101" s="244">
        <v>1</v>
      </c>
      <c r="S1101" s="244"/>
      <c r="T1101" s="244"/>
      <c r="U1101" s="244"/>
      <c r="V1101" s="244"/>
      <c r="W1101" s="244"/>
      <c r="X1101" s="244"/>
      <c r="Y1101" s="244"/>
      <c r="Z1101" s="244"/>
      <c r="AA1101" s="244"/>
      <c r="AB1101" s="244"/>
    </row>
    <row r="1102" spans="3:28">
      <c r="C1102" s="247"/>
      <c r="D1102" s="130">
        <v>16</v>
      </c>
      <c r="E1102" s="140">
        <v>3000</v>
      </c>
      <c r="F1102" s="127">
        <v>3000</v>
      </c>
      <c r="H1102" s="141" t="s">
        <v>2594</v>
      </c>
      <c r="I1102" s="113">
        <v>16</v>
      </c>
      <c r="J1102" s="42">
        <v>3000</v>
      </c>
      <c r="K1102" s="42" t="str">
        <f>StoreConfig!J1102</f>
        <v>16|0#0#0#3000</v>
      </c>
      <c r="Q1102" s="239">
        <v>5000030</v>
      </c>
      <c r="R1102" s="244">
        <v>1</v>
      </c>
      <c r="S1102" s="244"/>
      <c r="T1102" s="244"/>
      <c r="U1102" s="244"/>
      <c r="V1102" s="244"/>
      <c r="W1102" s="244"/>
      <c r="X1102" s="244"/>
      <c r="Y1102" s="244"/>
      <c r="Z1102" s="244"/>
      <c r="AA1102" s="244"/>
      <c r="AB1102" s="244"/>
    </row>
    <row r="1103" spans="3:28">
      <c r="C1103" s="247"/>
      <c r="D1103" s="130">
        <v>16</v>
      </c>
      <c r="E1103" s="140">
        <v>3000</v>
      </c>
      <c r="F1103" s="127">
        <v>3000</v>
      </c>
      <c r="H1103" s="141" t="s">
        <v>2594</v>
      </c>
      <c r="I1103" s="113">
        <v>16</v>
      </c>
      <c r="J1103" s="42">
        <v>3000</v>
      </c>
      <c r="K1103" s="42" t="str">
        <f>StoreConfig!J1103</f>
        <v>16|0#0#0#3000</v>
      </c>
      <c r="Q1103" s="239">
        <v>5000031</v>
      </c>
      <c r="R1103" s="244">
        <v>1</v>
      </c>
      <c r="S1103" s="244"/>
      <c r="T1103" s="244"/>
      <c r="U1103" s="244"/>
      <c r="V1103" s="244"/>
      <c r="W1103" s="244"/>
      <c r="X1103" s="244"/>
      <c r="Y1103" s="244"/>
      <c r="Z1103" s="244"/>
      <c r="AA1103" s="244"/>
      <c r="AB1103" s="244"/>
    </row>
    <row r="1104" spans="3:28">
      <c r="C1104" s="247"/>
      <c r="D1104" s="130">
        <v>16</v>
      </c>
      <c r="E1104" s="140">
        <v>3000</v>
      </c>
      <c r="F1104" s="127">
        <v>3000</v>
      </c>
      <c r="H1104" s="141" t="s">
        <v>2594</v>
      </c>
      <c r="I1104" s="113">
        <v>16</v>
      </c>
      <c r="J1104" s="42">
        <v>3000</v>
      </c>
      <c r="K1104" s="42" t="str">
        <f>StoreConfig!J1104</f>
        <v>16|0#0#0#3000</v>
      </c>
      <c r="Q1104" s="239">
        <v>5000032</v>
      </c>
      <c r="R1104" s="244">
        <v>1</v>
      </c>
      <c r="S1104" s="244"/>
      <c r="T1104" s="244"/>
      <c r="U1104" s="244"/>
      <c r="V1104" s="244"/>
      <c r="W1104" s="244"/>
      <c r="X1104" s="244"/>
      <c r="Y1104" s="244"/>
      <c r="Z1104" s="244"/>
      <c r="AA1104" s="244"/>
      <c r="AB1104" s="244"/>
    </row>
    <row r="1105" spans="3:28">
      <c r="C1105" s="247"/>
      <c r="D1105" s="130">
        <v>16</v>
      </c>
      <c r="E1105" s="140">
        <v>10000</v>
      </c>
      <c r="F1105" s="127">
        <v>10000</v>
      </c>
      <c r="H1105" s="141" t="s">
        <v>2594</v>
      </c>
      <c r="I1105" s="113">
        <v>16</v>
      </c>
      <c r="J1105" s="42">
        <v>10000</v>
      </c>
      <c r="K1105" s="42" t="str">
        <f>StoreConfig!J1105</f>
        <v>16|0#0#0#10000</v>
      </c>
      <c r="Q1105" s="239">
        <v>5000033</v>
      </c>
      <c r="R1105" s="244">
        <v>1</v>
      </c>
      <c r="S1105" s="244"/>
      <c r="T1105" s="244"/>
      <c r="U1105" s="244"/>
      <c r="V1105" s="244"/>
      <c r="W1105" s="244"/>
      <c r="X1105" s="244"/>
      <c r="Y1105" s="244"/>
      <c r="Z1105" s="244"/>
      <c r="AA1105" s="244"/>
      <c r="AB1105" s="244"/>
    </row>
    <row r="1106" spans="3:28">
      <c r="C1106" s="247"/>
      <c r="D1106" s="130">
        <v>16</v>
      </c>
      <c r="E1106" s="140">
        <v>10000</v>
      </c>
      <c r="F1106" s="127">
        <v>10000</v>
      </c>
      <c r="H1106" s="141" t="s">
        <v>2594</v>
      </c>
      <c r="I1106" s="113">
        <v>16</v>
      </c>
      <c r="J1106" s="42">
        <v>10000</v>
      </c>
      <c r="K1106" s="42" t="str">
        <f>StoreConfig!J1106</f>
        <v>16|0#0#0#10000</v>
      </c>
      <c r="Q1106" s="239">
        <v>5000034</v>
      </c>
      <c r="R1106" s="244">
        <v>1</v>
      </c>
      <c r="S1106" s="244"/>
      <c r="T1106" s="244"/>
      <c r="U1106" s="244"/>
      <c r="V1106" s="244"/>
      <c r="W1106" s="244"/>
      <c r="X1106" s="244"/>
      <c r="Y1106" s="244"/>
      <c r="Z1106" s="244"/>
      <c r="AA1106" s="244"/>
      <c r="AB1106" s="244"/>
    </row>
    <row r="1107" spans="3:28">
      <c r="C1107" s="247"/>
      <c r="D1107" s="130">
        <v>16</v>
      </c>
      <c r="E1107" s="140">
        <v>10000</v>
      </c>
      <c r="F1107" s="127">
        <v>10000</v>
      </c>
      <c r="H1107" s="141" t="s">
        <v>2594</v>
      </c>
      <c r="I1107" s="113">
        <v>16</v>
      </c>
      <c r="J1107" s="42">
        <v>10000</v>
      </c>
      <c r="K1107" s="42" t="str">
        <f>StoreConfig!J1107</f>
        <v>16|0#0#0#10000</v>
      </c>
      <c r="Q1107" s="239">
        <v>5000035</v>
      </c>
      <c r="R1107" s="244">
        <v>1</v>
      </c>
      <c r="S1107" s="244"/>
      <c r="T1107" s="244"/>
      <c r="U1107" s="244"/>
      <c r="V1107" s="244"/>
      <c r="W1107" s="244"/>
      <c r="X1107" s="244"/>
      <c r="Y1107" s="244"/>
      <c r="Z1107" s="244"/>
      <c r="AA1107" s="244"/>
      <c r="AB1107" s="244"/>
    </row>
    <row r="1108" spans="3:28">
      <c r="C1108" s="247"/>
      <c r="D1108" s="130">
        <v>16</v>
      </c>
      <c r="E1108" s="140">
        <v>10000</v>
      </c>
      <c r="F1108" s="127">
        <v>10000</v>
      </c>
      <c r="H1108" s="141" t="s">
        <v>2594</v>
      </c>
      <c r="I1108" s="113">
        <v>16</v>
      </c>
      <c r="J1108" s="42">
        <v>10000</v>
      </c>
      <c r="K1108" s="42" t="str">
        <f>StoreConfig!J1108</f>
        <v>16|0#0#0#10000</v>
      </c>
      <c r="Q1108" s="239">
        <v>5000036</v>
      </c>
      <c r="R1108" s="244">
        <v>1</v>
      </c>
      <c r="S1108" s="244"/>
      <c r="T1108" s="244"/>
      <c r="U1108" s="244"/>
      <c r="V1108" s="244"/>
      <c r="W1108" s="244"/>
      <c r="X1108" s="244"/>
      <c r="Y1108" s="244"/>
      <c r="Z1108" s="244"/>
      <c r="AA1108" s="244"/>
      <c r="AB1108" s="244"/>
    </row>
    <row r="1109" spans="3:28">
      <c r="C1109" s="247"/>
      <c r="D1109" s="130">
        <v>16</v>
      </c>
      <c r="E1109" s="140">
        <v>10000</v>
      </c>
      <c r="F1109" s="127">
        <v>10000</v>
      </c>
      <c r="H1109" s="141" t="s">
        <v>2594</v>
      </c>
      <c r="I1109" s="113">
        <v>16</v>
      </c>
      <c r="J1109" s="42">
        <v>10000</v>
      </c>
      <c r="K1109" s="42" t="str">
        <f>StoreConfig!J1109</f>
        <v>16|0#0#0#10000</v>
      </c>
      <c r="Q1109" s="239">
        <v>5000037</v>
      </c>
      <c r="R1109" s="244">
        <v>1</v>
      </c>
      <c r="S1109" s="244"/>
      <c r="T1109" s="244"/>
      <c r="U1109" s="244"/>
      <c r="V1109" s="244"/>
      <c r="W1109" s="244"/>
      <c r="X1109" s="244"/>
      <c r="Y1109" s="244"/>
      <c r="Z1109" s="244"/>
      <c r="AA1109" s="244"/>
      <c r="AB1109" s="244"/>
    </row>
    <row r="1110" spans="3:28">
      <c r="C1110" s="247"/>
      <c r="D1110" s="130">
        <v>16</v>
      </c>
      <c r="E1110" s="140">
        <v>10000</v>
      </c>
      <c r="F1110" s="127">
        <v>10000</v>
      </c>
      <c r="H1110" s="141" t="s">
        <v>2594</v>
      </c>
      <c r="I1110" s="113">
        <v>16</v>
      </c>
      <c r="J1110" s="42">
        <v>10000</v>
      </c>
      <c r="K1110" s="42" t="str">
        <f>StoreConfig!J1110</f>
        <v>16|0#0#0#10000</v>
      </c>
      <c r="Q1110" s="239">
        <v>5000038</v>
      </c>
      <c r="R1110" s="244">
        <v>1</v>
      </c>
      <c r="S1110" s="244"/>
      <c r="T1110" s="244"/>
      <c r="U1110" s="244"/>
      <c r="V1110" s="244"/>
      <c r="W1110" s="244"/>
      <c r="X1110" s="244"/>
      <c r="Y1110" s="244"/>
      <c r="Z1110" s="244"/>
      <c r="AA1110" s="244"/>
      <c r="AB1110" s="244"/>
    </row>
    <row r="1111" spans="3:28">
      <c r="C1111" s="247"/>
      <c r="D1111" s="130">
        <v>16</v>
      </c>
      <c r="E1111" s="140">
        <v>10000</v>
      </c>
      <c r="F1111" s="127">
        <v>10000</v>
      </c>
      <c r="H1111" s="141" t="s">
        <v>2594</v>
      </c>
      <c r="I1111" s="113">
        <v>16</v>
      </c>
      <c r="J1111" s="42">
        <v>10000</v>
      </c>
      <c r="K1111" s="42" t="str">
        <f>StoreConfig!J1111</f>
        <v>16|0#0#0#10000</v>
      </c>
      <c r="Q1111" s="239">
        <v>5000039</v>
      </c>
      <c r="R1111" s="244">
        <v>1</v>
      </c>
      <c r="S1111" s="244"/>
      <c r="T1111" s="244"/>
      <c r="U1111" s="244"/>
      <c r="V1111" s="244"/>
      <c r="W1111" s="244"/>
      <c r="X1111" s="244"/>
      <c r="Y1111" s="244"/>
      <c r="Z1111" s="244"/>
      <c r="AA1111" s="244"/>
      <c r="AB1111" s="244"/>
    </row>
    <row r="1112" spans="3:28">
      <c r="C1112" s="247"/>
      <c r="D1112" s="130">
        <v>16</v>
      </c>
      <c r="E1112" s="140">
        <v>10000</v>
      </c>
      <c r="F1112" s="127">
        <v>10000</v>
      </c>
      <c r="H1112" s="141" t="s">
        <v>2594</v>
      </c>
      <c r="I1112" s="113">
        <v>16</v>
      </c>
      <c r="J1112" s="42">
        <v>10000</v>
      </c>
      <c r="K1112" s="42" t="str">
        <f>StoreConfig!J1112</f>
        <v>16|0#0#0#10000</v>
      </c>
      <c r="Q1112" s="239">
        <v>5000040</v>
      </c>
      <c r="R1112" s="244">
        <v>1</v>
      </c>
      <c r="S1112" s="244"/>
      <c r="T1112" s="244"/>
      <c r="U1112" s="244"/>
      <c r="V1112" s="244"/>
      <c r="W1112" s="244"/>
      <c r="X1112" s="244"/>
      <c r="Y1112" s="244"/>
      <c r="Z1112" s="244"/>
      <c r="AA1112" s="244"/>
      <c r="AB1112" s="244"/>
    </row>
    <row r="1113" spans="3:28">
      <c r="C1113" s="247"/>
      <c r="D1113" s="130">
        <v>16</v>
      </c>
      <c r="E1113" s="140">
        <v>10000</v>
      </c>
      <c r="F1113" s="127">
        <v>10000</v>
      </c>
      <c r="H1113" s="141" t="s">
        <v>2594</v>
      </c>
      <c r="I1113" s="113">
        <v>16</v>
      </c>
      <c r="J1113" s="42">
        <v>10000</v>
      </c>
      <c r="K1113" s="42" t="str">
        <f>StoreConfig!J1113</f>
        <v>16|0#0#0#10000</v>
      </c>
      <c r="Q1113" s="239">
        <v>5000041</v>
      </c>
      <c r="R1113" s="244">
        <v>1</v>
      </c>
      <c r="S1113" s="244"/>
      <c r="T1113" s="244"/>
      <c r="U1113" s="244"/>
      <c r="V1113" s="244"/>
      <c r="W1113" s="244"/>
      <c r="X1113" s="244"/>
      <c r="Y1113" s="244"/>
      <c r="Z1113" s="244"/>
      <c r="AA1113" s="244"/>
      <c r="AB1113" s="244"/>
    </row>
    <row r="1114" spans="3:28">
      <c r="C1114" s="247"/>
      <c r="D1114" s="130">
        <v>16</v>
      </c>
      <c r="E1114" s="140">
        <v>10000</v>
      </c>
      <c r="F1114" s="127">
        <v>10000</v>
      </c>
      <c r="H1114" s="141" t="s">
        <v>2594</v>
      </c>
      <c r="I1114" s="113">
        <v>16</v>
      </c>
      <c r="J1114" s="42">
        <v>10000</v>
      </c>
      <c r="K1114" s="42" t="str">
        <f>StoreConfig!J1114</f>
        <v>16|0#0#0#10000</v>
      </c>
      <c r="Q1114" s="239">
        <v>5000042</v>
      </c>
      <c r="R1114" s="244">
        <v>1</v>
      </c>
      <c r="S1114" s="244"/>
      <c r="T1114" s="244"/>
      <c r="U1114" s="244"/>
      <c r="V1114" s="244"/>
      <c r="W1114" s="244"/>
      <c r="X1114" s="244"/>
      <c r="Y1114" s="244"/>
      <c r="Z1114" s="244"/>
      <c r="AA1114" s="244"/>
      <c r="AB1114" s="244"/>
    </row>
    <row r="1115" spans="3:28">
      <c r="C1115" s="247"/>
      <c r="D1115" s="130">
        <v>16</v>
      </c>
      <c r="E1115" s="140">
        <v>10000</v>
      </c>
      <c r="F1115" s="127">
        <v>10000</v>
      </c>
      <c r="H1115" s="141" t="s">
        <v>2594</v>
      </c>
      <c r="I1115" s="113">
        <v>16</v>
      </c>
      <c r="J1115" s="42">
        <v>10000</v>
      </c>
      <c r="K1115" s="42" t="str">
        <f>StoreConfig!J1115</f>
        <v>16|0#0#0#10000</v>
      </c>
      <c r="Q1115" s="239">
        <v>5000043</v>
      </c>
      <c r="R1115" s="244">
        <v>1</v>
      </c>
      <c r="S1115" s="244"/>
      <c r="T1115" s="244"/>
      <c r="U1115" s="244"/>
      <c r="V1115" s="244"/>
      <c r="W1115" s="244"/>
      <c r="X1115" s="244"/>
      <c r="Y1115" s="244"/>
      <c r="Z1115" s="244"/>
      <c r="AA1115" s="244"/>
      <c r="AB1115" s="244"/>
    </row>
    <row r="1116" spans="3:28">
      <c r="C1116" s="247"/>
      <c r="D1116" s="130">
        <v>16</v>
      </c>
      <c r="E1116" s="140">
        <v>10000</v>
      </c>
      <c r="F1116" s="127">
        <v>10000</v>
      </c>
      <c r="H1116" s="141" t="s">
        <v>2594</v>
      </c>
      <c r="I1116" s="113">
        <v>16</v>
      </c>
      <c r="J1116" s="42">
        <v>10000</v>
      </c>
      <c r="K1116" s="42" t="str">
        <f>StoreConfig!J1116</f>
        <v>16|0#0#0#10000</v>
      </c>
      <c r="Q1116" s="239">
        <v>5000044</v>
      </c>
      <c r="R1116" s="244">
        <v>1</v>
      </c>
      <c r="S1116" s="244"/>
      <c r="T1116" s="244"/>
      <c r="U1116" s="244"/>
      <c r="V1116" s="244"/>
      <c r="W1116" s="244"/>
      <c r="X1116" s="244"/>
      <c r="Y1116" s="244"/>
      <c r="Z1116" s="244"/>
      <c r="AA1116" s="244"/>
      <c r="AB1116" s="244"/>
    </row>
    <row r="1117" spans="3:28">
      <c r="C1117" s="247"/>
      <c r="D1117" s="130">
        <v>16</v>
      </c>
      <c r="E1117" s="140">
        <v>10000</v>
      </c>
      <c r="F1117" s="127">
        <v>10000</v>
      </c>
      <c r="H1117" s="141" t="s">
        <v>2594</v>
      </c>
      <c r="I1117" s="113">
        <v>16</v>
      </c>
      <c r="J1117" s="42">
        <v>10000</v>
      </c>
      <c r="K1117" s="42" t="str">
        <f>StoreConfig!J1117</f>
        <v>16|0#0#0#10000</v>
      </c>
      <c r="Q1117" s="239">
        <v>5000045</v>
      </c>
      <c r="R1117" s="244">
        <v>1</v>
      </c>
      <c r="S1117" s="244"/>
      <c r="T1117" s="244"/>
      <c r="U1117" s="244"/>
      <c r="V1117" s="244"/>
      <c r="W1117" s="244"/>
      <c r="X1117" s="244"/>
      <c r="Y1117" s="244"/>
      <c r="Z1117" s="244"/>
      <c r="AA1117" s="244"/>
      <c r="AB1117" s="244"/>
    </row>
    <row r="1118" spans="3:28">
      <c r="C1118" s="247"/>
      <c r="D1118" s="130">
        <v>16</v>
      </c>
      <c r="E1118" s="140">
        <v>10000</v>
      </c>
      <c r="F1118" s="127">
        <v>10000</v>
      </c>
      <c r="H1118" s="141" t="s">
        <v>2594</v>
      </c>
      <c r="I1118" s="113">
        <v>16</v>
      </c>
      <c r="J1118" s="42">
        <v>10000</v>
      </c>
      <c r="K1118" s="42" t="str">
        <f>StoreConfig!J1118</f>
        <v>16|0#0#0#10000</v>
      </c>
      <c r="Q1118" s="239">
        <v>5000046</v>
      </c>
      <c r="R1118" s="244">
        <v>1</v>
      </c>
      <c r="S1118" s="244"/>
      <c r="T1118" s="244"/>
      <c r="U1118" s="244"/>
      <c r="V1118" s="244"/>
      <c r="W1118" s="244"/>
      <c r="X1118" s="244"/>
      <c r="Y1118" s="244"/>
      <c r="Z1118" s="244"/>
      <c r="AA1118" s="244"/>
      <c r="AB1118" s="244"/>
    </row>
    <row r="1119" spans="3:28">
      <c r="C1119" s="247"/>
      <c r="D1119" s="130">
        <v>16</v>
      </c>
      <c r="E1119" s="140">
        <v>10000</v>
      </c>
      <c r="F1119" s="127">
        <v>10000</v>
      </c>
      <c r="H1119" s="141" t="s">
        <v>2594</v>
      </c>
      <c r="I1119" s="113">
        <v>16</v>
      </c>
      <c r="J1119" s="42">
        <v>10000</v>
      </c>
      <c r="K1119" s="42" t="str">
        <f>StoreConfig!J1119</f>
        <v>16|0#0#0#10000</v>
      </c>
      <c r="Q1119" s="239">
        <v>5000047</v>
      </c>
      <c r="R1119" s="244">
        <v>1</v>
      </c>
      <c r="S1119" s="244"/>
      <c r="T1119" s="244"/>
      <c r="U1119" s="244"/>
      <c r="V1119" s="244"/>
      <c r="W1119" s="244"/>
      <c r="X1119" s="244"/>
      <c r="Y1119" s="244"/>
      <c r="Z1119" s="244"/>
      <c r="AA1119" s="244"/>
      <c r="AB1119" s="244"/>
    </row>
    <row r="1120" spans="3:28">
      <c r="C1120" s="247"/>
      <c r="D1120" s="130">
        <v>66</v>
      </c>
      <c r="E1120" s="140">
        <v>800</v>
      </c>
      <c r="F1120" s="127">
        <v>800</v>
      </c>
      <c r="H1120" s="141" t="s">
        <v>2594</v>
      </c>
      <c r="I1120" s="113">
        <v>66</v>
      </c>
      <c r="J1120" s="42">
        <v>800</v>
      </c>
      <c r="K1120" s="42" t="str">
        <f>StoreConfig!J1120</f>
        <v>66|0#0#0#800</v>
      </c>
      <c r="Q1120" s="239">
        <v>5000001</v>
      </c>
      <c r="R1120" s="244">
        <v>1</v>
      </c>
      <c r="S1120" s="244"/>
      <c r="T1120" s="244"/>
      <c r="U1120" s="244"/>
      <c r="V1120" s="244"/>
      <c r="W1120" s="244"/>
      <c r="X1120" s="244"/>
      <c r="Y1120" s="244"/>
      <c r="Z1120" s="244"/>
      <c r="AA1120" s="244"/>
      <c r="AB1120" s="244"/>
    </row>
    <row r="1121" spans="3:28">
      <c r="C1121" s="247"/>
      <c r="D1121" s="130">
        <v>66</v>
      </c>
      <c r="E1121" s="140">
        <v>800</v>
      </c>
      <c r="F1121" s="127">
        <v>800</v>
      </c>
      <c r="H1121" s="141" t="s">
        <v>2594</v>
      </c>
      <c r="I1121" s="113">
        <v>66</v>
      </c>
      <c r="J1121" s="42">
        <v>800</v>
      </c>
      <c r="K1121" s="42" t="str">
        <f>StoreConfig!J1121</f>
        <v>66|0#0#0#800</v>
      </c>
      <c r="Q1121" s="239">
        <v>5000002</v>
      </c>
      <c r="R1121" s="244">
        <v>1</v>
      </c>
      <c r="S1121" s="244"/>
      <c r="T1121" s="244"/>
      <c r="U1121" s="244"/>
      <c r="V1121" s="244"/>
      <c r="W1121" s="244"/>
      <c r="X1121" s="244"/>
      <c r="Y1121" s="244"/>
      <c r="Z1121" s="244"/>
      <c r="AA1121" s="244"/>
      <c r="AB1121" s="244"/>
    </row>
    <row r="1122" spans="3:28">
      <c r="C1122" s="247"/>
      <c r="D1122" s="130">
        <v>66</v>
      </c>
      <c r="E1122" s="140">
        <v>800</v>
      </c>
      <c r="F1122" s="127">
        <v>800</v>
      </c>
      <c r="H1122" s="141" t="s">
        <v>2594</v>
      </c>
      <c r="I1122" s="113">
        <v>66</v>
      </c>
      <c r="J1122" s="42">
        <v>800</v>
      </c>
      <c r="K1122" s="42" t="str">
        <f>StoreConfig!J1122</f>
        <v>66|0#0#0#800</v>
      </c>
      <c r="Q1122" s="239">
        <v>5000003</v>
      </c>
      <c r="R1122" s="244">
        <v>1</v>
      </c>
      <c r="S1122" s="244"/>
      <c r="T1122" s="244"/>
      <c r="U1122" s="244"/>
      <c r="V1122" s="244"/>
      <c r="W1122" s="244"/>
      <c r="X1122" s="244"/>
      <c r="Y1122" s="244"/>
      <c r="Z1122" s="244"/>
      <c r="AA1122" s="244"/>
      <c r="AB1122" s="244"/>
    </row>
    <row r="1123" spans="3:28">
      <c r="C1123" s="247"/>
      <c r="D1123" s="130">
        <v>66</v>
      </c>
      <c r="E1123" s="140">
        <v>800</v>
      </c>
      <c r="F1123" s="127">
        <v>800</v>
      </c>
      <c r="H1123" s="141" t="s">
        <v>2594</v>
      </c>
      <c r="I1123" s="113">
        <v>66</v>
      </c>
      <c r="J1123" s="42">
        <v>800</v>
      </c>
      <c r="K1123" s="42" t="str">
        <f>StoreConfig!J1123</f>
        <v>66|0#0#0#800</v>
      </c>
      <c r="Q1123" s="239">
        <v>5000004</v>
      </c>
      <c r="R1123" s="244">
        <v>1</v>
      </c>
      <c r="S1123" s="244"/>
      <c r="T1123" s="244"/>
      <c r="U1123" s="244"/>
      <c r="V1123" s="244"/>
      <c r="W1123" s="244"/>
      <c r="X1123" s="244"/>
      <c r="Y1123" s="244"/>
      <c r="Z1123" s="244"/>
      <c r="AA1123" s="244"/>
      <c r="AB1123" s="244"/>
    </row>
    <row r="1124" spans="3:28">
      <c r="C1124" s="247"/>
      <c r="D1124" s="130">
        <v>66</v>
      </c>
      <c r="E1124" s="140">
        <v>800</v>
      </c>
      <c r="F1124" s="127">
        <v>800</v>
      </c>
      <c r="H1124" s="141" t="s">
        <v>2594</v>
      </c>
      <c r="I1124" s="113">
        <v>66</v>
      </c>
      <c r="J1124" s="42">
        <v>800</v>
      </c>
      <c r="K1124" s="42" t="str">
        <f>StoreConfig!J1124</f>
        <v>66|0#0#0#800</v>
      </c>
      <c r="Q1124" s="239">
        <v>5000005</v>
      </c>
      <c r="R1124" s="244">
        <v>1</v>
      </c>
      <c r="S1124" s="244"/>
      <c r="T1124" s="244"/>
      <c r="U1124" s="244"/>
      <c r="V1124" s="244"/>
      <c r="W1124" s="244"/>
      <c r="X1124" s="244"/>
      <c r="Y1124" s="244"/>
      <c r="Z1124" s="244"/>
      <c r="AA1124" s="244"/>
      <c r="AB1124" s="244"/>
    </row>
    <row r="1125" spans="3:28">
      <c r="C1125" s="247"/>
      <c r="D1125" s="130">
        <v>66</v>
      </c>
      <c r="E1125" s="140">
        <v>800</v>
      </c>
      <c r="F1125" s="127">
        <v>800</v>
      </c>
      <c r="H1125" s="141" t="s">
        <v>2594</v>
      </c>
      <c r="I1125" s="113">
        <v>66</v>
      </c>
      <c r="J1125" s="42">
        <v>800</v>
      </c>
      <c r="K1125" s="42" t="str">
        <f>StoreConfig!J1125</f>
        <v>66|0#0#0#800</v>
      </c>
      <c r="Q1125" s="239">
        <v>5000006</v>
      </c>
      <c r="R1125" s="244">
        <v>1</v>
      </c>
      <c r="S1125" s="244"/>
      <c r="T1125" s="244"/>
      <c r="U1125" s="244"/>
      <c r="V1125" s="244"/>
      <c r="W1125" s="244"/>
      <c r="X1125" s="244"/>
      <c r="Y1125" s="244"/>
      <c r="Z1125" s="244"/>
      <c r="AA1125" s="244"/>
      <c r="AB1125" s="244"/>
    </row>
    <row r="1126" spans="3:28">
      <c r="C1126" s="247"/>
      <c r="D1126" s="130">
        <v>66</v>
      </c>
      <c r="E1126" s="140">
        <v>800</v>
      </c>
      <c r="F1126" s="127">
        <v>800</v>
      </c>
      <c r="H1126" s="141" t="s">
        <v>2594</v>
      </c>
      <c r="I1126" s="113">
        <v>66</v>
      </c>
      <c r="J1126" s="42">
        <v>800</v>
      </c>
      <c r="K1126" s="42" t="str">
        <f>StoreConfig!J1126</f>
        <v>66|0#0#0#800</v>
      </c>
      <c r="Q1126" s="239">
        <v>5000007</v>
      </c>
      <c r="R1126" s="244">
        <v>1</v>
      </c>
      <c r="S1126" s="244"/>
      <c r="T1126" s="244"/>
      <c r="U1126" s="244"/>
      <c r="V1126" s="244"/>
      <c r="W1126" s="244"/>
      <c r="X1126" s="244"/>
      <c r="Y1126" s="244"/>
      <c r="Z1126" s="244"/>
      <c r="AA1126" s="244"/>
      <c r="AB1126" s="244"/>
    </row>
    <row r="1127" spans="3:28">
      <c r="C1127" s="247"/>
      <c r="D1127" s="130">
        <v>66</v>
      </c>
      <c r="E1127" s="140">
        <v>800</v>
      </c>
      <c r="F1127" s="127">
        <v>800</v>
      </c>
      <c r="H1127" s="141" t="s">
        <v>2594</v>
      </c>
      <c r="I1127" s="113">
        <v>66</v>
      </c>
      <c r="J1127" s="42">
        <v>800</v>
      </c>
      <c r="K1127" s="42" t="str">
        <f>StoreConfig!J1127</f>
        <v>66|0#0#0#800</v>
      </c>
      <c r="Q1127" s="239">
        <v>5000008</v>
      </c>
      <c r="R1127" s="244">
        <v>1</v>
      </c>
      <c r="S1127" s="244"/>
      <c r="T1127" s="244"/>
      <c r="U1127" s="244"/>
      <c r="V1127" s="244"/>
      <c r="W1127" s="244"/>
      <c r="X1127" s="244"/>
      <c r="Y1127" s="244"/>
      <c r="Z1127" s="244"/>
      <c r="AA1127" s="244"/>
      <c r="AB1127" s="244"/>
    </row>
    <row r="1128" spans="3:28">
      <c r="C1128" s="247"/>
      <c r="D1128" s="130">
        <v>66</v>
      </c>
      <c r="E1128" s="140">
        <v>3000</v>
      </c>
      <c r="F1128" s="127">
        <v>3000</v>
      </c>
      <c r="H1128" s="141" t="s">
        <v>2594</v>
      </c>
      <c r="I1128" s="113">
        <v>66</v>
      </c>
      <c r="J1128" s="42">
        <v>3000</v>
      </c>
      <c r="K1128" s="42" t="str">
        <f>StoreConfig!J1128</f>
        <v>66|0#0#0#3000</v>
      </c>
      <c r="Q1128" s="239">
        <v>5000009</v>
      </c>
      <c r="R1128" s="244">
        <v>1</v>
      </c>
      <c r="S1128" s="244"/>
      <c r="T1128" s="244"/>
      <c r="U1128" s="244"/>
      <c r="V1128" s="244"/>
      <c r="W1128" s="244"/>
      <c r="X1128" s="244"/>
      <c r="Y1128" s="244"/>
      <c r="Z1128" s="244"/>
      <c r="AA1128" s="244"/>
      <c r="AB1128" s="244"/>
    </row>
    <row r="1129" spans="3:28">
      <c r="C1129" s="247"/>
      <c r="D1129" s="130">
        <v>66</v>
      </c>
      <c r="E1129" s="140">
        <v>3000</v>
      </c>
      <c r="F1129" s="127">
        <v>3000</v>
      </c>
      <c r="H1129" s="141" t="s">
        <v>2594</v>
      </c>
      <c r="I1129" s="113">
        <v>66</v>
      </c>
      <c r="J1129" s="42">
        <v>3000</v>
      </c>
      <c r="K1129" s="42" t="str">
        <f>StoreConfig!J1129</f>
        <v>66|0#0#0#3000</v>
      </c>
      <c r="Q1129" s="239">
        <v>5000010</v>
      </c>
      <c r="R1129" s="244">
        <v>1</v>
      </c>
      <c r="S1129" s="244"/>
      <c r="T1129" s="244"/>
      <c r="U1129" s="244"/>
      <c r="V1129" s="244"/>
      <c r="W1129" s="244"/>
      <c r="X1129" s="244"/>
      <c r="Y1129" s="244"/>
      <c r="Z1129" s="244"/>
      <c r="AA1129" s="244"/>
      <c r="AB1129" s="244"/>
    </row>
    <row r="1130" spans="3:28">
      <c r="C1130" s="247"/>
      <c r="D1130" s="130">
        <v>66</v>
      </c>
      <c r="E1130" s="140">
        <v>3000</v>
      </c>
      <c r="F1130" s="127">
        <v>3000</v>
      </c>
      <c r="H1130" s="141" t="s">
        <v>2594</v>
      </c>
      <c r="I1130" s="113">
        <v>66</v>
      </c>
      <c r="J1130" s="42">
        <v>3000</v>
      </c>
      <c r="K1130" s="42" t="str">
        <f>StoreConfig!J1130</f>
        <v>66|0#0#0#3000</v>
      </c>
      <c r="Q1130" s="239">
        <v>5000011</v>
      </c>
      <c r="R1130" s="244">
        <v>1</v>
      </c>
      <c r="S1130" s="244"/>
      <c r="T1130" s="244"/>
      <c r="U1130" s="244"/>
      <c r="V1130" s="244"/>
      <c r="W1130" s="244"/>
      <c r="X1130" s="244"/>
      <c r="Y1130" s="244"/>
      <c r="Z1130" s="244"/>
      <c r="AA1130" s="244"/>
      <c r="AB1130" s="244"/>
    </row>
    <row r="1131" spans="3:28">
      <c r="C1131" s="247"/>
      <c r="D1131" s="130">
        <v>66</v>
      </c>
      <c r="E1131" s="140">
        <v>3000</v>
      </c>
      <c r="F1131" s="127">
        <v>3000</v>
      </c>
      <c r="H1131" s="141" t="s">
        <v>2594</v>
      </c>
      <c r="I1131" s="113">
        <v>66</v>
      </c>
      <c r="J1131" s="42">
        <v>3000</v>
      </c>
      <c r="K1131" s="42" t="str">
        <f>StoreConfig!J1131</f>
        <v>66|0#0#0#3000</v>
      </c>
      <c r="Q1131" s="239">
        <v>5000012</v>
      </c>
      <c r="R1131" s="244">
        <v>1</v>
      </c>
      <c r="S1131" s="244"/>
      <c r="T1131" s="244"/>
      <c r="U1131" s="244"/>
      <c r="V1131" s="244"/>
      <c r="W1131" s="244"/>
      <c r="X1131" s="244"/>
      <c r="Y1131" s="244"/>
      <c r="Z1131" s="244"/>
      <c r="AA1131" s="244"/>
      <c r="AB1131" s="244"/>
    </row>
    <row r="1132" spans="3:28">
      <c r="C1132" s="247"/>
      <c r="D1132" s="130">
        <v>66</v>
      </c>
      <c r="E1132" s="140">
        <v>3000</v>
      </c>
      <c r="F1132" s="127">
        <v>3000</v>
      </c>
      <c r="H1132" s="141" t="s">
        <v>2594</v>
      </c>
      <c r="I1132" s="113">
        <v>66</v>
      </c>
      <c r="J1132" s="42">
        <v>3000</v>
      </c>
      <c r="K1132" s="42" t="str">
        <f>StoreConfig!J1132</f>
        <v>66|0#0#0#3000</v>
      </c>
      <c r="Q1132" s="239">
        <v>5000013</v>
      </c>
      <c r="R1132" s="244">
        <v>1</v>
      </c>
      <c r="S1132" s="244"/>
      <c r="T1132" s="244"/>
      <c r="U1132" s="244"/>
      <c r="V1132" s="244"/>
      <c r="W1132" s="244"/>
      <c r="X1132" s="244"/>
      <c r="Y1132" s="244"/>
      <c r="Z1132" s="244"/>
      <c r="AA1132" s="244"/>
      <c r="AB1132" s="244"/>
    </row>
    <row r="1133" spans="3:28">
      <c r="C1133" s="247"/>
      <c r="D1133" s="130">
        <v>66</v>
      </c>
      <c r="E1133" s="140">
        <v>3000</v>
      </c>
      <c r="F1133" s="127">
        <v>3000</v>
      </c>
      <c r="H1133" s="141" t="s">
        <v>2594</v>
      </c>
      <c r="I1133" s="113">
        <v>66</v>
      </c>
      <c r="J1133" s="42">
        <v>3000</v>
      </c>
      <c r="K1133" s="42" t="str">
        <f>StoreConfig!J1133</f>
        <v>66|0#0#0#3000</v>
      </c>
      <c r="Q1133" s="239">
        <v>5000014</v>
      </c>
      <c r="R1133" s="244">
        <v>1</v>
      </c>
      <c r="S1133" s="244"/>
      <c r="T1133" s="244"/>
      <c r="U1133" s="244"/>
      <c r="V1133" s="244"/>
      <c r="W1133" s="244"/>
      <c r="X1133" s="244"/>
      <c r="Y1133" s="244"/>
      <c r="Z1133" s="244"/>
      <c r="AA1133" s="244"/>
      <c r="AB1133" s="244"/>
    </row>
    <row r="1134" spans="3:28">
      <c r="C1134" s="247"/>
      <c r="D1134" s="130">
        <v>66</v>
      </c>
      <c r="E1134" s="140">
        <v>3000</v>
      </c>
      <c r="F1134" s="127">
        <v>3000</v>
      </c>
      <c r="H1134" s="141" t="s">
        <v>2594</v>
      </c>
      <c r="I1134" s="113">
        <v>66</v>
      </c>
      <c r="J1134" s="42">
        <v>3000</v>
      </c>
      <c r="K1134" s="42" t="str">
        <f>StoreConfig!J1134</f>
        <v>66|0#0#0#3000</v>
      </c>
      <c r="Q1134" s="239">
        <v>5000015</v>
      </c>
      <c r="R1134" s="244">
        <v>1</v>
      </c>
      <c r="S1134" s="244"/>
      <c r="T1134" s="244"/>
      <c r="U1134" s="244"/>
      <c r="V1134" s="244"/>
      <c r="W1134" s="244"/>
      <c r="X1134" s="244"/>
      <c r="Y1134" s="244"/>
      <c r="Z1134" s="244"/>
      <c r="AA1134" s="244"/>
      <c r="AB1134" s="244"/>
    </row>
    <row r="1135" spans="3:28">
      <c r="C1135" s="247"/>
      <c r="D1135" s="130">
        <v>66</v>
      </c>
      <c r="E1135" s="140">
        <v>3000</v>
      </c>
      <c r="F1135" s="127">
        <v>3000</v>
      </c>
      <c r="H1135" s="141" t="s">
        <v>2594</v>
      </c>
      <c r="I1135" s="113">
        <v>66</v>
      </c>
      <c r="J1135" s="42">
        <v>3000</v>
      </c>
      <c r="K1135" s="42" t="str">
        <f>StoreConfig!J1135</f>
        <v>66|0#0#0#3000</v>
      </c>
      <c r="Q1135" s="239">
        <v>5000016</v>
      </c>
      <c r="R1135" s="244">
        <v>1</v>
      </c>
      <c r="S1135" s="244"/>
      <c r="T1135" s="244"/>
      <c r="U1135" s="244"/>
      <c r="V1135" s="244"/>
      <c r="W1135" s="244"/>
      <c r="X1135" s="244"/>
      <c r="Y1135" s="244"/>
      <c r="Z1135" s="244"/>
      <c r="AA1135" s="244"/>
      <c r="AB1135" s="244"/>
    </row>
    <row r="1136" spans="3:28">
      <c r="C1136" s="247"/>
      <c r="D1136" s="130">
        <v>66</v>
      </c>
      <c r="E1136" s="140">
        <v>3000</v>
      </c>
      <c r="F1136" s="127">
        <v>3000</v>
      </c>
      <c r="H1136" s="141" t="s">
        <v>2594</v>
      </c>
      <c r="I1136" s="113">
        <v>66</v>
      </c>
      <c r="J1136" s="42">
        <v>3000</v>
      </c>
      <c r="K1136" s="42" t="str">
        <f>StoreConfig!J1136</f>
        <v>66|0#0#0#3000</v>
      </c>
      <c r="Q1136" s="239">
        <v>5000017</v>
      </c>
      <c r="R1136" s="244">
        <v>1</v>
      </c>
      <c r="S1136" s="244"/>
      <c r="T1136" s="244"/>
      <c r="U1136" s="244"/>
      <c r="V1136" s="244"/>
      <c r="W1136" s="244"/>
      <c r="X1136" s="244"/>
      <c r="Y1136" s="244"/>
      <c r="Z1136" s="244"/>
      <c r="AA1136" s="244"/>
      <c r="AB1136" s="244"/>
    </row>
    <row r="1137" spans="3:28">
      <c r="C1137" s="247"/>
      <c r="D1137" s="130">
        <v>66</v>
      </c>
      <c r="E1137" s="140">
        <v>3000</v>
      </c>
      <c r="F1137" s="127">
        <v>3000</v>
      </c>
      <c r="H1137" s="141" t="s">
        <v>2594</v>
      </c>
      <c r="I1137" s="113">
        <v>66</v>
      </c>
      <c r="J1137" s="42">
        <v>3000</v>
      </c>
      <c r="K1137" s="42" t="str">
        <f>StoreConfig!J1137</f>
        <v>66|0#0#0#3000</v>
      </c>
      <c r="Q1137" s="239">
        <v>5000018</v>
      </c>
      <c r="R1137" s="244">
        <v>1</v>
      </c>
      <c r="S1137" s="244"/>
      <c r="T1137" s="244"/>
      <c r="U1137" s="244"/>
      <c r="V1137" s="244"/>
      <c r="W1137" s="244"/>
      <c r="X1137" s="244"/>
      <c r="Y1137" s="244"/>
      <c r="Z1137" s="244"/>
      <c r="AA1137" s="244"/>
      <c r="AB1137" s="244"/>
    </row>
    <row r="1138" spans="3:28">
      <c r="C1138" s="247"/>
      <c r="D1138" s="130">
        <v>66</v>
      </c>
      <c r="E1138" s="140">
        <v>3000</v>
      </c>
      <c r="F1138" s="127">
        <v>3000</v>
      </c>
      <c r="H1138" s="141" t="s">
        <v>2594</v>
      </c>
      <c r="I1138" s="113">
        <v>66</v>
      </c>
      <c r="J1138" s="42">
        <v>3000</v>
      </c>
      <c r="K1138" s="42" t="str">
        <f>StoreConfig!J1138</f>
        <v>66|0#0#0#3000</v>
      </c>
      <c r="Q1138" s="239">
        <v>5000019</v>
      </c>
      <c r="R1138" s="244">
        <v>1</v>
      </c>
      <c r="S1138" s="244"/>
      <c r="T1138" s="244"/>
      <c r="U1138" s="244"/>
      <c r="V1138" s="244"/>
      <c r="W1138" s="244"/>
      <c r="X1138" s="244"/>
      <c r="Y1138" s="244"/>
      <c r="Z1138" s="244"/>
      <c r="AA1138" s="244"/>
      <c r="AB1138" s="244"/>
    </row>
    <row r="1139" spans="3:28">
      <c r="C1139" s="247"/>
      <c r="D1139" s="130">
        <v>66</v>
      </c>
      <c r="E1139" s="140">
        <v>3000</v>
      </c>
      <c r="F1139" s="127">
        <v>3000</v>
      </c>
      <c r="H1139" s="141" t="s">
        <v>2594</v>
      </c>
      <c r="I1139" s="113">
        <v>66</v>
      </c>
      <c r="J1139" s="42">
        <v>3000</v>
      </c>
      <c r="K1139" s="42" t="str">
        <f>StoreConfig!J1139</f>
        <v>66|0#0#0#3000</v>
      </c>
      <c r="Q1139" s="239">
        <v>5000020</v>
      </c>
      <c r="R1139" s="244">
        <v>1</v>
      </c>
      <c r="S1139" s="244"/>
      <c r="T1139" s="244"/>
      <c r="U1139" s="244"/>
      <c r="V1139" s="244"/>
      <c r="W1139" s="244"/>
      <c r="X1139" s="244"/>
      <c r="Y1139" s="244"/>
      <c r="Z1139" s="244"/>
      <c r="AA1139" s="244"/>
      <c r="AB1139" s="244"/>
    </row>
    <row r="1140" spans="3:28">
      <c r="C1140" s="247"/>
      <c r="D1140" s="130">
        <v>66</v>
      </c>
      <c r="E1140" s="140">
        <v>3000</v>
      </c>
      <c r="F1140" s="127">
        <v>3000</v>
      </c>
      <c r="H1140" s="141" t="s">
        <v>2594</v>
      </c>
      <c r="I1140" s="113">
        <v>66</v>
      </c>
      <c r="J1140" s="42">
        <v>3000</v>
      </c>
      <c r="K1140" s="42" t="str">
        <f>StoreConfig!J1140</f>
        <v>66|0#0#0#3000</v>
      </c>
      <c r="Q1140" s="239">
        <v>5000021</v>
      </c>
      <c r="R1140" s="244">
        <v>1</v>
      </c>
      <c r="S1140" s="244"/>
      <c r="T1140" s="244"/>
      <c r="U1140" s="244"/>
      <c r="V1140" s="244"/>
      <c r="W1140" s="244"/>
      <c r="X1140" s="244"/>
      <c r="Y1140" s="244"/>
      <c r="Z1140" s="244"/>
      <c r="AA1140" s="244"/>
      <c r="AB1140" s="244"/>
    </row>
    <row r="1141" spans="3:28">
      <c r="C1141" s="247"/>
      <c r="D1141" s="130">
        <v>66</v>
      </c>
      <c r="E1141" s="140">
        <v>3000</v>
      </c>
      <c r="F1141" s="127">
        <v>3000</v>
      </c>
      <c r="H1141" s="141" t="s">
        <v>2594</v>
      </c>
      <c r="I1141" s="113">
        <v>66</v>
      </c>
      <c r="J1141" s="42">
        <v>3000</v>
      </c>
      <c r="K1141" s="42" t="str">
        <f>StoreConfig!J1141</f>
        <v>66|0#0#0#3000</v>
      </c>
      <c r="Q1141" s="239">
        <v>5000022</v>
      </c>
      <c r="R1141" s="244">
        <v>1</v>
      </c>
      <c r="S1141" s="244"/>
      <c r="T1141" s="244"/>
      <c r="U1141" s="244"/>
      <c r="V1141" s="244"/>
      <c r="W1141" s="244"/>
      <c r="X1141" s="244"/>
      <c r="Y1141" s="244"/>
      <c r="Z1141" s="244"/>
      <c r="AA1141" s="244"/>
      <c r="AB1141" s="244"/>
    </row>
    <row r="1142" spans="3:28">
      <c r="C1142" s="247"/>
      <c r="D1142" s="130">
        <v>66</v>
      </c>
      <c r="E1142" s="140">
        <v>3000</v>
      </c>
      <c r="F1142" s="127">
        <v>3000</v>
      </c>
      <c r="H1142" s="141" t="s">
        <v>2594</v>
      </c>
      <c r="I1142" s="113">
        <v>66</v>
      </c>
      <c r="J1142" s="42">
        <v>3000</v>
      </c>
      <c r="K1142" s="42" t="str">
        <f>StoreConfig!J1142</f>
        <v>66|0#0#0#3000</v>
      </c>
      <c r="Q1142" s="239">
        <v>5000023</v>
      </c>
      <c r="R1142" s="244">
        <v>1</v>
      </c>
      <c r="S1142" s="244"/>
      <c r="T1142" s="244"/>
      <c r="U1142" s="244"/>
      <c r="V1142" s="244"/>
      <c r="W1142" s="244"/>
      <c r="X1142" s="244"/>
      <c r="Y1142" s="244"/>
      <c r="Z1142" s="244"/>
      <c r="AA1142" s="244"/>
      <c r="AB1142" s="244"/>
    </row>
    <row r="1143" spans="3:28">
      <c r="C1143" s="247"/>
      <c r="D1143" s="130">
        <v>66</v>
      </c>
      <c r="E1143" s="140">
        <v>3000</v>
      </c>
      <c r="F1143" s="127">
        <v>3000</v>
      </c>
      <c r="H1143" s="141" t="s">
        <v>2594</v>
      </c>
      <c r="I1143" s="113">
        <v>66</v>
      </c>
      <c r="J1143" s="42">
        <v>3000</v>
      </c>
      <c r="K1143" s="42" t="str">
        <f>StoreConfig!J1143</f>
        <v>66|0#0#0#3000</v>
      </c>
      <c r="Q1143" s="239">
        <v>5000024</v>
      </c>
      <c r="R1143" s="244">
        <v>1</v>
      </c>
      <c r="S1143" s="244"/>
      <c r="T1143" s="244"/>
      <c r="U1143" s="244"/>
      <c r="V1143" s="244"/>
      <c r="W1143" s="244"/>
      <c r="X1143" s="244"/>
      <c r="Y1143" s="244"/>
      <c r="Z1143" s="244"/>
      <c r="AA1143" s="244"/>
      <c r="AB1143" s="244"/>
    </row>
    <row r="1144" spans="3:28">
      <c r="C1144" s="247"/>
      <c r="D1144" s="130">
        <v>66</v>
      </c>
      <c r="E1144" s="140">
        <v>3000</v>
      </c>
      <c r="F1144" s="127">
        <v>3000</v>
      </c>
      <c r="H1144" s="141" t="s">
        <v>2594</v>
      </c>
      <c r="I1144" s="113">
        <v>66</v>
      </c>
      <c r="J1144" s="42">
        <v>3000</v>
      </c>
      <c r="K1144" s="42" t="str">
        <f>StoreConfig!J1144</f>
        <v>66|0#0#0#3000</v>
      </c>
      <c r="Q1144" s="239">
        <v>5000025</v>
      </c>
      <c r="R1144" s="244">
        <v>1</v>
      </c>
      <c r="S1144" s="244"/>
      <c r="T1144" s="244"/>
      <c r="U1144" s="244"/>
      <c r="V1144" s="244"/>
      <c r="W1144" s="244"/>
      <c r="X1144" s="244"/>
      <c r="Y1144" s="244"/>
      <c r="Z1144" s="244"/>
      <c r="AA1144" s="244"/>
      <c r="AB1144" s="244"/>
    </row>
    <row r="1145" spans="3:28">
      <c r="C1145" s="247"/>
      <c r="D1145" s="130">
        <v>66</v>
      </c>
      <c r="E1145" s="140">
        <v>3000</v>
      </c>
      <c r="F1145" s="127">
        <v>3000</v>
      </c>
      <c r="H1145" s="141" t="s">
        <v>2594</v>
      </c>
      <c r="I1145" s="113">
        <v>66</v>
      </c>
      <c r="J1145" s="42">
        <v>3000</v>
      </c>
      <c r="K1145" s="42" t="str">
        <f>StoreConfig!J1145</f>
        <v>66|0#0#0#3000</v>
      </c>
      <c r="Q1145" s="239">
        <v>5000026</v>
      </c>
      <c r="R1145" s="244">
        <v>1</v>
      </c>
      <c r="S1145" s="244"/>
      <c r="T1145" s="244"/>
      <c r="U1145" s="244"/>
      <c r="V1145" s="244"/>
      <c r="W1145" s="244"/>
      <c r="X1145" s="244"/>
      <c r="Y1145" s="244"/>
      <c r="Z1145" s="244"/>
      <c r="AA1145" s="244"/>
      <c r="AB1145" s="244"/>
    </row>
    <row r="1146" spans="3:28">
      <c r="C1146" s="247"/>
      <c r="D1146" s="130">
        <v>66</v>
      </c>
      <c r="E1146" s="140">
        <v>3000</v>
      </c>
      <c r="F1146" s="127">
        <v>3000</v>
      </c>
      <c r="H1146" s="141" t="s">
        <v>2594</v>
      </c>
      <c r="I1146" s="113">
        <v>66</v>
      </c>
      <c r="J1146" s="42">
        <v>3000</v>
      </c>
      <c r="K1146" s="42" t="str">
        <f>StoreConfig!J1146</f>
        <v>66|0#0#0#3000</v>
      </c>
      <c r="Q1146" s="239">
        <v>5000027</v>
      </c>
      <c r="R1146" s="244">
        <v>1</v>
      </c>
      <c r="S1146" s="244"/>
      <c r="T1146" s="244"/>
      <c r="U1146" s="244"/>
      <c r="V1146" s="244"/>
      <c r="W1146" s="244"/>
      <c r="X1146" s="244"/>
      <c r="Y1146" s="244"/>
      <c r="Z1146" s="244"/>
      <c r="AA1146" s="244"/>
      <c r="AB1146" s="244"/>
    </row>
    <row r="1147" spans="3:28">
      <c r="C1147" s="247"/>
      <c r="D1147" s="130">
        <v>66</v>
      </c>
      <c r="E1147" s="140">
        <v>3000</v>
      </c>
      <c r="F1147" s="127">
        <v>3000</v>
      </c>
      <c r="H1147" s="141" t="s">
        <v>2594</v>
      </c>
      <c r="I1147" s="113">
        <v>66</v>
      </c>
      <c r="J1147" s="42">
        <v>3000</v>
      </c>
      <c r="K1147" s="42" t="str">
        <f>StoreConfig!J1147</f>
        <v>66|0#0#0#3000</v>
      </c>
      <c r="Q1147" s="239">
        <v>5000028</v>
      </c>
      <c r="R1147" s="244">
        <v>1</v>
      </c>
      <c r="S1147" s="244"/>
      <c r="T1147" s="244"/>
      <c r="U1147" s="244"/>
      <c r="V1147" s="244"/>
      <c r="W1147" s="244"/>
      <c r="X1147" s="244"/>
      <c r="Y1147" s="244"/>
      <c r="Z1147" s="244"/>
      <c r="AA1147" s="244"/>
      <c r="AB1147" s="244"/>
    </row>
    <row r="1148" spans="3:28">
      <c r="C1148" s="247"/>
      <c r="D1148" s="130">
        <v>66</v>
      </c>
      <c r="E1148" s="140">
        <v>3000</v>
      </c>
      <c r="F1148" s="127">
        <v>3000</v>
      </c>
      <c r="H1148" s="141" t="s">
        <v>2594</v>
      </c>
      <c r="I1148" s="113">
        <v>66</v>
      </c>
      <c r="J1148" s="42">
        <v>3000</v>
      </c>
      <c r="K1148" s="42" t="str">
        <f>StoreConfig!J1148</f>
        <v>66|0#0#0#3000</v>
      </c>
      <c r="Q1148" s="239">
        <v>5000029</v>
      </c>
      <c r="R1148" s="244">
        <v>1</v>
      </c>
      <c r="S1148" s="244"/>
      <c r="T1148" s="244"/>
      <c r="U1148" s="244"/>
      <c r="V1148" s="244"/>
      <c r="W1148" s="244"/>
      <c r="X1148" s="244"/>
      <c r="Y1148" s="244"/>
      <c r="Z1148" s="244"/>
      <c r="AA1148" s="244"/>
      <c r="AB1148" s="244"/>
    </row>
    <row r="1149" spans="3:28">
      <c r="C1149" s="247"/>
      <c r="D1149" s="130">
        <v>66</v>
      </c>
      <c r="E1149" s="140">
        <v>3000</v>
      </c>
      <c r="F1149" s="127">
        <v>3000</v>
      </c>
      <c r="H1149" s="141" t="s">
        <v>2594</v>
      </c>
      <c r="I1149" s="113">
        <v>66</v>
      </c>
      <c r="J1149" s="42">
        <v>3000</v>
      </c>
      <c r="K1149" s="42" t="str">
        <f>StoreConfig!J1149</f>
        <v>66|0#0#0#3000</v>
      </c>
      <c r="Q1149" s="239">
        <v>5000030</v>
      </c>
      <c r="R1149" s="244">
        <v>1</v>
      </c>
      <c r="S1149" s="244"/>
      <c r="T1149" s="244"/>
      <c r="U1149" s="244"/>
      <c r="V1149" s="244"/>
      <c r="W1149" s="244"/>
      <c r="X1149" s="244"/>
      <c r="Y1149" s="244"/>
      <c r="Z1149" s="244"/>
      <c r="AA1149" s="244"/>
      <c r="AB1149" s="244"/>
    </row>
    <row r="1150" spans="3:28">
      <c r="C1150" s="247"/>
      <c r="D1150" s="130">
        <v>66</v>
      </c>
      <c r="E1150" s="140">
        <v>3000</v>
      </c>
      <c r="F1150" s="127">
        <v>3000</v>
      </c>
      <c r="H1150" s="141" t="s">
        <v>2594</v>
      </c>
      <c r="I1150" s="113">
        <v>66</v>
      </c>
      <c r="J1150" s="42">
        <v>3000</v>
      </c>
      <c r="K1150" s="42" t="str">
        <f>StoreConfig!J1150</f>
        <v>66|0#0#0#3000</v>
      </c>
      <c r="Q1150" s="239">
        <v>5000031</v>
      </c>
      <c r="R1150" s="244">
        <v>1</v>
      </c>
      <c r="S1150" s="244"/>
      <c r="T1150" s="244"/>
      <c r="U1150" s="244"/>
      <c r="V1150" s="244"/>
      <c r="W1150" s="244"/>
      <c r="X1150" s="244"/>
      <c r="Y1150" s="244"/>
      <c r="Z1150" s="244"/>
      <c r="AA1150" s="244"/>
      <c r="AB1150" s="244"/>
    </row>
    <row r="1151" spans="3:28">
      <c r="C1151" s="247"/>
      <c r="D1151" s="130">
        <v>66</v>
      </c>
      <c r="E1151" s="140">
        <v>3000</v>
      </c>
      <c r="F1151" s="127">
        <v>3000</v>
      </c>
      <c r="H1151" s="141" t="s">
        <v>2594</v>
      </c>
      <c r="I1151" s="113">
        <v>66</v>
      </c>
      <c r="J1151" s="42">
        <v>3000</v>
      </c>
      <c r="K1151" s="42" t="str">
        <f>StoreConfig!J1151</f>
        <v>66|0#0#0#3000</v>
      </c>
      <c r="Q1151" s="239">
        <v>5000032</v>
      </c>
      <c r="R1151" s="244">
        <v>1</v>
      </c>
      <c r="S1151" s="244"/>
      <c r="T1151" s="244"/>
      <c r="U1151" s="244"/>
      <c r="V1151" s="244"/>
      <c r="W1151" s="244"/>
      <c r="X1151" s="244"/>
      <c r="Y1151" s="244"/>
      <c r="Z1151" s="244"/>
      <c r="AA1151" s="244"/>
      <c r="AB1151" s="244"/>
    </row>
    <row r="1152" spans="3:28">
      <c r="C1152" s="247"/>
      <c r="D1152" s="130">
        <v>66</v>
      </c>
      <c r="E1152" s="140">
        <v>10000</v>
      </c>
      <c r="F1152" s="127">
        <v>10000</v>
      </c>
      <c r="H1152" s="141" t="s">
        <v>2594</v>
      </c>
      <c r="I1152" s="113">
        <v>66</v>
      </c>
      <c r="J1152" s="42">
        <v>10000</v>
      </c>
      <c r="K1152" s="42" t="str">
        <f>StoreConfig!J1152</f>
        <v>66|0#0#0#10000</v>
      </c>
      <c r="Q1152" s="239">
        <v>5000033</v>
      </c>
      <c r="R1152" s="244">
        <v>1</v>
      </c>
      <c r="S1152" s="244"/>
      <c r="T1152" s="244"/>
      <c r="U1152" s="244"/>
      <c r="V1152" s="244"/>
      <c r="W1152" s="244"/>
      <c r="X1152" s="244"/>
      <c r="Y1152" s="244"/>
      <c r="Z1152" s="244"/>
      <c r="AA1152" s="244"/>
      <c r="AB1152" s="244"/>
    </row>
    <row r="1153" spans="3:28">
      <c r="C1153" s="247"/>
      <c r="D1153" s="130">
        <v>66</v>
      </c>
      <c r="E1153" s="140">
        <v>10000</v>
      </c>
      <c r="F1153" s="127">
        <v>10000</v>
      </c>
      <c r="H1153" s="141" t="s">
        <v>2594</v>
      </c>
      <c r="I1153" s="113">
        <v>66</v>
      </c>
      <c r="J1153" s="42">
        <v>10000</v>
      </c>
      <c r="K1153" s="42" t="str">
        <f>StoreConfig!J1153</f>
        <v>66|0#0#0#10000</v>
      </c>
      <c r="Q1153" s="239">
        <v>5000034</v>
      </c>
      <c r="R1153" s="244">
        <v>1</v>
      </c>
      <c r="S1153" s="244"/>
      <c r="T1153" s="244"/>
      <c r="U1153" s="244"/>
      <c r="V1153" s="244"/>
      <c r="W1153" s="244"/>
      <c r="X1153" s="244"/>
      <c r="Y1153" s="244"/>
      <c r="Z1153" s="244"/>
      <c r="AA1153" s="244"/>
      <c r="AB1153" s="244"/>
    </row>
    <row r="1154" spans="3:28">
      <c r="C1154" s="247"/>
      <c r="D1154" s="130">
        <v>66</v>
      </c>
      <c r="E1154" s="140">
        <v>10000</v>
      </c>
      <c r="F1154" s="127">
        <v>10000</v>
      </c>
      <c r="H1154" s="141" t="s">
        <v>2594</v>
      </c>
      <c r="I1154" s="113">
        <v>66</v>
      </c>
      <c r="J1154" s="42">
        <v>10000</v>
      </c>
      <c r="K1154" s="42" t="str">
        <f>StoreConfig!J1154</f>
        <v>66|0#0#0#10000</v>
      </c>
      <c r="Q1154" s="239">
        <v>5000035</v>
      </c>
      <c r="R1154" s="244">
        <v>1</v>
      </c>
      <c r="S1154" s="244"/>
      <c r="T1154" s="244"/>
      <c r="U1154" s="244"/>
      <c r="V1154" s="244"/>
      <c r="W1154" s="244"/>
      <c r="X1154" s="244"/>
      <c r="Y1154" s="244"/>
      <c r="Z1154" s="244"/>
      <c r="AA1154" s="244"/>
      <c r="AB1154" s="244"/>
    </row>
    <row r="1155" spans="3:28">
      <c r="C1155" s="247"/>
      <c r="D1155" s="130">
        <v>66</v>
      </c>
      <c r="E1155" s="140">
        <v>10000</v>
      </c>
      <c r="F1155" s="127">
        <v>10000</v>
      </c>
      <c r="H1155" s="141" t="s">
        <v>2594</v>
      </c>
      <c r="I1155" s="113">
        <v>66</v>
      </c>
      <c r="J1155" s="42">
        <v>10000</v>
      </c>
      <c r="K1155" s="42" t="str">
        <f>StoreConfig!J1155</f>
        <v>66|0#0#0#10000</v>
      </c>
      <c r="Q1155" s="239">
        <v>5000036</v>
      </c>
      <c r="R1155" s="244">
        <v>1</v>
      </c>
      <c r="S1155" s="244"/>
      <c r="T1155" s="244"/>
      <c r="U1155" s="244"/>
      <c r="V1155" s="244"/>
      <c r="W1155" s="244"/>
      <c r="X1155" s="244"/>
      <c r="Y1155" s="244"/>
      <c r="Z1155" s="244"/>
      <c r="AA1155" s="244"/>
      <c r="AB1155" s="244"/>
    </row>
    <row r="1156" spans="3:28">
      <c r="C1156" s="247"/>
      <c r="D1156" s="130">
        <v>66</v>
      </c>
      <c r="E1156" s="140">
        <v>10000</v>
      </c>
      <c r="F1156" s="127">
        <v>10000</v>
      </c>
      <c r="H1156" s="141" t="s">
        <v>2594</v>
      </c>
      <c r="I1156" s="113">
        <v>66</v>
      </c>
      <c r="J1156" s="42">
        <v>10000</v>
      </c>
      <c r="K1156" s="42" t="str">
        <f>StoreConfig!J1156</f>
        <v>66|0#0#0#10000</v>
      </c>
      <c r="Q1156" s="239">
        <v>5000037</v>
      </c>
      <c r="R1156" s="244">
        <v>1</v>
      </c>
      <c r="S1156" s="244"/>
      <c r="T1156" s="244"/>
      <c r="U1156" s="244"/>
      <c r="V1156" s="244"/>
      <c r="W1156" s="244"/>
      <c r="X1156" s="244"/>
      <c r="Y1156" s="244"/>
      <c r="Z1156" s="244"/>
      <c r="AA1156" s="244"/>
      <c r="AB1156" s="244"/>
    </row>
    <row r="1157" spans="3:28">
      <c r="C1157" s="247"/>
      <c r="D1157" s="130">
        <v>66</v>
      </c>
      <c r="E1157" s="140">
        <v>10000</v>
      </c>
      <c r="F1157" s="127">
        <v>10000</v>
      </c>
      <c r="H1157" s="141" t="s">
        <v>2594</v>
      </c>
      <c r="I1157" s="113">
        <v>66</v>
      </c>
      <c r="J1157" s="42">
        <v>10000</v>
      </c>
      <c r="K1157" s="42" t="str">
        <f>StoreConfig!J1157</f>
        <v>66|0#0#0#10000</v>
      </c>
      <c r="Q1157" s="239">
        <v>5000038</v>
      </c>
      <c r="R1157" s="244">
        <v>1</v>
      </c>
      <c r="S1157" s="244"/>
      <c r="T1157" s="244"/>
      <c r="U1157" s="244"/>
      <c r="V1157" s="244"/>
      <c r="W1157" s="244"/>
      <c r="X1157" s="244"/>
      <c r="Y1157" s="244"/>
      <c r="Z1157" s="244"/>
      <c r="AA1157" s="244"/>
      <c r="AB1157" s="244"/>
    </row>
    <row r="1158" spans="3:28">
      <c r="C1158" s="247"/>
      <c r="D1158" s="130">
        <v>66</v>
      </c>
      <c r="E1158" s="140">
        <v>10000</v>
      </c>
      <c r="F1158" s="127">
        <v>10000</v>
      </c>
      <c r="H1158" s="141" t="s">
        <v>2594</v>
      </c>
      <c r="I1158" s="113">
        <v>66</v>
      </c>
      <c r="J1158" s="42">
        <v>10000</v>
      </c>
      <c r="K1158" s="42" t="str">
        <f>StoreConfig!J1158</f>
        <v>66|0#0#0#10000</v>
      </c>
      <c r="Q1158" s="239">
        <v>5000039</v>
      </c>
      <c r="R1158" s="244">
        <v>1</v>
      </c>
      <c r="S1158" s="244"/>
      <c r="T1158" s="244"/>
      <c r="U1158" s="244"/>
      <c r="V1158" s="244"/>
      <c r="W1158" s="244"/>
      <c r="X1158" s="244"/>
      <c r="Y1158" s="244"/>
      <c r="Z1158" s="244"/>
      <c r="AA1158" s="244"/>
      <c r="AB1158" s="244"/>
    </row>
    <row r="1159" spans="3:28">
      <c r="C1159" s="247"/>
      <c r="D1159" s="130">
        <v>66</v>
      </c>
      <c r="E1159" s="140">
        <v>10000</v>
      </c>
      <c r="F1159" s="127">
        <v>10000</v>
      </c>
      <c r="H1159" s="141" t="s">
        <v>2594</v>
      </c>
      <c r="I1159" s="113">
        <v>66</v>
      </c>
      <c r="J1159" s="42">
        <v>10000</v>
      </c>
      <c r="K1159" s="42" t="str">
        <f>StoreConfig!J1159</f>
        <v>66|0#0#0#10000</v>
      </c>
      <c r="Q1159" s="239">
        <v>5000040</v>
      </c>
      <c r="R1159" s="244">
        <v>1</v>
      </c>
      <c r="S1159" s="244"/>
      <c r="T1159" s="244"/>
      <c r="U1159" s="244"/>
      <c r="V1159" s="244"/>
      <c r="W1159" s="244"/>
      <c r="X1159" s="244"/>
      <c r="Y1159" s="244"/>
      <c r="Z1159" s="244"/>
      <c r="AA1159" s="244"/>
      <c r="AB1159" s="244"/>
    </row>
    <row r="1160" spans="3:28">
      <c r="C1160" s="247"/>
      <c r="D1160" s="130">
        <v>66</v>
      </c>
      <c r="E1160" s="140">
        <v>10000</v>
      </c>
      <c r="F1160" s="127">
        <v>10000</v>
      </c>
      <c r="H1160" s="141" t="s">
        <v>2594</v>
      </c>
      <c r="I1160" s="113">
        <v>66</v>
      </c>
      <c r="J1160" s="42">
        <v>10000</v>
      </c>
      <c r="K1160" s="42" t="str">
        <f>StoreConfig!J1160</f>
        <v>66|0#0#0#10000</v>
      </c>
      <c r="Q1160" s="239">
        <v>5000041</v>
      </c>
      <c r="R1160" s="244">
        <v>1</v>
      </c>
      <c r="S1160" s="244"/>
      <c r="T1160" s="244"/>
      <c r="U1160" s="244"/>
      <c r="V1160" s="244"/>
      <c r="W1160" s="244"/>
      <c r="X1160" s="244"/>
      <c r="Y1160" s="244"/>
      <c r="Z1160" s="244"/>
      <c r="AA1160" s="244"/>
      <c r="AB1160" s="244"/>
    </row>
    <row r="1161" spans="3:28">
      <c r="C1161" s="247"/>
      <c r="D1161" s="130">
        <v>66</v>
      </c>
      <c r="E1161" s="140">
        <v>10000</v>
      </c>
      <c r="F1161" s="127">
        <v>10000</v>
      </c>
      <c r="H1161" s="141" t="s">
        <v>2594</v>
      </c>
      <c r="I1161" s="113">
        <v>66</v>
      </c>
      <c r="J1161" s="42">
        <v>10000</v>
      </c>
      <c r="K1161" s="42" t="str">
        <f>StoreConfig!J1161</f>
        <v>66|0#0#0#10000</v>
      </c>
      <c r="Q1161" s="239">
        <v>5000042</v>
      </c>
      <c r="R1161" s="244">
        <v>1</v>
      </c>
      <c r="S1161" s="244"/>
      <c r="T1161" s="244"/>
      <c r="U1161" s="244"/>
      <c r="V1161" s="244"/>
      <c r="W1161" s="244"/>
      <c r="X1161" s="244"/>
      <c r="Y1161" s="244"/>
      <c r="Z1161" s="244"/>
      <c r="AA1161" s="244"/>
      <c r="AB1161" s="244"/>
    </row>
    <row r="1162" spans="3:28">
      <c r="C1162" s="247"/>
      <c r="D1162" s="130">
        <v>66</v>
      </c>
      <c r="E1162" s="140">
        <v>10000</v>
      </c>
      <c r="F1162" s="127">
        <v>10000</v>
      </c>
      <c r="H1162" s="141" t="s">
        <v>2594</v>
      </c>
      <c r="I1162" s="113">
        <v>66</v>
      </c>
      <c r="J1162" s="42">
        <v>10000</v>
      </c>
      <c r="K1162" s="42" t="str">
        <f>StoreConfig!J1162</f>
        <v>66|0#0#0#10000</v>
      </c>
      <c r="Q1162" s="239">
        <v>5000043</v>
      </c>
      <c r="R1162" s="244">
        <v>1</v>
      </c>
      <c r="S1162" s="244"/>
      <c r="T1162" s="244"/>
      <c r="U1162" s="244"/>
      <c r="V1162" s="244"/>
      <c r="W1162" s="244"/>
      <c r="X1162" s="244"/>
      <c r="Y1162" s="244"/>
      <c r="Z1162" s="244"/>
      <c r="AA1162" s="244"/>
      <c r="AB1162" s="244"/>
    </row>
    <row r="1163" spans="3:28">
      <c r="C1163" s="247"/>
      <c r="D1163" s="130">
        <v>66</v>
      </c>
      <c r="E1163" s="140">
        <v>10000</v>
      </c>
      <c r="F1163" s="127">
        <v>10000</v>
      </c>
      <c r="H1163" s="141" t="s">
        <v>2594</v>
      </c>
      <c r="I1163" s="113">
        <v>66</v>
      </c>
      <c r="J1163" s="42">
        <v>10000</v>
      </c>
      <c r="K1163" s="42" t="str">
        <f>StoreConfig!J1163</f>
        <v>66|0#0#0#10000</v>
      </c>
      <c r="Q1163" s="239">
        <v>5000044</v>
      </c>
      <c r="R1163" s="244">
        <v>1</v>
      </c>
      <c r="S1163" s="244"/>
      <c r="T1163" s="244"/>
      <c r="U1163" s="244"/>
      <c r="V1163" s="244"/>
      <c r="W1163" s="244"/>
      <c r="X1163" s="244"/>
      <c r="Y1163" s="244"/>
      <c r="Z1163" s="244"/>
      <c r="AA1163" s="244"/>
      <c r="AB1163" s="244"/>
    </row>
    <row r="1164" spans="3:28">
      <c r="C1164" s="247"/>
      <c r="D1164" s="130">
        <v>66</v>
      </c>
      <c r="E1164" s="140">
        <v>10000</v>
      </c>
      <c r="F1164" s="127">
        <v>10000</v>
      </c>
      <c r="H1164" s="141" t="s">
        <v>2594</v>
      </c>
      <c r="I1164" s="113">
        <v>66</v>
      </c>
      <c r="J1164" s="42">
        <v>10000</v>
      </c>
      <c r="K1164" s="42" t="str">
        <f>StoreConfig!J1164</f>
        <v>66|0#0#0#10000</v>
      </c>
      <c r="Q1164" s="239">
        <v>5000045</v>
      </c>
      <c r="R1164" s="244">
        <v>1</v>
      </c>
      <c r="S1164" s="244"/>
      <c r="T1164" s="244"/>
      <c r="U1164" s="244"/>
      <c r="V1164" s="244"/>
      <c r="W1164" s="244"/>
      <c r="X1164" s="244"/>
      <c r="Y1164" s="244"/>
      <c r="Z1164" s="244"/>
      <c r="AA1164" s="244"/>
      <c r="AB1164" s="244"/>
    </row>
    <row r="1165" spans="3:28">
      <c r="C1165" s="247"/>
      <c r="D1165" s="130">
        <v>66</v>
      </c>
      <c r="E1165" s="140">
        <v>10000</v>
      </c>
      <c r="F1165" s="127">
        <v>10000</v>
      </c>
      <c r="H1165" s="141" t="s">
        <v>2594</v>
      </c>
      <c r="I1165" s="113">
        <v>66</v>
      </c>
      <c r="J1165" s="42">
        <v>10000</v>
      </c>
      <c r="K1165" s="42" t="str">
        <f>StoreConfig!J1165</f>
        <v>66|0#0#0#10000</v>
      </c>
      <c r="Q1165" s="239">
        <v>5000046</v>
      </c>
      <c r="R1165" s="244">
        <v>1</v>
      </c>
      <c r="S1165" s="244"/>
      <c r="T1165" s="244"/>
      <c r="U1165" s="244"/>
      <c r="V1165" s="244"/>
      <c r="W1165" s="244"/>
      <c r="X1165" s="244"/>
      <c r="Y1165" s="244"/>
      <c r="Z1165" s="244"/>
      <c r="AA1165" s="244"/>
      <c r="AB1165" s="244"/>
    </row>
    <row r="1166" spans="3:28">
      <c r="C1166" s="247"/>
      <c r="D1166" s="130">
        <v>66</v>
      </c>
      <c r="E1166" s="140">
        <v>10000</v>
      </c>
      <c r="F1166" s="127">
        <v>10000</v>
      </c>
      <c r="H1166" s="141" t="s">
        <v>2594</v>
      </c>
      <c r="I1166" s="113">
        <v>66</v>
      </c>
      <c r="J1166" s="42">
        <v>10000</v>
      </c>
      <c r="K1166" s="42" t="str">
        <f>StoreConfig!J1166</f>
        <v>66|0#0#0#10000</v>
      </c>
      <c r="Q1166" s="239">
        <v>5000047</v>
      </c>
      <c r="R1166" s="244">
        <v>1</v>
      </c>
      <c r="S1166" s="244"/>
      <c r="T1166" s="244"/>
      <c r="U1166" s="244"/>
      <c r="V1166" s="244"/>
      <c r="W1166" s="244"/>
      <c r="X1166" s="244"/>
      <c r="Y1166" s="244"/>
      <c r="Z1166" s="244"/>
      <c r="AA1166" s="244"/>
      <c r="AB1166" s="244"/>
    </row>
    <row r="1167" spans="3:28">
      <c r="C1167" s="247"/>
      <c r="D1167" s="130">
        <v>16</v>
      </c>
      <c r="E1167" s="140">
        <v>800</v>
      </c>
      <c r="F1167" s="127">
        <v>800</v>
      </c>
      <c r="H1167" s="141" t="s">
        <v>2594</v>
      </c>
      <c r="I1167" s="113">
        <v>16</v>
      </c>
      <c r="J1167" s="42">
        <v>800</v>
      </c>
      <c r="K1167" s="42" t="str">
        <f>StoreConfig!J1167</f>
        <v>16|0#0#0#800</v>
      </c>
      <c r="Q1167" s="239">
        <v>5000001</v>
      </c>
      <c r="R1167" s="244">
        <v>1</v>
      </c>
      <c r="S1167" s="244"/>
      <c r="T1167" s="244"/>
      <c r="U1167" s="244"/>
      <c r="V1167" s="244"/>
      <c r="W1167" s="244"/>
      <c r="X1167" s="244"/>
      <c r="Y1167" s="244"/>
      <c r="Z1167" s="244"/>
      <c r="AA1167" s="244"/>
      <c r="AB1167" s="244"/>
    </row>
    <row r="1168" spans="3:28">
      <c r="C1168" s="247"/>
      <c r="D1168" s="130">
        <v>16</v>
      </c>
      <c r="E1168" s="140">
        <v>800</v>
      </c>
      <c r="F1168" s="127">
        <v>800</v>
      </c>
      <c r="H1168" s="141" t="s">
        <v>2594</v>
      </c>
      <c r="I1168" s="113">
        <v>16</v>
      </c>
      <c r="J1168" s="42">
        <v>800</v>
      </c>
      <c r="K1168" s="42" t="str">
        <f>StoreConfig!J1168</f>
        <v>16|0#0#0#800</v>
      </c>
      <c r="Q1168" s="239">
        <v>5000002</v>
      </c>
      <c r="R1168" s="244">
        <v>1</v>
      </c>
      <c r="S1168" s="244"/>
      <c r="T1168" s="244"/>
      <c r="U1168" s="244"/>
      <c r="V1168" s="244"/>
      <c r="W1168" s="244"/>
      <c r="X1168" s="244"/>
      <c r="Y1168" s="244"/>
      <c r="Z1168" s="244"/>
      <c r="AA1168" s="244"/>
      <c r="AB1168" s="244"/>
    </row>
    <row r="1169" spans="3:28">
      <c r="C1169" s="247"/>
      <c r="D1169" s="130">
        <v>16</v>
      </c>
      <c r="E1169" s="140">
        <v>800</v>
      </c>
      <c r="F1169" s="127">
        <v>800</v>
      </c>
      <c r="H1169" s="141" t="s">
        <v>2594</v>
      </c>
      <c r="I1169" s="113">
        <v>16</v>
      </c>
      <c r="J1169" s="42">
        <v>800</v>
      </c>
      <c r="K1169" s="42" t="str">
        <f>StoreConfig!J1169</f>
        <v>16|0#0#0#800</v>
      </c>
      <c r="Q1169" s="239">
        <v>5000003</v>
      </c>
      <c r="R1169" s="244">
        <v>1</v>
      </c>
      <c r="S1169" s="244"/>
      <c r="T1169" s="244"/>
      <c r="U1169" s="244"/>
      <c r="V1169" s="244"/>
      <c r="W1169" s="244"/>
      <c r="X1169" s="244"/>
      <c r="Y1169" s="244"/>
      <c r="Z1169" s="244"/>
      <c r="AA1169" s="244"/>
      <c r="AB1169" s="244"/>
    </row>
    <row r="1170" spans="3:28">
      <c r="C1170" s="247"/>
      <c r="D1170" s="130">
        <v>16</v>
      </c>
      <c r="E1170" s="140">
        <v>800</v>
      </c>
      <c r="F1170" s="127">
        <v>800</v>
      </c>
      <c r="H1170" s="141" t="s">
        <v>2594</v>
      </c>
      <c r="I1170" s="113">
        <v>16</v>
      </c>
      <c r="J1170" s="42">
        <v>800</v>
      </c>
      <c r="K1170" s="42" t="str">
        <f>StoreConfig!J1170</f>
        <v>16|0#0#0#800</v>
      </c>
      <c r="Q1170" s="239">
        <v>5000004</v>
      </c>
      <c r="R1170" s="244">
        <v>1</v>
      </c>
      <c r="S1170" s="244"/>
      <c r="T1170" s="244"/>
      <c r="U1170" s="244"/>
      <c r="V1170" s="244"/>
      <c r="W1170" s="244"/>
      <c r="X1170" s="244"/>
      <c r="Y1170" s="244"/>
      <c r="Z1170" s="244"/>
      <c r="AA1170" s="244"/>
      <c r="AB1170" s="244"/>
    </row>
    <row r="1171" spans="3:28">
      <c r="C1171" s="247"/>
      <c r="D1171" s="130">
        <v>16</v>
      </c>
      <c r="E1171" s="140">
        <v>800</v>
      </c>
      <c r="F1171" s="127">
        <v>800</v>
      </c>
      <c r="H1171" s="141" t="s">
        <v>2594</v>
      </c>
      <c r="I1171" s="113">
        <v>16</v>
      </c>
      <c r="J1171" s="42">
        <v>800</v>
      </c>
      <c r="K1171" s="42" t="str">
        <f>StoreConfig!J1171</f>
        <v>16|0#0#0#800</v>
      </c>
      <c r="Q1171" s="239">
        <v>5000005</v>
      </c>
      <c r="R1171" s="244">
        <v>1</v>
      </c>
      <c r="S1171" s="244"/>
      <c r="T1171" s="244"/>
      <c r="U1171" s="244"/>
      <c r="V1171" s="244"/>
      <c r="W1171" s="244"/>
      <c r="X1171" s="244"/>
      <c r="Y1171" s="244"/>
      <c r="Z1171" s="244"/>
      <c r="AA1171" s="244"/>
      <c r="AB1171" s="244"/>
    </row>
    <row r="1172" spans="3:28">
      <c r="C1172" s="247"/>
      <c r="D1172" s="130">
        <v>16</v>
      </c>
      <c r="E1172" s="140">
        <v>800</v>
      </c>
      <c r="F1172" s="127">
        <v>800</v>
      </c>
      <c r="H1172" s="141" t="s">
        <v>2594</v>
      </c>
      <c r="I1172" s="113">
        <v>16</v>
      </c>
      <c r="J1172" s="42">
        <v>800</v>
      </c>
      <c r="K1172" s="42" t="str">
        <f>StoreConfig!J1172</f>
        <v>16|0#0#0#800</v>
      </c>
      <c r="Q1172" s="239">
        <v>5000006</v>
      </c>
      <c r="R1172" s="244">
        <v>1</v>
      </c>
      <c r="S1172" s="244"/>
      <c r="T1172" s="244"/>
      <c r="U1172" s="244"/>
      <c r="V1172" s="244"/>
      <c r="W1172" s="244"/>
      <c r="X1172" s="244"/>
      <c r="Y1172" s="244"/>
      <c r="Z1172" s="244"/>
      <c r="AA1172" s="244"/>
      <c r="AB1172" s="244"/>
    </row>
    <row r="1173" spans="3:28">
      <c r="C1173" s="247"/>
      <c r="D1173" s="130">
        <v>16</v>
      </c>
      <c r="E1173" s="140">
        <v>800</v>
      </c>
      <c r="F1173" s="127">
        <v>800</v>
      </c>
      <c r="H1173" s="141" t="s">
        <v>2594</v>
      </c>
      <c r="I1173" s="113">
        <v>16</v>
      </c>
      <c r="J1173" s="42">
        <v>800</v>
      </c>
      <c r="K1173" s="42" t="str">
        <f>StoreConfig!J1173</f>
        <v>16|0#0#0#800</v>
      </c>
      <c r="Q1173" s="239">
        <v>5000007</v>
      </c>
      <c r="R1173" s="244">
        <v>1</v>
      </c>
      <c r="S1173" s="244"/>
      <c r="T1173" s="244"/>
      <c r="U1173" s="244"/>
      <c r="V1173" s="244"/>
      <c r="W1173" s="244"/>
      <c r="X1173" s="244"/>
      <c r="Y1173" s="244"/>
      <c r="Z1173" s="244"/>
      <c r="AA1173" s="244"/>
      <c r="AB1173" s="244"/>
    </row>
    <row r="1174" spans="3:28">
      <c r="C1174" s="247"/>
      <c r="D1174" s="130">
        <v>16</v>
      </c>
      <c r="E1174" s="140">
        <v>800</v>
      </c>
      <c r="F1174" s="127">
        <v>800</v>
      </c>
      <c r="H1174" s="141" t="s">
        <v>2594</v>
      </c>
      <c r="I1174" s="113">
        <v>16</v>
      </c>
      <c r="J1174" s="42">
        <v>800</v>
      </c>
      <c r="K1174" s="42" t="str">
        <f>StoreConfig!J1174</f>
        <v>16|0#0#0#800</v>
      </c>
      <c r="Q1174" s="239">
        <v>5000008</v>
      </c>
      <c r="R1174" s="244">
        <v>1</v>
      </c>
      <c r="S1174" s="244"/>
      <c r="T1174" s="244"/>
      <c r="U1174" s="244"/>
      <c r="V1174" s="244"/>
      <c r="W1174" s="244"/>
      <c r="X1174" s="244"/>
      <c r="Y1174" s="244"/>
      <c r="Z1174" s="244"/>
      <c r="AA1174" s="244"/>
      <c r="AB1174" s="244"/>
    </row>
    <row r="1175" spans="3:28">
      <c r="C1175" s="247"/>
      <c r="D1175" s="130">
        <v>16</v>
      </c>
      <c r="E1175" s="140">
        <v>3000</v>
      </c>
      <c r="F1175" s="127">
        <v>3000</v>
      </c>
      <c r="H1175" s="141" t="s">
        <v>2594</v>
      </c>
      <c r="I1175" s="113">
        <v>16</v>
      </c>
      <c r="J1175" s="42">
        <v>3000</v>
      </c>
      <c r="K1175" s="42" t="str">
        <f>StoreConfig!J1175</f>
        <v>16|0#0#0#3000</v>
      </c>
      <c r="Q1175" s="239">
        <v>5000009</v>
      </c>
      <c r="R1175" s="244">
        <v>1</v>
      </c>
      <c r="S1175" s="244"/>
      <c r="T1175" s="244"/>
      <c r="U1175" s="244"/>
      <c r="V1175" s="244"/>
      <c r="W1175" s="244"/>
      <c r="X1175" s="244"/>
      <c r="Y1175" s="244"/>
      <c r="Z1175" s="244"/>
      <c r="AA1175" s="244"/>
      <c r="AB1175" s="244"/>
    </row>
    <row r="1176" spans="3:28">
      <c r="C1176" s="247"/>
      <c r="D1176" s="130">
        <v>16</v>
      </c>
      <c r="E1176" s="140">
        <v>3000</v>
      </c>
      <c r="F1176" s="127">
        <v>3000</v>
      </c>
      <c r="H1176" s="141" t="s">
        <v>2594</v>
      </c>
      <c r="I1176" s="113">
        <v>16</v>
      </c>
      <c r="J1176" s="42">
        <v>3000</v>
      </c>
      <c r="K1176" s="42" t="str">
        <f>StoreConfig!J1176</f>
        <v>16|0#0#0#3000</v>
      </c>
      <c r="Q1176" s="239">
        <v>5000010</v>
      </c>
      <c r="R1176" s="244">
        <v>1</v>
      </c>
      <c r="S1176" s="244"/>
      <c r="T1176" s="244"/>
      <c r="U1176" s="244"/>
      <c r="V1176" s="244"/>
      <c r="W1176" s="244"/>
      <c r="X1176" s="244"/>
      <c r="Y1176" s="244"/>
      <c r="Z1176" s="244"/>
      <c r="AA1176" s="244"/>
      <c r="AB1176" s="244"/>
    </row>
    <row r="1177" spans="3:28">
      <c r="C1177" s="247"/>
      <c r="D1177" s="130">
        <v>16</v>
      </c>
      <c r="E1177" s="140">
        <v>3000</v>
      </c>
      <c r="F1177" s="127">
        <v>3000</v>
      </c>
      <c r="H1177" s="141" t="s">
        <v>2594</v>
      </c>
      <c r="I1177" s="113">
        <v>16</v>
      </c>
      <c r="J1177" s="42">
        <v>3000</v>
      </c>
      <c r="K1177" s="42" t="str">
        <f>StoreConfig!J1177</f>
        <v>16|0#0#0#3000</v>
      </c>
      <c r="Q1177" s="239">
        <v>5000011</v>
      </c>
      <c r="R1177" s="244">
        <v>1</v>
      </c>
      <c r="S1177" s="244"/>
      <c r="T1177" s="244"/>
      <c r="U1177" s="244"/>
      <c r="V1177" s="244"/>
      <c r="W1177" s="244"/>
      <c r="X1177" s="244"/>
      <c r="Y1177" s="244"/>
      <c r="Z1177" s="244"/>
      <c r="AA1177" s="244"/>
      <c r="AB1177" s="244"/>
    </row>
    <row r="1178" spans="3:28">
      <c r="C1178" s="247"/>
      <c r="D1178" s="130">
        <v>16</v>
      </c>
      <c r="E1178" s="140">
        <v>3000</v>
      </c>
      <c r="F1178" s="127">
        <v>3000</v>
      </c>
      <c r="H1178" s="141" t="s">
        <v>2594</v>
      </c>
      <c r="I1178" s="113">
        <v>16</v>
      </c>
      <c r="J1178" s="42">
        <v>3000</v>
      </c>
      <c r="K1178" s="42" t="str">
        <f>StoreConfig!J1178</f>
        <v>16|0#0#0#3000</v>
      </c>
      <c r="Q1178" s="239">
        <v>5000012</v>
      </c>
      <c r="R1178" s="244">
        <v>1</v>
      </c>
      <c r="S1178" s="244"/>
      <c r="T1178" s="244"/>
      <c r="U1178" s="244"/>
      <c r="V1178" s="244"/>
      <c r="W1178" s="244"/>
      <c r="X1178" s="244"/>
      <c r="Y1178" s="244"/>
      <c r="Z1178" s="244"/>
      <c r="AA1178" s="244"/>
      <c r="AB1178" s="244"/>
    </row>
    <row r="1179" spans="3:28">
      <c r="C1179" s="247"/>
      <c r="D1179" s="130">
        <v>16</v>
      </c>
      <c r="E1179" s="140">
        <v>3000</v>
      </c>
      <c r="F1179" s="127">
        <v>3000</v>
      </c>
      <c r="H1179" s="141" t="s">
        <v>2594</v>
      </c>
      <c r="I1179" s="113">
        <v>16</v>
      </c>
      <c r="J1179" s="42">
        <v>3000</v>
      </c>
      <c r="K1179" s="42" t="str">
        <f>StoreConfig!J1179</f>
        <v>16|0#0#0#3000</v>
      </c>
      <c r="Q1179" s="239">
        <v>5000013</v>
      </c>
      <c r="R1179" s="244">
        <v>1</v>
      </c>
      <c r="S1179" s="244"/>
      <c r="T1179" s="244"/>
      <c r="U1179" s="244"/>
      <c r="V1179" s="244"/>
      <c r="W1179" s="244"/>
      <c r="X1179" s="244"/>
      <c r="Y1179" s="244"/>
      <c r="Z1179" s="244"/>
      <c r="AA1179" s="244"/>
      <c r="AB1179" s="244"/>
    </row>
    <row r="1180" spans="3:28">
      <c r="C1180" s="247"/>
      <c r="D1180" s="130">
        <v>16</v>
      </c>
      <c r="E1180" s="140">
        <v>3000</v>
      </c>
      <c r="F1180" s="127">
        <v>3000</v>
      </c>
      <c r="H1180" s="141" t="s">
        <v>2594</v>
      </c>
      <c r="I1180" s="113">
        <v>16</v>
      </c>
      <c r="J1180" s="42">
        <v>3000</v>
      </c>
      <c r="K1180" s="42" t="str">
        <f>StoreConfig!J1180</f>
        <v>16|0#0#0#3000</v>
      </c>
      <c r="Q1180" s="239">
        <v>5000014</v>
      </c>
      <c r="R1180" s="244">
        <v>1</v>
      </c>
      <c r="S1180" s="244"/>
      <c r="T1180" s="244"/>
      <c r="U1180" s="244"/>
      <c r="V1180" s="244"/>
      <c r="W1180" s="244"/>
      <c r="X1180" s="244"/>
      <c r="Y1180" s="244"/>
      <c r="Z1180" s="244"/>
      <c r="AA1180" s="244"/>
      <c r="AB1180" s="244"/>
    </row>
    <row r="1181" spans="3:28">
      <c r="C1181" s="247"/>
      <c r="D1181" s="130">
        <v>16</v>
      </c>
      <c r="E1181" s="140">
        <v>3000</v>
      </c>
      <c r="F1181" s="127">
        <v>3000</v>
      </c>
      <c r="H1181" s="141" t="s">
        <v>2594</v>
      </c>
      <c r="I1181" s="113">
        <v>16</v>
      </c>
      <c r="J1181" s="42">
        <v>3000</v>
      </c>
      <c r="K1181" s="42" t="str">
        <f>StoreConfig!J1181</f>
        <v>16|0#0#0#3000</v>
      </c>
      <c r="Q1181" s="239">
        <v>5000015</v>
      </c>
      <c r="R1181" s="244">
        <v>1</v>
      </c>
      <c r="S1181" s="244"/>
      <c r="T1181" s="244"/>
      <c r="U1181" s="244"/>
      <c r="V1181" s="244"/>
      <c r="W1181" s="244"/>
      <c r="X1181" s="244"/>
      <c r="Y1181" s="244"/>
      <c r="Z1181" s="244"/>
      <c r="AA1181" s="244"/>
      <c r="AB1181" s="244"/>
    </row>
    <row r="1182" spans="3:28">
      <c r="C1182" s="247"/>
      <c r="D1182" s="130">
        <v>16</v>
      </c>
      <c r="E1182" s="140">
        <v>3000</v>
      </c>
      <c r="F1182" s="127">
        <v>3000</v>
      </c>
      <c r="H1182" s="141" t="s">
        <v>2594</v>
      </c>
      <c r="I1182" s="113">
        <v>16</v>
      </c>
      <c r="J1182" s="42">
        <v>3000</v>
      </c>
      <c r="K1182" s="42" t="str">
        <f>StoreConfig!J1182</f>
        <v>16|0#0#0#3000</v>
      </c>
      <c r="Q1182" s="239">
        <v>5000016</v>
      </c>
      <c r="R1182" s="244">
        <v>1</v>
      </c>
      <c r="S1182" s="244"/>
      <c r="T1182" s="244"/>
      <c r="U1182" s="244"/>
      <c r="V1182" s="244"/>
      <c r="W1182" s="244"/>
      <c r="X1182" s="244"/>
      <c r="Y1182" s="244"/>
      <c r="Z1182" s="244"/>
      <c r="AA1182" s="244"/>
      <c r="AB1182" s="244"/>
    </row>
    <row r="1183" spans="3:28">
      <c r="C1183" s="247"/>
      <c r="D1183" s="130">
        <v>16</v>
      </c>
      <c r="E1183" s="140">
        <v>3000</v>
      </c>
      <c r="F1183" s="127">
        <v>3000</v>
      </c>
      <c r="H1183" s="141" t="s">
        <v>2594</v>
      </c>
      <c r="I1183" s="113">
        <v>16</v>
      </c>
      <c r="J1183" s="42">
        <v>3000</v>
      </c>
      <c r="K1183" s="42" t="str">
        <f>StoreConfig!J1183</f>
        <v>16|0#0#0#3000</v>
      </c>
      <c r="Q1183" s="239">
        <v>5000017</v>
      </c>
      <c r="R1183" s="244">
        <v>1</v>
      </c>
      <c r="S1183" s="244"/>
      <c r="T1183" s="244"/>
      <c r="U1183" s="244"/>
      <c r="V1183" s="244"/>
      <c r="W1183" s="244"/>
      <c r="X1183" s="244"/>
      <c r="Y1183" s="244"/>
      <c r="Z1183" s="244"/>
      <c r="AA1183" s="244"/>
      <c r="AB1183" s="244"/>
    </row>
    <row r="1184" spans="3:28">
      <c r="C1184" s="247"/>
      <c r="D1184" s="130">
        <v>16</v>
      </c>
      <c r="E1184" s="140">
        <v>3000</v>
      </c>
      <c r="F1184" s="127">
        <v>3000</v>
      </c>
      <c r="H1184" s="141" t="s">
        <v>2594</v>
      </c>
      <c r="I1184" s="113">
        <v>16</v>
      </c>
      <c r="J1184" s="42">
        <v>3000</v>
      </c>
      <c r="K1184" s="42" t="str">
        <f>StoreConfig!J1184</f>
        <v>16|0#0#0#3000</v>
      </c>
      <c r="Q1184" s="239">
        <v>5000018</v>
      </c>
      <c r="R1184" s="244">
        <v>1</v>
      </c>
      <c r="S1184" s="244"/>
      <c r="T1184" s="244"/>
      <c r="U1184" s="244"/>
      <c r="V1184" s="244"/>
      <c r="W1184" s="244"/>
      <c r="X1184" s="244"/>
      <c r="Y1184" s="244"/>
      <c r="Z1184" s="244"/>
      <c r="AA1184" s="244"/>
      <c r="AB1184" s="244"/>
    </row>
    <row r="1185" spans="3:28">
      <c r="C1185" s="247"/>
      <c r="D1185" s="130">
        <v>16</v>
      </c>
      <c r="E1185" s="140">
        <v>3000</v>
      </c>
      <c r="F1185" s="127">
        <v>3000</v>
      </c>
      <c r="H1185" s="141" t="s">
        <v>2594</v>
      </c>
      <c r="I1185" s="113">
        <v>16</v>
      </c>
      <c r="J1185" s="42">
        <v>3000</v>
      </c>
      <c r="K1185" s="42" t="str">
        <f>StoreConfig!J1185</f>
        <v>16|0#0#0#3000</v>
      </c>
      <c r="Q1185" s="239">
        <v>5000019</v>
      </c>
      <c r="R1185" s="244">
        <v>1</v>
      </c>
      <c r="S1185" s="244"/>
      <c r="T1185" s="244"/>
      <c r="U1185" s="244"/>
      <c r="V1185" s="244"/>
      <c r="W1185" s="244"/>
      <c r="X1185" s="244"/>
      <c r="Y1185" s="244"/>
      <c r="Z1185" s="244"/>
      <c r="AA1185" s="244"/>
      <c r="AB1185" s="244"/>
    </row>
    <row r="1186" spans="3:28">
      <c r="C1186" s="247"/>
      <c r="D1186" s="130">
        <v>16</v>
      </c>
      <c r="E1186" s="140">
        <v>3000</v>
      </c>
      <c r="F1186" s="127">
        <v>3000</v>
      </c>
      <c r="H1186" s="141" t="s">
        <v>2594</v>
      </c>
      <c r="I1186" s="113">
        <v>16</v>
      </c>
      <c r="J1186" s="42">
        <v>3000</v>
      </c>
      <c r="K1186" s="42" t="str">
        <f>StoreConfig!J1186</f>
        <v>16|0#0#0#3000</v>
      </c>
      <c r="Q1186" s="239">
        <v>5000020</v>
      </c>
      <c r="R1186" s="244">
        <v>1</v>
      </c>
      <c r="S1186" s="244"/>
      <c r="T1186" s="244"/>
      <c r="U1186" s="244"/>
      <c r="V1186" s="244"/>
      <c r="W1186" s="244"/>
      <c r="X1186" s="244"/>
      <c r="Y1186" s="244"/>
      <c r="Z1186" s="244"/>
      <c r="AA1186" s="244"/>
      <c r="AB1186" s="244"/>
    </row>
    <row r="1187" spans="3:28">
      <c r="C1187" s="247"/>
      <c r="D1187" s="130">
        <v>16</v>
      </c>
      <c r="E1187" s="140">
        <v>3000</v>
      </c>
      <c r="F1187" s="127">
        <v>3000</v>
      </c>
      <c r="H1187" s="141" t="s">
        <v>2594</v>
      </c>
      <c r="I1187" s="113">
        <v>16</v>
      </c>
      <c r="J1187" s="42">
        <v>3000</v>
      </c>
      <c r="K1187" s="42" t="str">
        <f>StoreConfig!J1187</f>
        <v>16|0#0#0#3000</v>
      </c>
      <c r="Q1187" s="239">
        <v>5000021</v>
      </c>
      <c r="R1187" s="244">
        <v>1</v>
      </c>
      <c r="S1187" s="244"/>
      <c r="T1187" s="244"/>
      <c r="U1187" s="244"/>
      <c r="V1187" s="244"/>
      <c r="W1187" s="244"/>
      <c r="X1187" s="244"/>
      <c r="Y1187" s="244"/>
      <c r="Z1187" s="244"/>
      <c r="AA1187" s="244"/>
      <c r="AB1187" s="244"/>
    </row>
    <row r="1188" spans="3:28">
      <c r="C1188" s="247"/>
      <c r="D1188" s="130">
        <v>16</v>
      </c>
      <c r="E1188" s="140">
        <v>3000</v>
      </c>
      <c r="F1188" s="127">
        <v>3000</v>
      </c>
      <c r="H1188" s="141" t="s">
        <v>2594</v>
      </c>
      <c r="I1188" s="113">
        <v>16</v>
      </c>
      <c r="J1188" s="42">
        <v>3000</v>
      </c>
      <c r="K1188" s="42" t="str">
        <f>StoreConfig!J1188</f>
        <v>16|0#0#0#3000</v>
      </c>
      <c r="Q1188" s="239">
        <v>5000022</v>
      </c>
      <c r="R1188" s="244">
        <v>1</v>
      </c>
      <c r="S1188" s="244"/>
      <c r="T1188" s="244"/>
      <c r="U1188" s="244"/>
      <c r="V1188" s="244"/>
      <c r="W1188" s="244"/>
      <c r="X1188" s="244"/>
      <c r="Y1188" s="244"/>
      <c r="Z1188" s="244"/>
      <c r="AA1188" s="244"/>
      <c r="AB1188" s="244"/>
    </row>
    <row r="1189" spans="3:28">
      <c r="C1189" s="247"/>
      <c r="D1189" s="130">
        <v>16</v>
      </c>
      <c r="E1189" s="140">
        <v>3000</v>
      </c>
      <c r="F1189" s="127">
        <v>3000</v>
      </c>
      <c r="H1189" s="141" t="s">
        <v>2594</v>
      </c>
      <c r="I1189" s="113">
        <v>16</v>
      </c>
      <c r="J1189" s="42">
        <v>3000</v>
      </c>
      <c r="K1189" s="42" t="str">
        <f>StoreConfig!J1189</f>
        <v>16|0#0#0#3000</v>
      </c>
      <c r="Q1189" s="239">
        <v>5000023</v>
      </c>
      <c r="R1189" s="244">
        <v>1</v>
      </c>
      <c r="S1189" s="244"/>
      <c r="T1189" s="244"/>
      <c r="U1189" s="244"/>
      <c r="V1189" s="244"/>
      <c r="W1189" s="244"/>
      <c r="X1189" s="244"/>
      <c r="Y1189" s="244"/>
      <c r="Z1189" s="244"/>
      <c r="AA1189" s="244"/>
      <c r="AB1189" s="244"/>
    </row>
    <row r="1190" spans="3:28">
      <c r="C1190" s="247"/>
      <c r="D1190" s="130">
        <v>16</v>
      </c>
      <c r="E1190" s="140">
        <v>3000</v>
      </c>
      <c r="F1190" s="127">
        <v>3000</v>
      </c>
      <c r="H1190" s="141" t="s">
        <v>2594</v>
      </c>
      <c r="I1190" s="113">
        <v>16</v>
      </c>
      <c r="J1190" s="42">
        <v>3000</v>
      </c>
      <c r="K1190" s="42" t="str">
        <f>StoreConfig!J1190</f>
        <v>16|0#0#0#3000</v>
      </c>
      <c r="Q1190" s="239">
        <v>5000024</v>
      </c>
      <c r="R1190" s="244">
        <v>1</v>
      </c>
      <c r="S1190" s="244"/>
      <c r="T1190" s="244"/>
      <c r="U1190" s="244"/>
      <c r="V1190" s="244"/>
      <c r="W1190" s="244"/>
      <c r="X1190" s="244"/>
      <c r="Y1190" s="244"/>
      <c r="Z1190" s="244"/>
      <c r="AA1190" s="244"/>
      <c r="AB1190" s="244"/>
    </row>
    <row r="1191" spans="3:28">
      <c r="C1191" s="247"/>
      <c r="D1191" s="130">
        <v>16</v>
      </c>
      <c r="E1191" s="140">
        <v>3000</v>
      </c>
      <c r="F1191" s="127">
        <v>3000</v>
      </c>
      <c r="H1191" s="141" t="s">
        <v>2594</v>
      </c>
      <c r="I1191" s="113">
        <v>16</v>
      </c>
      <c r="J1191" s="42">
        <v>3000</v>
      </c>
      <c r="K1191" s="42" t="str">
        <f>StoreConfig!J1191</f>
        <v>16|0#0#0#3000</v>
      </c>
      <c r="Q1191" s="239">
        <v>5000025</v>
      </c>
      <c r="R1191" s="244">
        <v>1</v>
      </c>
      <c r="S1191" s="244"/>
      <c r="T1191" s="244"/>
      <c r="U1191" s="244"/>
      <c r="V1191" s="244"/>
      <c r="W1191" s="244"/>
      <c r="X1191" s="244"/>
      <c r="Y1191" s="244"/>
      <c r="Z1191" s="244"/>
      <c r="AA1191" s="244"/>
      <c r="AB1191" s="244"/>
    </row>
    <row r="1192" spans="3:28">
      <c r="C1192" s="247"/>
      <c r="D1192" s="130">
        <v>16</v>
      </c>
      <c r="E1192" s="140">
        <v>3000</v>
      </c>
      <c r="F1192" s="127">
        <v>3000</v>
      </c>
      <c r="H1192" s="141" t="s">
        <v>2594</v>
      </c>
      <c r="I1192" s="113">
        <v>16</v>
      </c>
      <c r="J1192" s="42">
        <v>3000</v>
      </c>
      <c r="K1192" s="42" t="str">
        <f>StoreConfig!J1192</f>
        <v>16|0#0#0#3000</v>
      </c>
      <c r="Q1192" s="239">
        <v>5000026</v>
      </c>
      <c r="R1192" s="244">
        <v>1</v>
      </c>
      <c r="S1192" s="244"/>
      <c r="T1192" s="244"/>
      <c r="U1192" s="244"/>
      <c r="V1192" s="244"/>
      <c r="W1192" s="244"/>
      <c r="X1192" s="244"/>
      <c r="Y1192" s="244"/>
      <c r="Z1192" s="244"/>
      <c r="AA1192" s="244"/>
      <c r="AB1192" s="244"/>
    </row>
    <row r="1193" spans="3:28">
      <c r="C1193" s="247"/>
      <c r="D1193" s="130">
        <v>16</v>
      </c>
      <c r="E1193" s="140">
        <v>3000</v>
      </c>
      <c r="F1193" s="127">
        <v>3000</v>
      </c>
      <c r="H1193" s="141" t="s">
        <v>2594</v>
      </c>
      <c r="I1193" s="113">
        <v>16</v>
      </c>
      <c r="J1193" s="42">
        <v>3000</v>
      </c>
      <c r="K1193" s="42" t="str">
        <f>StoreConfig!J1193</f>
        <v>16|0#0#0#3000</v>
      </c>
      <c r="Q1193" s="239">
        <v>5000027</v>
      </c>
      <c r="R1193" s="244">
        <v>1</v>
      </c>
      <c r="S1193" s="244"/>
      <c r="T1193" s="244"/>
      <c r="U1193" s="244"/>
      <c r="V1193" s="244"/>
      <c r="W1193" s="244"/>
      <c r="X1193" s="244"/>
      <c r="Y1193" s="244"/>
      <c r="Z1193" s="244"/>
      <c r="AA1193" s="244"/>
      <c r="AB1193" s="244"/>
    </row>
    <row r="1194" spans="3:28">
      <c r="C1194" s="247"/>
      <c r="D1194" s="130">
        <v>16</v>
      </c>
      <c r="E1194" s="140">
        <v>3000</v>
      </c>
      <c r="F1194" s="127">
        <v>3000</v>
      </c>
      <c r="H1194" s="141" t="s">
        <v>2594</v>
      </c>
      <c r="I1194" s="113">
        <v>16</v>
      </c>
      <c r="J1194" s="42">
        <v>3000</v>
      </c>
      <c r="K1194" s="42" t="str">
        <f>StoreConfig!J1194</f>
        <v>16|0#0#0#3000</v>
      </c>
      <c r="Q1194" s="239">
        <v>5000028</v>
      </c>
      <c r="R1194" s="244">
        <v>1</v>
      </c>
      <c r="S1194" s="244"/>
      <c r="T1194" s="244"/>
      <c r="U1194" s="244"/>
      <c r="V1194" s="244"/>
      <c r="W1194" s="244"/>
      <c r="X1194" s="244"/>
      <c r="Y1194" s="244"/>
      <c r="Z1194" s="244"/>
      <c r="AA1194" s="244"/>
      <c r="AB1194" s="244"/>
    </row>
    <row r="1195" spans="3:28">
      <c r="C1195" s="247"/>
      <c r="D1195" s="130">
        <v>16</v>
      </c>
      <c r="E1195" s="140">
        <v>3000</v>
      </c>
      <c r="F1195" s="127">
        <v>3000</v>
      </c>
      <c r="H1195" s="141" t="s">
        <v>2594</v>
      </c>
      <c r="I1195" s="113">
        <v>16</v>
      </c>
      <c r="J1195" s="42">
        <v>3000</v>
      </c>
      <c r="K1195" s="42" t="str">
        <f>StoreConfig!J1195</f>
        <v>16|0#0#0#3000</v>
      </c>
      <c r="Q1195" s="239">
        <v>5000029</v>
      </c>
      <c r="R1195" s="244">
        <v>1</v>
      </c>
      <c r="S1195" s="244"/>
      <c r="T1195" s="244"/>
      <c r="U1195" s="244"/>
      <c r="V1195" s="244"/>
      <c r="W1195" s="244"/>
      <c r="X1195" s="244"/>
      <c r="Y1195" s="244"/>
      <c r="Z1195" s="244"/>
      <c r="AA1195" s="244"/>
      <c r="AB1195" s="244"/>
    </row>
    <row r="1196" spans="3:28">
      <c r="C1196" s="247"/>
      <c r="D1196" s="130">
        <v>16</v>
      </c>
      <c r="E1196" s="140">
        <v>3000</v>
      </c>
      <c r="F1196" s="127">
        <v>3000</v>
      </c>
      <c r="H1196" s="141" t="s">
        <v>2594</v>
      </c>
      <c r="I1196" s="113">
        <v>16</v>
      </c>
      <c r="J1196" s="42">
        <v>3000</v>
      </c>
      <c r="K1196" s="42" t="str">
        <f>StoreConfig!J1196</f>
        <v>16|0#0#0#3000</v>
      </c>
      <c r="Q1196" s="239">
        <v>5000030</v>
      </c>
      <c r="R1196" s="244">
        <v>1</v>
      </c>
      <c r="S1196" s="244"/>
      <c r="T1196" s="244"/>
      <c r="U1196" s="244"/>
      <c r="V1196" s="244"/>
      <c r="W1196" s="244"/>
      <c r="X1196" s="244"/>
      <c r="Y1196" s="244"/>
      <c r="Z1196" s="244"/>
      <c r="AA1196" s="244"/>
      <c r="AB1196" s="244"/>
    </row>
    <row r="1197" spans="3:28">
      <c r="C1197" s="247"/>
      <c r="D1197" s="130">
        <v>16</v>
      </c>
      <c r="E1197" s="140">
        <v>3000</v>
      </c>
      <c r="F1197" s="127">
        <v>3000</v>
      </c>
      <c r="H1197" s="141" t="s">
        <v>2594</v>
      </c>
      <c r="I1197" s="113">
        <v>16</v>
      </c>
      <c r="J1197" s="42">
        <v>3000</v>
      </c>
      <c r="K1197" s="42" t="str">
        <f>StoreConfig!J1197</f>
        <v>16|0#0#0#3000</v>
      </c>
      <c r="Q1197" s="239">
        <v>5000031</v>
      </c>
      <c r="R1197" s="244">
        <v>1</v>
      </c>
      <c r="S1197" s="244"/>
      <c r="T1197" s="244"/>
      <c r="U1197" s="244"/>
      <c r="V1197" s="244"/>
      <c r="W1197" s="244"/>
      <c r="X1197" s="244"/>
      <c r="Y1197" s="244"/>
      <c r="Z1197" s="244"/>
      <c r="AA1197" s="244"/>
      <c r="AB1197" s="244"/>
    </row>
    <row r="1198" spans="3:28">
      <c r="C1198" s="247"/>
      <c r="D1198" s="130">
        <v>16</v>
      </c>
      <c r="E1198" s="140">
        <v>3000</v>
      </c>
      <c r="F1198" s="127">
        <v>3000</v>
      </c>
      <c r="H1198" s="141" t="s">
        <v>2594</v>
      </c>
      <c r="I1198" s="113">
        <v>16</v>
      </c>
      <c r="J1198" s="42">
        <v>3000</v>
      </c>
      <c r="K1198" s="42" t="str">
        <f>StoreConfig!J1198</f>
        <v>16|0#0#0#3000</v>
      </c>
      <c r="Q1198" s="239">
        <v>5000032</v>
      </c>
      <c r="R1198" s="244">
        <v>1</v>
      </c>
      <c r="S1198" s="244"/>
      <c r="T1198" s="244"/>
      <c r="U1198" s="244"/>
      <c r="V1198" s="244"/>
      <c r="W1198" s="244"/>
      <c r="X1198" s="244"/>
      <c r="Y1198" s="244"/>
      <c r="Z1198" s="244"/>
      <c r="AA1198" s="244"/>
      <c r="AB1198" s="244"/>
    </row>
    <row r="1199" spans="3:28">
      <c r="C1199" s="247"/>
      <c r="D1199" s="130">
        <v>16</v>
      </c>
      <c r="E1199" s="140">
        <v>10000</v>
      </c>
      <c r="F1199" s="127">
        <v>10000</v>
      </c>
      <c r="H1199" s="141" t="s">
        <v>2594</v>
      </c>
      <c r="I1199" s="113">
        <v>16</v>
      </c>
      <c r="J1199" s="42">
        <v>10000</v>
      </c>
      <c r="K1199" s="42" t="str">
        <f>StoreConfig!J1199</f>
        <v>16|0#0#0#10000</v>
      </c>
      <c r="Q1199" s="239">
        <v>5000033</v>
      </c>
      <c r="R1199" s="244">
        <v>1</v>
      </c>
      <c r="S1199" s="244"/>
      <c r="T1199" s="244"/>
      <c r="U1199" s="244"/>
      <c r="V1199" s="244"/>
      <c r="W1199" s="244"/>
      <c r="X1199" s="244"/>
      <c r="Y1199" s="244"/>
      <c r="Z1199" s="244"/>
      <c r="AA1199" s="244"/>
      <c r="AB1199" s="244"/>
    </row>
    <row r="1200" spans="3:28">
      <c r="C1200" s="247"/>
      <c r="D1200" s="130">
        <v>16</v>
      </c>
      <c r="E1200" s="140">
        <v>10000</v>
      </c>
      <c r="F1200" s="127">
        <v>10000</v>
      </c>
      <c r="H1200" s="141" t="s">
        <v>2594</v>
      </c>
      <c r="I1200" s="113">
        <v>16</v>
      </c>
      <c r="J1200" s="42">
        <v>10000</v>
      </c>
      <c r="K1200" s="42" t="str">
        <f>StoreConfig!J1200</f>
        <v>16|0#0#0#10000</v>
      </c>
      <c r="Q1200" s="239">
        <v>5000034</v>
      </c>
      <c r="R1200" s="244">
        <v>1</v>
      </c>
      <c r="S1200" s="244"/>
      <c r="T1200" s="244"/>
      <c r="U1200" s="244"/>
      <c r="V1200" s="244"/>
      <c r="W1200" s="244"/>
      <c r="X1200" s="244"/>
      <c r="Y1200" s="244"/>
      <c r="Z1200" s="244"/>
      <c r="AA1200" s="244"/>
      <c r="AB1200" s="244"/>
    </row>
    <row r="1201" spans="3:28">
      <c r="C1201" s="247"/>
      <c r="D1201" s="130">
        <v>16</v>
      </c>
      <c r="E1201" s="140">
        <v>10000</v>
      </c>
      <c r="F1201" s="127">
        <v>10000</v>
      </c>
      <c r="H1201" s="141" t="s">
        <v>2594</v>
      </c>
      <c r="I1201" s="113">
        <v>16</v>
      </c>
      <c r="J1201" s="42">
        <v>10000</v>
      </c>
      <c r="K1201" s="42" t="str">
        <f>StoreConfig!J1201</f>
        <v>16|0#0#0#10000</v>
      </c>
      <c r="Q1201" s="239">
        <v>5000035</v>
      </c>
      <c r="R1201" s="244">
        <v>1</v>
      </c>
      <c r="S1201" s="244"/>
      <c r="T1201" s="244"/>
      <c r="U1201" s="244"/>
      <c r="V1201" s="244"/>
      <c r="W1201" s="244"/>
      <c r="X1201" s="244"/>
      <c r="Y1201" s="244"/>
      <c r="Z1201" s="244"/>
      <c r="AA1201" s="244"/>
      <c r="AB1201" s="244"/>
    </row>
    <row r="1202" spans="3:28">
      <c r="C1202" s="247"/>
      <c r="D1202" s="130">
        <v>16</v>
      </c>
      <c r="E1202" s="140">
        <v>10000</v>
      </c>
      <c r="F1202" s="127">
        <v>10000</v>
      </c>
      <c r="H1202" s="141" t="s">
        <v>2594</v>
      </c>
      <c r="I1202" s="113">
        <v>16</v>
      </c>
      <c r="J1202" s="42">
        <v>10000</v>
      </c>
      <c r="K1202" s="42" t="str">
        <f>StoreConfig!J1202</f>
        <v>16|0#0#0#10000</v>
      </c>
      <c r="Q1202" s="239">
        <v>5000036</v>
      </c>
      <c r="R1202" s="244">
        <v>1</v>
      </c>
      <c r="S1202" s="244"/>
      <c r="T1202" s="244"/>
      <c r="U1202" s="244"/>
      <c r="V1202" s="244"/>
      <c r="W1202" s="244"/>
      <c r="X1202" s="244"/>
      <c r="Y1202" s="244"/>
      <c r="Z1202" s="244"/>
      <c r="AA1202" s="244"/>
      <c r="AB1202" s="244"/>
    </row>
    <row r="1203" spans="3:28">
      <c r="C1203" s="247"/>
      <c r="D1203" s="130">
        <v>16</v>
      </c>
      <c r="E1203" s="140">
        <v>10000</v>
      </c>
      <c r="F1203" s="127">
        <v>10000</v>
      </c>
      <c r="H1203" s="141" t="s">
        <v>2594</v>
      </c>
      <c r="I1203" s="113">
        <v>16</v>
      </c>
      <c r="J1203" s="42">
        <v>10000</v>
      </c>
      <c r="K1203" s="42" t="str">
        <f>StoreConfig!J1203</f>
        <v>16|0#0#0#10000</v>
      </c>
      <c r="Q1203" s="239">
        <v>5000037</v>
      </c>
      <c r="R1203" s="244">
        <v>1</v>
      </c>
      <c r="S1203" s="244"/>
      <c r="T1203" s="244"/>
      <c r="U1203" s="244"/>
      <c r="V1203" s="244"/>
      <c r="W1203" s="244"/>
      <c r="X1203" s="244"/>
      <c r="Y1203" s="244"/>
      <c r="Z1203" s="244"/>
      <c r="AA1203" s="244"/>
      <c r="AB1203" s="244"/>
    </row>
    <row r="1204" spans="3:28">
      <c r="C1204" s="247"/>
      <c r="D1204" s="130">
        <v>16</v>
      </c>
      <c r="E1204" s="140">
        <v>10000</v>
      </c>
      <c r="F1204" s="127">
        <v>10000</v>
      </c>
      <c r="H1204" s="141" t="s">
        <v>2594</v>
      </c>
      <c r="I1204" s="113">
        <v>16</v>
      </c>
      <c r="J1204" s="42">
        <v>10000</v>
      </c>
      <c r="K1204" s="42" t="str">
        <f>StoreConfig!J1204</f>
        <v>16|0#0#0#10000</v>
      </c>
      <c r="Q1204" s="239">
        <v>5000038</v>
      </c>
      <c r="R1204" s="244">
        <v>1</v>
      </c>
      <c r="S1204" s="244"/>
      <c r="T1204" s="244"/>
      <c r="U1204" s="244"/>
      <c r="V1204" s="244"/>
      <c r="W1204" s="244"/>
      <c r="X1204" s="244"/>
      <c r="Y1204" s="244"/>
      <c r="Z1204" s="244"/>
      <c r="AA1204" s="244"/>
      <c r="AB1204" s="244"/>
    </row>
    <row r="1205" spans="3:28">
      <c r="C1205" s="247"/>
      <c r="D1205" s="130">
        <v>16</v>
      </c>
      <c r="E1205" s="140">
        <v>10000</v>
      </c>
      <c r="F1205" s="127">
        <v>10000</v>
      </c>
      <c r="H1205" s="141" t="s">
        <v>2594</v>
      </c>
      <c r="I1205" s="113">
        <v>16</v>
      </c>
      <c r="J1205" s="42">
        <v>10000</v>
      </c>
      <c r="K1205" s="42" t="str">
        <f>StoreConfig!J1205</f>
        <v>16|0#0#0#10000</v>
      </c>
      <c r="Q1205" s="239">
        <v>5000039</v>
      </c>
      <c r="R1205" s="244">
        <v>1</v>
      </c>
      <c r="S1205" s="244"/>
      <c r="T1205" s="244"/>
      <c r="U1205" s="244"/>
      <c r="V1205" s="244"/>
      <c r="W1205" s="244"/>
      <c r="X1205" s="244"/>
      <c r="Y1205" s="244"/>
      <c r="Z1205" s="244"/>
      <c r="AA1205" s="244"/>
      <c r="AB1205" s="244"/>
    </row>
    <row r="1206" spans="3:28">
      <c r="C1206" s="247"/>
      <c r="D1206" s="130">
        <v>16</v>
      </c>
      <c r="E1206" s="140">
        <v>10000</v>
      </c>
      <c r="F1206" s="127">
        <v>10000</v>
      </c>
      <c r="H1206" s="141" t="s">
        <v>2594</v>
      </c>
      <c r="I1206" s="113">
        <v>16</v>
      </c>
      <c r="J1206" s="42">
        <v>10000</v>
      </c>
      <c r="K1206" s="42" t="str">
        <f>StoreConfig!J1206</f>
        <v>16|0#0#0#10000</v>
      </c>
      <c r="Q1206" s="239">
        <v>5000040</v>
      </c>
      <c r="R1206" s="244">
        <v>1</v>
      </c>
      <c r="S1206" s="244"/>
      <c r="T1206" s="244"/>
      <c r="U1206" s="244"/>
      <c r="V1206" s="244"/>
      <c r="W1206" s="244"/>
      <c r="X1206" s="244"/>
      <c r="Y1206" s="244"/>
      <c r="Z1206" s="244"/>
      <c r="AA1206" s="244"/>
      <c r="AB1206" s="244"/>
    </row>
    <row r="1207" spans="3:28">
      <c r="C1207" s="247"/>
      <c r="D1207" s="130">
        <v>16</v>
      </c>
      <c r="E1207" s="140">
        <v>10000</v>
      </c>
      <c r="F1207" s="127">
        <v>10000</v>
      </c>
      <c r="H1207" s="141" t="s">
        <v>2594</v>
      </c>
      <c r="I1207" s="113">
        <v>16</v>
      </c>
      <c r="J1207" s="42">
        <v>10000</v>
      </c>
      <c r="K1207" s="42" t="str">
        <f>StoreConfig!J1207</f>
        <v>16|0#0#0#10000</v>
      </c>
      <c r="Q1207" s="239">
        <v>5000041</v>
      </c>
      <c r="R1207" s="244">
        <v>1</v>
      </c>
      <c r="S1207" s="244"/>
      <c r="T1207" s="244"/>
      <c r="U1207" s="244"/>
      <c r="V1207" s="244"/>
      <c r="W1207" s="244"/>
      <c r="X1207" s="244"/>
      <c r="Y1207" s="244"/>
      <c r="Z1207" s="244"/>
      <c r="AA1207" s="244"/>
      <c r="AB1207" s="244"/>
    </row>
    <row r="1208" spans="3:28">
      <c r="C1208" s="247"/>
      <c r="D1208" s="130">
        <v>16</v>
      </c>
      <c r="E1208" s="140">
        <v>10000</v>
      </c>
      <c r="F1208" s="127">
        <v>10000</v>
      </c>
      <c r="H1208" s="141" t="s">
        <v>2594</v>
      </c>
      <c r="I1208" s="113">
        <v>16</v>
      </c>
      <c r="J1208" s="42">
        <v>10000</v>
      </c>
      <c r="K1208" s="42" t="str">
        <f>StoreConfig!J1208</f>
        <v>16|0#0#0#10000</v>
      </c>
      <c r="Q1208" s="239">
        <v>5000042</v>
      </c>
      <c r="R1208" s="244">
        <v>1</v>
      </c>
      <c r="S1208" s="244"/>
      <c r="T1208" s="244"/>
      <c r="U1208" s="244"/>
      <c r="V1208" s="244"/>
      <c r="W1208" s="244"/>
      <c r="X1208" s="244"/>
      <c r="Y1208" s="244"/>
      <c r="Z1208" s="244"/>
      <c r="AA1208" s="244"/>
      <c r="AB1208" s="244"/>
    </row>
    <row r="1209" spans="3:28">
      <c r="C1209" s="247"/>
      <c r="D1209" s="130">
        <v>16</v>
      </c>
      <c r="E1209" s="140">
        <v>10000</v>
      </c>
      <c r="F1209" s="127">
        <v>10000</v>
      </c>
      <c r="H1209" s="141" t="s">
        <v>2594</v>
      </c>
      <c r="I1209" s="113">
        <v>16</v>
      </c>
      <c r="J1209" s="42">
        <v>10000</v>
      </c>
      <c r="K1209" s="42" t="str">
        <f>StoreConfig!J1209</f>
        <v>16|0#0#0#10000</v>
      </c>
      <c r="Q1209" s="239">
        <v>5000043</v>
      </c>
      <c r="R1209" s="244">
        <v>1</v>
      </c>
      <c r="S1209" s="244"/>
      <c r="T1209" s="244"/>
      <c r="U1209" s="244"/>
      <c r="V1209" s="244"/>
      <c r="W1209" s="244"/>
      <c r="X1209" s="244"/>
      <c r="Y1209" s="244"/>
      <c r="Z1209" s="244"/>
      <c r="AA1209" s="244"/>
      <c r="AB1209" s="244"/>
    </row>
    <row r="1210" spans="3:28">
      <c r="C1210" s="247"/>
      <c r="D1210" s="130">
        <v>16</v>
      </c>
      <c r="E1210" s="140">
        <v>10000</v>
      </c>
      <c r="F1210" s="127">
        <v>10000</v>
      </c>
      <c r="H1210" s="141" t="s">
        <v>2594</v>
      </c>
      <c r="I1210" s="113">
        <v>16</v>
      </c>
      <c r="J1210" s="42">
        <v>10000</v>
      </c>
      <c r="K1210" s="42" t="str">
        <f>StoreConfig!J1210</f>
        <v>16|0#0#0#10000</v>
      </c>
      <c r="Q1210" s="239">
        <v>5000044</v>
      </c>
      <c r="R1210" s="244">
        <v>1</v>
      </c>
      <c r="S1210" s="244"/>
      <c r="T1210" s="244"/>
      <c r="U1210" s="244"/>
      <c r="V1210" s="244"/>
      <c r="W1210" s="244"/>
      <c r="X1210" s="244"/>
      <c r="Y1210" s="244"/>
      <c r="Z1210" s="244"/>
      <c r="AA1210" s="244"/>
      <c r="AB1210" s="244"/>
    </row>
    <row r="1211" spans="3:28">
      <c r="C1211" s="247"/>
      <c r="D1211" s="130">
        <v>16</v>
      </c>
      <c r="E1211" s="140">
        <v>10000</v>
      </c>
      <c r="F1211" s="127">
        <v>10000</v>
      </c>
      <c r="H1211" s="141" t="s">
        <v>2594</v>
      </c>
      <c r="I1211" s="113">
        <v>16</v>
      </c>
      <c r="J1211" s="42">
        <v>10000</v>
      </c>
      <c r="K1211" s="42" t="str">
        <f>StoreConfig!J1211</f>
        <v>16|0#0#0#10000</v>
      </c>
      <c r="Q1211" s="239">
        <v>5000045</v>
      </c>
      <c r="R1211" s="244">
        <v>1</v>
      </c>
      <c r="S1211" s="244"/>
      <c r="T1211" s="244"/>
      <c r="U1211" s="244"/>
      <c r="V1211" s="244"/>
      <c r="W1211" s="244"/>
      <c r="X1211" s="244"/>
      <c r="Y1211" s="244"/>
      <c r="Z1211" s="244"/>
      <c r="AA1211" s="244"/>
      <c r="AB1211" s="244"/>
    </row>
    <row r="1212" spans="3:28">
      <c r="C1212" s="247"/>
      <c r="D1212" s="130">
        <v>16</v>
      </c>
      <c r="E1212" s="140">
        <v>10000</v>
      </c>
      <c r="F1212" s="127">
        <v>10000</v>
      </c>
      <c r="H1212" s="141" t="s">
        <v>2594</v>
      </c>
      <c r="I1212" s="113">
        <v>16</v>
      </c>
      <c r="J1212" s="42">
        <v>10000</v>
      </c>
      <c r="K1212" s="42" t="str">
        <f>StoreConfig!J1212</f>
        <v>16|0#0#0#10000</v>
      </c>
      <c r="Q1212" s="239">
        <v>5000046</v>
      </c>
      <c r="R1212" s="244">
        <v>1</v>
      </c>
      <c r="S1212" s="244"/>
      <c r="T1212" s="244"/>
      <c r="U1212" s="244"/>
      <c r="V1212" s="244"/>
      <c r="W1212" s="244"/>
      <c r="X1212" s="244"/>
      <c r="Y1212" s="244"/>
      <c r="Z1212" s="244"/>
      <c r="AA1212" s="244"/>
      <c r="AB1212" s="244"/>
    </row>
    <row r="1213" spans="3:28">
      <c r="C1213" s="247"/>
      <c r="D1213" s="130">
        <v>16</v>
      </c>
      <c r="E1213" s="140">
        <v>10000</v>
      </c>
      <c r="F1213" s="127">
        <v>10000</v>
      </c>
      <c r="H1213" s="141" t="s">
        <v>2594</v>
      </c>
      <c r="I1213" s="113">
        <v>16</v>
      </c>
      <c r="J1213" s="42">
        <v>10000</v>
      </c>
      <c r="K1213" s="42" t="str">
        <f>StoreConfig!J1213</f>
        <v>16|0#0#0#10000</v>
      </c>
      <c r="Q1213" s="239">
        <v>5000047</v>
      </c>
      <c r="R1213" s="244">
        <v>1</v>
      </c>
      <c r="S1213" s="244"/>
      <c r="T1213" s="244"/>
      <c r="U1213" s="244"/>
      <c r="V1213" s="244"/>
      <c r="W1213" s="244"/>
      <c r="X1213" s="244"/>
      <c r="Y1213" s="244"/>
      <c r="Z1213" s="244"/>
      <c r="AA1213" s="244"/>
      <c r="AB1213" s="244"/>
    </row>
    <row r="1214" spans="3:28">
      <c r="C1214" s="247"/>
      <c r="D1214" s="130">
        <v>66</v>
      </c>
      <c r="E1214" s="140">
        <v>800</v>
      </c>
      <c r="F1214" s="127">
        <v>800</v>
      </c>
      <c r="H1214" s="141" t="s">
        <v>2594</v>
      </c>
      <c r="I1214" s="113">
        <v>66</v>
      </c>
      <c r="J1214" s="42">
        <v>800</v>
      </c>
      <c r="K1214" s="42" t="str">
        <f>StoreConfig!J1214</f>
        <v>66|0#0#0#800</v>
      </c>
      <c r="Q1214" s="239">
        <v>5000001</v>
      </c>
      <c r="R1214" s="244">
        <v>1</v>
      </c>
      <c r="S1214" s="244"/>
      <c r="T1214" s="244"/>
      <c r="U1214" s="244"/>
      <c r="V1214" s="244"/>
      <c r="W1214" s="244"/>
      <c r="X1214" s="244"/>
      <c r="Y1214" s="244"/>
      <c r="Z1214" s="244"/>
      <c r="AA1214" s="244"/>
      <c r="AB1214" s="244"/>
    </row>
    <row r="1215" spans="3:28">
      <c r="C1215" s="247"/>
      <c r="D1215" s="130">
        <v>66</v>
      </c>
      <c r="E1215" s="140">
        <v>800</v>
      </c>
      <c r="F1215" s="127">
        <v>800</v>
      </c>
      <c r="H1215" s="141" t="s">
        <v>2594</v>
      </c>
      <c r="I1215" s="113">
        <v>66</v>
      </c>
      <c r="J1215" s="42">
        <v>800</v>
      </c>
      <c r="K1215" s="42" t="str">
        <f>StoreConfig!J1215</f>
        <v>66|0#0#0#800</v>
      </c>
      <c r="Q1215" s="239">
        <v>5000002</v>
      </c>
      <c r="R1215" s="244">
        <v>1</v>
      </c>
      <c r="S1215" s="244"/>
      <c r="T1215" s="244"/>
      <c r="U1215" s="244"/>
      <c r="V1215" s="244"/>
      <c r="W1215" s="244"/>
      <c r="X1215" s="244"/>
      <c r="Y1215" s="244"/>
      <c r="Z1215" s="244"/>
      <c r="AA1215" s="244"/>
      <c r="AB1215" s="244"/>
    </row>
    <row r="1216" spans="3:28">
      <c r="C1216" s="247"/>
      <c r="D1216" s="130">
        <v>66</v>
      </c>
      <c r="E1216" s="140">
        <v>800</v>
      </c>
      <c r="F1216" s="127">
        <v>800</v>
      </c>
      <c r="H1216" s="141" t="s">
        <v>2594</v>
      </c>
      <c r="I1216" s="113">
        <v>66</v>
      </c>
      <c r="J1216" s="42">
        <v>800</v>
      </c>
      <c r="K1216" s="42" t="str">
        <f>StoreConfig!J1216</f>
        <v>66|0#0#0#800</v>
      </c>
      <c r="Q1216" s="239">
        <v>5000003</v>
      </c>
      <c r="R1216" s="244">
        <v>1</v>
      </c>
      <c r="S1216" s="244"/>
      <c r="T1216" s="244"/>
      <c r="U1216" s="244"/>
      <c r="V1216" s="244"/>
      <c r="W1216" s="244"/>
      <c r="X1216" s="244"/>
      <c r="Y1216" s="244"/>
      <c r="Z1216" s="244"/>
      <c r="AA1216" s="244"/>
      <c r="AB1216" s="244"/>
    </row>
    <row r="1217" spans="3:28">
      <c r="C1217" s="247"/>
      <c r="D1217" s="130">
        <v>66</v>
      </c>
      <c r="E1217" s="140">
        <v>800</v>
      </c>
      <c r="F1217" s="127">
        <v>800</v>
      </c>
      <c r="H1217" s="141" t="s">
        <v>2594</v>
      </c>
      <c r="I1217" s="113">
        <v>66</v>
      </c>
      <c r="J1217" s="42">
        <v>800</v>
      </c>
      <c r="K1217" s="42" t="str">
        <f>StoreConfig!J1217</f>
        <v>66|0#0#0#800</v>
      </c>
      <c r="Q1217" s="239">
        <v>5000004</v>
      </c>
      <c r="R1217" s="244">
        <v>1</v>
      </c>
      <c r="S1217" s="244"/>
      <c r="T1217" s="244"/>
      <c r="U1217" s="244"/>
      <c r="V1217" s="244"/>
      <c r="W1217" s="244"/>
      <c r="X1217" s="244"/>
      <c r="Y1217" s="244"/>
      <c r="Z1217" s="244"/>
      <c r="AA1217" s="244"/>
      <c r="AB1217" s="244"/>
    </row>
    <row r="1218" spans="3:28">
      <c r="C1218" s="247"/>
      <c r="D1218" s="130">
        <v>66</v>
      </c>
      <c r="E1218" s="140">
        <v>800</v>
      </c>
      <c r="F1218" s="127">
        <v>800</v>
      </c>
      <c r="H1218" s="141" t="s">
        <v>2594</v>
      </c>
      <c r="I1218" s="113">
        <v>66</v>
      </c>
      <c r="J1218" s="42">
        <v>800</v>
      </c>
      <c r="K1218" s="42" t="str">
        <f>StoreConfig!J1218</f>
        <v>66|0#0#0#800</v>
      </c>
      <c r="Q1218" s="239">
        <v>5000005</v>
      </c>
      <c r="R1218" s="244">
        <v>1</v>
      </c>
      <c r="S1218" s="244"/>
      <c r="T1218" s="244"/>
      <c r="U1218" s="244"/>
      <c r="V1218" s="244"/>
      <c r="W1218" s="244"/>
      <c r="X1218" s="244"/>
      <c r="Y1218" s="244"/>
      <c r="Z1218" s="244"/>
      <c r="AA1218" s="244"/>
      <c r="AB1218" s="244"/>
    </row>
    <row r="1219" spans="3:28">
      <c r="C1219" s="247"/>
      <c r="D1219" s="130">
        <v>66</v>
      </c>
      <c r="E1219" s="140">
        <v>800</v>
      </c>
      <c r="F1219" s="127">
        <v>800</v>
      </c>
      <c r="H1219" s="141" t="s">
        <v>2594</v>
      </c>
      <c r="I1219" s="113">
        <v>66</v>
      </c>
      <c r="J1219" s="42">
        <v>800</v>
      </c>
      <c r="K1219" s="42" t="str">
        <f>StoreConfig!J1219</f>
        <v>66|0#0#0#800</v>
      </c>
      <c r="Q1219" s="239">
        <v>5000006</v>
      </c>
      <c r="R1219" s="244">
        <v>1</v>
      </c>
      <c r="S1219" s="244"/>
      <c r="T1219" s="244"/>
      <c r="U1219" s="244"/>
      <c r="V1219" s="244"/>
      <c r="W1219" s="244"/>
      <c r="X1219" s="244"/>
      <c r="Y1219" s="244"/>
      <c r="Z1219" s="244"/>
      <c r="AA1219" s="244"/>
      <c r="AB1219" s="244"/>
    </row>
    <row r="1220" spans="3:28">
      <c r="C1220" s="247"/>
      <c r="D1220" s="130">
        <v>66</v>
      </c>
      <c r="E1220" s="140">
        <v>800</v>
      </c>
      <c r="F1220" s="127">
        <v>800</v>
      </c>
      <c r="H1220" s="141" t="s">
        <v>2594</v>
      </c>
      <c r="I1220" s="113">
        <v>66</v>
      </c>
      <c r="J1220" s="42">
        <v>800</v>
      </c>
      <c r="K1220" s="42" t="str">
        <f>StoreConfig!J1220</f>
        <v>66|0#0#0#800</v>
      </c>
      <c r="Q1220" s="239">
        <v>5000007</v>
      </c>
      <c r="R1220" s="244">
        <v>1</v>
      </c>
      <c r="S1220" s="244"/>
      <c r="T1220" s="244"/>
      <c r="U1220" s="244"/>
      <c r="V1220" s="244"/>
      <c r="W1220" s="244"/>
      <c r="X1220" s="244"/>
      <c r="Y1220" s="244"/>
      <c r="Z1220" s="244"/>
      <c r="AA1220" s="244"/>
      <c r="AB1220" s="244"/>
    </row>
    <row r="1221" spans="3:28">
      <c r="C1221" s="247"/>
      <c r="D1221" s="130">
        <v>66</v>
      </c>
      <c r="E1221" s="140">
        <v>800</v>
      </c>
      <c r="F1221" s="127">
        <v>800</v>
      </c>
      <c r="H1221" s="141" t="s">
        <v>2594</v>
      </c>
      <c r="I1221" s="113">
        <v>66</v>
      </c>
      <c r="J1221" s="42">
        <v>800</v>
      </c>
      <c r="K1221" s="42" t="str">
        <f>StoreConfig!J1221</f>
        <v>66|0#0#0#800</v>
      </c>
      <c r="Q1221" s="239">
        <v>5000008</v>
      </c>
      <c r="R1221" s="244">
        <v>1</v>
      </c>
      <c r="S1221" s="244"/>
      <c r="T1221" s="244"/>
      <c r="U1221" s="244"/>
      <c r="V1221" s="244"/>
      <c r="W1221" s="244"/>
      <c r="X1221" s="244"/>
      <c r="Y1221" s="244"/>
      <c r="Z1221" s="244"/>
      <c r="AA1221" s="244"/>
      <c r="AB1221" s="244"/>
    </row>
    <row r="1222" spans="3:28">
      <c r="C1222" s="247"/>
      <c r="D1222" s="130">
        <v>66</v>
      </c>
      <c r="E1222" s="140">
        <v>3000</v>
      </c>
      <c r="F1222" s="127">
        <v>3000</v>
      </c>
      <c r="H1222" s="141" t="s">
        <v>2594</v>
      </c>
      <c r="I1222" s="113">
        <v>66</v>
      </c>
      <c r="J1222" s="42">
        <v>3000</v>
      </c>
      <c r="K1222" s="42" t="str">
        <f>StoreConfig!J1222</f>
        <v>66|0#0#0#3000</v>
      </c>
      <c r="Q1222" s="239">
        <v>5000009</v>
      </c>
      <c r="R1222" s="244">
        <v>1</v>
      </c>
      <c r="S1222" s="244"/>
      <c r="T1222" s="244"/>
      <c r="U1222" s="244"/>
      <c r="V1222" s="244"/>
      <c r="W1222" s="244"/>
      <c r="X1222" s="244"/>
      <c r="Y1222" s="244"/>
      <c r="Z1222" s="244"/>
      <c r="AA1222" s="244"/>
      <c r="AB1222" s="244"/>
    </row>
    <row r="1223" spans="3:28">
      <c r="C1223" s="247"/>
      <c r="D1223" s="130">
        <v>66</v>
      </c>
      <c r="E1223" s="140">
        <v>3000</v>
      </c>
      <c r="F1223" s="127">
        <v>3000</v>
      </c>
      <c r="H1223" s="141" t="s">
        <v>2594</v>
      </c>
      <c r="I1223" s="113">
        <v>66</v>
      </c>
      <c r="J1223" s="42">
        <v>3000</v>
      </c>
      <c r="K1223" s="42" t="str">
        <f>StoreConfig!J1223</f>
        <v>66|0#0#0#3000</v>
      </c>
      <c r="Q1223" s="239">
        <v>5000010</v>
      </c>
      <c r="R1223" s="244">
        <v>1</v>
      </c>
      <c r="S1223" s="244"/>
      <c r="T1223" s="244"/>
      <c r="U1223" s="244"/>
      <c r="V1223" s="244"/>
      <c r="W1223" s="244"/>
      <c r="X1223" s="244"/>
      <c r="Y1223" s="244"/>
      <c r="Z1223" s="244"/>
      <c r="AA1223" s="244"/>
      <c r="AB1223" s="244"/>
    </row>
    <row r="1224" spans="3:28">
      <c r="C1224" s="247"/>
      <c r="D1224" s="130">
        <v>66</v>
      </c>
      <c r="E1224" s="140">
        <v>3000</v>
      </c>
      <c r="F1224" s="127">
        <v>3000</v>
      </c>
      <c r="H1224" s="141" t="s">
        <v>2594</v>
      </c>
      <c r="I1224" s="113">
        <v>66</v>
      </c>
      <c r="J1224" s="42">
        <v>3000</v>
      </c>
      <c r="K1224" s="42" t="str">
        <f>StoreConfig!J1224</f>
        <v>66|0#0#0#3000</v>
      </c>
      <c r="Q1224" s="239">
        <v>5000011</v>
      </c>
      <c r="R1224" s="244">
        <v>1</v>
      </c>
      <c r="S1224" s="244"/>
      <c r="T1224" s="244"/>
      <c r="U1224" s="244"/>
      <c r="V1224" s="244"/>
      <c r="W1224" s="244"/>
      <c r="X1224" s="244"/>
      <c r="Y1224" s="244"/>
      <c r="Z1224" s="244"/>
      <c r="AA1224" s="244"/>
      <c r="AB1224" s="244"/>
    </row>
    <row r="1225" spans="3:28">
      <c r="C1225" s="247"/>
      <c r="D1225" s="130">
        <v>66</v>
      </c>
      <c r="E1225" s="140">
        <v>3000</v>
      </c>
      <c r="F1225" s="127">
        <v>3000</v>
      </c>
      <c r="H1225" s="141" t="s">
        <v>2594</v>
      </c>
      <c r="I1225" s="113">
        <v>66</v>
      </c>
      <c r="J1225" s="42">
        <v>3000</v>
      </c>
      <c r="K1225" s="42" t="str">
        <f>StoreConfig!J1225</f>
        <v>66|0#0#0#3000</v>
      </c>
      <c r="Q1225" s="239">
        <v>5000012</v>
      </c>
      <c r="R1225" s="244">
        <v>1</v>
      </c>
      <c r="S1225" s="244"/>
      <c r="T1225" s="244"/>
      <c r="U1225" s="244"/>
      <c r="V1225" s="244"/>
      <c r="W1225" s="244"/>
      <c r="X1225" s="244"/>
      <c r="Y1225" s="244"/>
      <c r="Z1225" s="244"/>
      <c r="AA1225" s="244"/>
      <c r="AB1225" s="244"/>
    </row>
    <row r="1226" spans="3:28">
      <c r="C1226" s="247"/>
      <c r="D1226" s="130">
        <v>66</v>
      </c>
      <c r="E1226" s="140">
        <v>3000</v>
      </c>
      <c r="F1226" s="127">
        <v>3000</v>
      </c>
      <c r="H1226" s="141" t="s">
        <v>2594</v>
      </c>
      <c r="I1226" s="113">
        <v>66</v>
      </c>
      <c r="J1226" s="42">
        <v>3000</v>
      </c>
      <c r="K1226" s="42" t="str">
        <f>StoreConfig!J1226</f>
        <v>66|0#0#0#3000</v>
      </c>
      <c r="Q1226" s="239">
        <v>5000013</v>
      </c>
      <c r="R1226" s="244">
        <v>1</v>
      </c>
      <c r="S1226" s="244"/>
      <c r="T1226" s="244"/>
      <c r="U1226" s="244"/>
      <c r="V1226" s="244"/>
      <c r="W1226" s="244"/>
      <c r="X1226" s="244"/>
      <c r="Y1226" s="244"/>
      <c r="Z1226" s="244"/>
      <c r="AA1226" s="244"/>
      <c r="AB1226" s="244"/>
    </row>
    <row r="1227" spans="3:28">
      <c r="C1227" s="247"/>
      <c r="D1227" s="130">
        <v>66</v>
      </c>
      <c r="E1227" s="140">
        <v>3000</v>
      </c>
      <c r="F1227" s="127">
        <v>3000</v>
      </c>
      <c r="H1227" s="141" t="s">
        <v>2594</v>
      </c>
      <c r="I1227" s="113">
        <v>66</v>
      </c>
      <c r="J1227" s="42">
        <v>3000</v>
      </c>
      <c r="K1227" s="42" t="str">
        <f>StoreConfig!J1227</f>
        <v>66|0#0#0#3000</v>
      </c>
      <c r="Q1227" s="239">
        <v>5000014</v>
      </c>
      <c r="R1227" s="244">
        <v>1</v>
      </c>
      <c r="S1227" s="244"/>
      <c r="T1227" s="244"/>
      <c r="U1227" s="244"/>
      <c r="V1227" s="244"/>
      <c r="W1227" s="244"/>
      <c r="X1227" s="244"/>
      <c r="Y1227" s="244"/>
      <c r="Z1227" s="244"/>
      <c r="AA1227" s="244"/>
      <c r="AB1227" s="244"/>
    </row>
    <row r="1228" spans="3:28">
      <c r="C1228" s="247"/>
      <c r="D1228" s="130">
        <v>66</v>
      </c>
      <c r="E1228" s="140">
        <v>3000</v>
      </c>
      <c r="F1228" s="127">
        <v>3000</v>
      </c>
      <c r="H1228" s="141" t="s">
        <v>2594</v>
      </c>
      <c r="I1228" s="113">
        <v>66</v>
      </c>
      <c r="J1228" s="42">
        <v>3000</v>
      </c>
      <c r="K1228" s="42" t="str">
        <f>StoreConfig!J1228</f>
        <v>66|0#0#0#3000</v>
      </c>
      <c r="Q1228" s="239">
        <v>5000015</v>
      </c>
      <c r="R1228" s="244">
        <v>1</v>
      </c>
      <c r="S1228" s="244"/>
      <c r="T1228" s="244"/>
      <c r="U1228" s="244"/>
      <c r="V1228" s="244"/>
      <c r="W1228" s="244"/>
      <c r="X1228" s="244"/>
      <c r="Y1228" s="244"/>
      <c r="Z1228" s="244"/>
      <c r="AA1228" s="244"/>
      <c r="AB1228" s="244"/>
    </row>
    <row r="1229" spans="3:28">
      <c r="C1229" s="247"/>
      <c r="D1229" s="130">
        <v>66</v>
      </c>
      <c r="E1229" s="140">
        <v>3000</v>
      </c>
      <c r="F1229" s="127">
        <v>3000</v>
      </c>
      <c r="H1229" s="141" t="s">
        <v>2594</v>
      </c>
      <c r="I1229" s="113">
        <v>66</v>
      </c>
      <c r="J1229" s="42">
        <v>3000</v>
      </c>
      <c r="K1229" s="42" t="str">
        <f>StoreConfig!J1229</f>
        <v>66|0#0#0#3000</v>
      </c>
      <c r="Q1229" s="239">
        <v>5000016</v>
      </c>
      <c r="R1229" s="244">
        <v>1</v>
      </c>
      <c r="S1229" s="244"/>
      <c r="T1229" s="244"/>
      <c r="U1229" s="244"/>
      <c r="V1229" s="244"/>
      <c r="W1229" s="244"/>
      <c r="X1229" s="244"/>
      <c r="Y1229" s="244"/>
      <c r="Z1229" s="244"/>
      <c r="AA1229" s="244"/>
      <c r="AB1229" s="244"/>
    </row>
    <row r="1230" spans="3:28">
      <c r="C1230" s="247"/>
      <c r="D1230" s="130">
        <v>66</v>
      </c>
      <c r="E1230" s="140">
        <v>3000</v>
      </c>
      <c r="F1230" s="127">
        <v>3000</v>
      </c>
      <c r="H1230" s="141" t="s">
        <v>2594</v>
      </c>
      <c r="I1230" s="113">
        <v>66</v>
      </c>
      <c r="J1230" s="42">
        <v>3000</v>
      </c>
      <c r="K1230" s="42" t="str">
        <f>StoreConfig!J1230</f>
        <v>66|0#0#0#3000</v>
      </c>
      <c r="Q1230" s="239">
        <v>5000017</v>
      </c>
      <c r="R1230" s="244">
        <v>1</v>
      </c>
      <c r="S1230" s="244"/>
      <c r="T1230" s="244"/>
      <c r="U1230" s="244"/>
      <c r="V1230" s="244"/>
      <c r="W1230" s="244"/>
      <c r="X1230" s="244"/>
      <c r="Y1230" s="244"/>
      <c r="Z1230" s="244"/>
      <c r="AA1230" s="244"/>
      <c r="AB1230" s="244"/>
    </row>
    <row r="1231" spans="3:28">
      <c r="C1231" s="247"/>
      <c r="D1231" s="130">
        <v>66</v>
      </c>
      <c r="E1231" s="140">
        <v>3000</v>
      </c>
      <c r="F1231" s="127">
        <v>3000</v>
      </c>
      <c r="H1231" s="141" t="s">
        <v>2594</v>
      </c>
      <c r="I1231" s="113">
        <v>66</v>
      </c>
      <c r="J1231" s="42">
        <v>3000</v>
      </c>
      <c r="K1231" s="42" t="str">
        <f>StoreConfig!J1231</f>
        <v>66|0#0#0#3000</v>
      </c>
      <c r="Q1231" s="239">
        <v>5000018</v>
      </c>
      <c r="R1231" s="244">
        <v>1</v>
      </c>
      <c r="S1231" s="244"/>
      <c r="T1231" s="244"/>
      <c r="U1231" s="244"/>
      <c r="V1231" s="244"/>
      <c r="W1231" s="244"/>
      <c r="X1231" s="244"/>
      <c r="Y1231" s="244"/>
      <c r="Z1231" s="244"/>
      <c r="AA1231" s="244"/>
      <c r="AB1231" s="244"/>
    </row>
    <row r="1232" spans="3:28">
      <c r="C1232" s="247"/>
      <c r="D1232" s="130">
        <v>66</v>
      </c>
      <c r="E1232" s="140">
        <v>3000</v>
      </c>
      <c r="F1232" s="127">
        <v>3000</v>
      </c>
      <c r="H1232" s="141" t="s">
        <v>2594</v>
      </c>
      <c r="I1232" s="113">
        <v>66</v>
      </c>
      <c r="J1232" s="42">
        <v>3000</v>
      </c>
      <c r="K1232" s="42" t="str">
        <f>StoreConfig!J1232</f>
        <v>66|0#0#0#3000</v>
      </c>
      <c r="Q1232" s="239">
        <v>5000019</v>
      </c>
      <c r="R1232" s="244">
        <v>1</v>
      </c>
      <c r="S1232" s="244"/>
      <c r="T1232" s="244"/>
      <c r="U1232" s="244"/>
      <c r="V1232" s="244"/>
      <c r="W1232" s="244"/>
      <c r="X1232" s="244"/>
      <c r="Y1232" s="244"/>
      <c r="Z1232" s="244"/>
      <c r="AA1232" s="244"/>
      <c r="AB1232" s="244"/>
    </row>
    <row r="1233" spans="3:28">
      <c r="C1233" s="247"/>
      <c r="D1233" s="130">
        <v>66</v>
      </c>
      <c r="E1233" s="140">
        <v>3000</v>
      </c>
      <c r="F1233" s="127">
        <v>3000</v>
      </c>
      <c r="H1233" s="141" t="s">
        <v>2594</v>
      </c>
      <c r="I1233" s="113">
        <v>66</v>
      </c>
      <c r="J1233" s="42">
        <v>3000</v>
      </c>
      <c r="K1233" s="42" t="str">
        <f>StoreConfig!J1233</f>
        <v>66|0#0#0#3000</v>
      </c>
      <c r="Q1233" s="239">
        <v>5000020</v>
      </c>
      <c r="R1233" s="244">
        <v>1</v>
      </c>
      <c r="S1233" s="244"/>
      <c r="T1233" s="244"/>
      <c r="U1233" s="244"/>
      <c r="V1233" s="244"/>
      <c r="W1233" s="244"/>
      <c r="X1233" s="244"/>
      <c r="Y1233" s="244"/>
      <c r="Z1233" s="244"/>
      <c r="AA1233" s="244"/>
      <c r="AB1233" s="244"/>
    </row>
    <row r="1234" spans="3:28">
      <c r="C1234" s="247"/>
      <c r="D1234" s="130">
        <v>66</v>
      </c>
      <c r="E1234" s="140">
        <v>3000</v>
      </c>
      <c r="F1234" s="127">
        <v>3000</v>
      </c>
      <c r="H1234" s="141" t="s">
        <v>2594</v>
      </c>
      <c r="I1234" s="113">
        <v>66</v>
      </c>
      <c r="J1234" s="42">
        <v>3000</v>
      </c>
      <c r="K1234" s="42" t="str">
        <f>StoreConfig!J1234</f>
        <v>66|0#0#0#3000</v>
      </c>
      <c r="Q1234" s="239">
        <v>5000021</v>
      </c>
      <c r="R1234" s="244">
        <v>1</v>
      </c>
      <c r="S1234" s="244"/>
      <c r="T1234" s="244"/>
      <c r="U1234" s="244"/>
      <c r="V1234" s="244"/>
      <c r="W1234" s="244"/>
      <c r="X1234" s="244"/>
      <c r="Y1234" s="244"/>
      <c r="Z1234" s="244"/>
      <c r="AA1234" s="244"/>
      <c r="AB1234" s="244"/>
    </row>
    <row r="1235" spans="3:28">
      <c r="C1235" s="247"/>
      <c r="D1235" s="130">
        <v>66</v>
      </c>
      <c r="E1235" s="140">
        <v>3000</v>
      </c>
      <c r="F1235" s="127">
        <v>3000</v>
      </c>
      <c r="H1235" s="141" t="s">
        <v>2594</v>
      </c>
      <c r="I1235" s="113">
        <v>66</v>
      </c>
      <c r="J1235" s="42">
        <v>3000</v>
      </c>
      <c r="K1235" s="42" t="str">
        <f>StoreConfig!J1235</f>
        <v>66|0#0#0#3000</v>
      </c>
      <c r="Q1235" s="239">
        <v>5000022</v>
      </c>
      <c r="R1235" s="244">
        <v>1</v>
      </c>
      <c r="S1235" s="244"/>
      <c r="T1235" s="244"/>
      <c r="U1235" s="244"/>
      <c r="V1235" s="244"/>
      <c r="W1235" s="244"/>
      <c r="X1235" s="244"/>
      <c r="Y1235" s="244"/>
      <c r="Z1235" s="244"/>
      <c r="AA1235" s="244"/>
      <c r="AB1235" s="244"/>
    </row>
    <row r="1236" spans="3:28">
      <c r="C1236" s="247"/>
      <c r="D1236" s="130">
        <v>66</v>
      </c>
      <c r="E1236" s="140">
        <v>3000</v>
      </c>
      <c r="F1236" s="127">
        <v>3000</v>
      </c>
      <c r="H1236" s="141" t="s">
        <v>2594</v>
      </c>
      <c r="I1236" s="113">
        <v>66</v>
      </c>
      <c r="J1236" s="42">
        <v>3000</v>
      </c>
      <c r="K1236" s="42" t="str">
        <f>StoreConfig!J1236</f>
        <v>66|0#0#0#3000</v>
      </c>
      <c r="Q1236" s="239">
        <v>5000023</v>
      </c>
      <c r="R1236" s="244">
        <v>1</v>
      </c>
      <c r="S1236" s="244"/>
      <c r="T1236" s="244"/>
      <c r="U1236" s="244"/>
      <c r="V1236" s="244"/>
      <c r="W1236" s="244"/>
      <c r="X1236" s="244"/>
      <c r="Y1236" s="244"/>
      <c r="Z1236" s="244"/>
      <c r="AA1236" s="244"/>
      <c r="AB1236" s="244"/>
    </row>
    <row r="1237" spans="3:28">
      <c r="C1237" s="247"/>
      <c r="D1237" s="130">
        <v>66</v>
      </c>
      <c r="E1237" s="140">
        <v>3000</v>
      </c>
      <c r="F1237" s="127">
        <v>3000</v>
      </c>
      <c r="H1237" s="141" t="s">
        <v>2594</v>
      </c>
      <c r="I1237" s="113">
        <v>66</v>
      </c>
      <c r="J1237" s="42">
        <v>3000</v>
      </c>
      <c r="K1237" s="42" t="str">
        <f>StoreConfig!J1237</f>
        <v>66|0#0#0#3000</v>
      </c>
      <c r="Q1237" s="239">
        <v>5000024</v>
      </c>
      <c r="R1237" s="244">
        <v>1</v>
      </c>
      <c r="S1237" s="244"/>
      <c r="T1237" s="244"/>
      <c r="U1237" s="244"/>
      <c r="V1237" s="244"/>
      <c r="W1237" s="244"/>
      <c r="X1237" s="244"/>
      <c r="Y1237" s="244"/>
      <c r="Z1237" s="244"/>
      <c r="AA1237" s="244"/>
      <c r="AB1237" s="244"/>
    </row>
    <row r="1238" spans="3:28">
      <c r="C1238" s="247"/>
      <c r="D1238" s="130">
        <v>66</v>
      </c>
      <c r="E1238" s="140">
        <v>3000</v>
      </c>
      <c r="F1238" s="127">
        <v>3000</v>
      </c>
      <c r="H1238" s="141" t="s">
        <v>2594</v>
      </c>
      <c r="I1238" s="113">
        <v>66</v>
      </c>
      <c r="J1238" s="42">
        <v>3000</v>
      </c>
      <c r="K1238" s="42" t="str">
        <f>StoreConfig!J1238</f>
        <v>66|0#0#0#3000</v>
      </c>
      <c r="Q1238" s="239">
        <v>5000025</v>
      </c>
      <c r="R1238" s="244">
        <v>1</v>
      </c>
      <c r="S1238" s="244"/>
      <c r="T1238" s="244"/>
      <c r="U1238" s="244"/>
      <c r="V1238" s="244"/>
      <c r="W1238" s="244"/>
      <c r="X1238" s="244"/>
      <c r="Y1238" s="244"/>
      <c r="Z1238" s="244"/>
      <c r="AA1238" s="244"/>
      <c r="AB1238" s="244"/>
    </row>
    <row r="1239" spans="3:28">
      <c r="C1239" s="247"/>
      <c r="D1239" s="130">
        <v>66</v>
      </c>
      <c r="E1239" s="140">
        <v>3000</v>
      </c>
      <c r="F1239" s="127">
        <v>3000</v>
      </c>
      <c r="H1239" s="141" t="s">
        <v>2594</v>
      </c>
      <c r="I1239" s="113">
        <v>66</v>
      </c>
      <c r="J1239" s="42">
        <v>3000</v>
      </c>
      <c r="K1239" s="42" t="str">
        <f>StoreConfig!J1239</f>
        <v>66|0#0#0#3000</v>
      </c>
      <c r="Q1239" s="239">
        <v>5000026</v>
      </c>
      <c r="R1239" s="244">
        <v>1</v>
      </c>
      <c r="S1239" s="244"/>
      <c r="T1239" s="244"/>
      <c r="U1239" s="244"/>
      <c r="V1239" s="244"/>
      <c r="W1239" s="244"/>
      <c r="X1239" s="244"/>
      <c r="Y1239" s="244"/>
      <c r="Z1239" s="244"/>
      <c r="AA1239" s="244"/>
      <c r="AB1239" s="244"/>
    </row>
    <row r="1240" spans="3:28">
      <c r="C1240" s="247"/>
      <c r="D1240" s="130">
        <v>66</v>
      </c>
      <c r="E1240" s="140">
        <v>3000</v>
      </c>
      <c r="F1240" s="127">
        <v>3000</v>
      </c>
      <c r="H1240" s="141" t="s">
        <v>2594</v>
      </c>
      <c r="I1240" s="113">
        <v>66</v>
      </c>
      <c r="J1240" s="42">
        <v>3000</v>
      </c>
      <c r="K1240" s="42" t="str">
        <f>StoreConfig!J1240</f>
        <v>66|0#0#0#3000</v>
      </c>
      <c r="Q1240" s="239">
        <v>5000027</v>
      </c>
      <c r="R1240" s="244">
        <v>1</v>
      </c>
      <c r="S1240" s="244"/>
      <c r="T1240" s="244"/>
      <c r="U1240" s="244"/>
      <c r="V1240" s="244"/>
      <c r="W1240" s="244"/>
      <c r="X1240" s="244"/>
      <c r="Y1240" s="244"/>
      <c r="Z1240" s="244"/>
      <c r="AA1240" s="244"/>
      <c r="AB1240" s="244"/>
    </row>
    <row r="1241" spans="3:28">
      <c r="C1241" s="247"/>
      <c r="D1241" s="130">
        <v>66</v>
      </c>
      <c r="E1241" s="140">
        <v>3000</v>
      </c>
      <c r="F1241" s="127">
        <v>3000</v>
      </c>
      <c r="H1241" s="141" t="s">
        <v>2594</v>
      </c>
      <c r="I1241" s="113">
        <v>66</v>
      </c>
      <c r="J1241" s="42">
        <v>3000</v>
      </c>
      <c r="K1241" s="42" t="str">
        <f>StoreConfig!J1241</f>
        <v>66|0#0#0#3000</v>
      </c>
      <c r="Q1241" s="239">
        <v>5000028</v>
      </c>
      <c r="R1241" s="244">
        <v>1</v>
      </c>
      <c r="S1241" s="244"/>
      <c r="T1241" s="244"/>
      <c r="U1241" s="244"/>
      <c r="V1241" s="244"/>
      <c r="W1241" s="244"/>
      <c r="X1241" s="244"/>
      <c r="Y1241" s="244"/>
      <c r="Z1241" s="244"/>
      <c r="AA1241" s="244"/>
      <c r="AB1241" s="244"/>
    </row>
    <row r="1242" spans="3:28">
      <c r="C1242" s="247"/>
      <c r="D1242" s="130">
        <v>66</v>
      </c>
      <c r="E1242" s="140">
        <v>3000</v>
      </c>
      <c r="F1242" s="127">
        <v>3000</v>
      </c>
      <c r="H1242" s="141" t="s">
        <v>2594</v>
      </c>
      <c r="I1242" s="113">
        <v>66</v>
      </c>
      <c r="J1242" s="42">
        <v>3000</v>
      </c>
      <c r="K1242" s="42" t="str">
        <f>StoreConfig!J1242</f>
        <v>66|0#0#0#3000</v>
      </c>
      <c r="Q1242" s="239">
        <v>5000029</v>
      </c>
      <c r="R1242" s="244">
        <v>1</v>
      </c>
      <c r="S1242" s="244"/>
      <c r="T1242" s="244"/>
      <c r="U1242" s="244"/>
      <c r="V1242" s="244"/>
      <c r="W1242" s="244"/>
      <c r="X1242" s="244"/>
      <c r="Y1242" s="244"/>
      <c r="Z1242" s="244"/>
      <c r="AA1242" s="244"/>
      <c r="AB1242" s="244"/>
    </row>
    <row r="1243" spans="3:28">
      <c r="C1243" s="247"/>
      <c r="D1243" s="130">
        <v>66</v>
      </c>
      <c r="E1243" s="140">
        <v>3000</v>
      </c>
      <c r="F1243" s="127">
        <v>3000</v>
      </c>
      <c r="H1243" s="141" t="s">
        <v>2594</v>
      </c>
      <c r="I1243" s="113">
        <v>66</v>
      </c>
      <c r="J1243" s="42">
        <v>3000</v>
      </c>
      <c r="K1243" s="42" t="str">
        <f>StoreConfig!J1243</f>
        <v>66|0#0#0#3000</v>
      </c>
      <c r="Q1243" s="239">
        <v>5000030</v>
      </c>
      <c r="R1243" s="244">
        <v>1</v>
      </c>
      <c r="S1243" s="244"/>
      <c r="T1243" s="244"/>
      <c r="U1243" s="244"/>
      <c r="V1243" s="244"/>
      <c r="W1243" s="244"/>
      <c r="X1243" s="244"/>
      <c r="Y1243" s="244"/>
      <c r="Z1243" s="244"/>
      <c r="AA1243" s="244"/>
      <c r="AB1243" s="244"/>
    </row>
    <row r="1244" spans="3:28">
      <c r="C1244" s="247"/>
      <c r="D1244" s="130">
        <v>66</v>
      </c>
      <c r="E1244" s="140">
        <v>3000</v>
      </c>
      <c r="F1244" s="127">
        <v>3000</v>
      </c>
      <c r="H1244" s="141" t="s">
        <v>2594</v>
      </c>
      <c r="I1244" s="113">
        <v>66</v>
      </c>
      <c r="J1244" s="42">
        <v>3000</v>
      </c>
      <c r="K1244" s="42" t="str">
        <f>StoreConfig!J1244</f>
        <v>66|0#0#0#3000</v>
      </c>
      <c r="Q1244" s="239">
        <v>5000031</v>
      </c>
      <c r="R1244" s="244">
        <v>1</v>
      </c>
      <c r="S1244" s="244"/>
      <c r="T1244" s="244"/>
      <c r="U1244" s="244"/>
      <c r="V1244" s="244"/>
      <c r="W1244" s="244"/>
      <c r="X1244" s="244"/>
      <c r="Y1244" s="244"/>
      <c r="Z1244" s="244"/>
      <c r="AA1244" s="244"/>
      <c r="AB1244" s="244"/>
    </row>
    <row r="1245" spans="3:28">
      <c r="C1245" s="247"/>
      <c r="D1245" s="130">
        <v>66</v>
      </c>
      <c r="E1245" s="140">
        <v>3000</v>
      </c>
      <c r="F1245" s="127">
        <v>3000</v>
      </c>
      <c r="H1245" s="141" t="s">
        <v>2594</v>
      </c>
      <c r="I1245" s="113">
        <v>66</v>
      </c>
      <c r="J1245" s="42">
        <v>3000</v>
      </c>
      <c r="K1245" s="42" t="str">
        <f>StoreConfig!J1245</f>
        <v>66|0#0#0#3000</v>
      </c>
      <c r="Q1245" s="239">
        <v>5000032</v>
      </c>
      <c r="R1245" s="244">
        <v>1</v>
      </c>
      <c r="S1245" s="244"/>
      <c r="T1245" s="244"/>
      <c r="U1245" s="244"/>
      <c r="V1245" s="244"/>
      <c r="W1245" s="244"/>
      <c r="X1245" s="244"/>
      <c r="Y1245" s="244"/>
      <c r="Z1245" s="244"/>
      <c r="AA1245" s="244"/>
      <c r="AB1245" s="244"/>
    </row>
    <row r="1246" spans="3:28">
      <c r="C1246" s="247"/>
      <c r="D1246" s="130">
        <v>66</v>
      </c>
      <c r="E1246" s="140">
        <v>10000</v>
      </c>
      <c r="F1246" s="127">
        <v>10000</v>
      </c>
      <c r="H1246" s="141" t="s">
        <v>2594</v>
      </c>
      <c r="I1246" s="113">
        <v>66</v>
      </c>
      <c r="J1246" s="42">
        <v>10000</v>
      </c>
      <c r="K1246" s="42" t="str">
        <f>StoreConfig!J1246</f>
        <v>66|0#0#0#10000</v>
      </c>
      <c r="Q1246" s="239">
        <v>5000033</v>
      </c>
      <c r="R1246" s="244">
        <v>1</v>
      </c>
      <c r="S1246" s="244"/>
      <c r="T1246" s="244"/>
      <c r="U1246" s="244"/>
      <c r="V1246" s="244"/>
      <c r="W1246" s="244"/>
      <c r="X1246" s="244"/>
      <c r="Y1246" s="244"/>
      <c r="Z1246" s="244"/>
      <c r="AA1246" s="244"/>
      <c r="AB1246" s="244"/>
    </row>
    <row r="1247" spans="3:28">
      <c r="C1247" s="247"/>
      <c r="D1247" s="130">
        <v>66</v>
      </c>
      <c r="E1247" s="140">
        <v>10000</v>
      </c>
      <c r="F1247" s="127">
        <v>10000</v>
      </c>
      <c r="H1247" s="141" t="s">
        <v>2594</v>
      </c>
      <c r="I1247" s="113">
        <v>66</v>
      </c>
      <c r="J1247" s="42">
        <v>10000</v>
      </c>
      <c r="K1247" s="42" t="str">
        <f>StoreConfig!J1247</f>
        <v>66|0#0#0#10000</v>
      </c>
      <c r="Q1247" s="239">
        <v>5000034</v>
      </c>
      <c r="R1247" s="244">
        <v>1</v>
      </c>
      <c r="S1247" s="244"/>
      <c r="T1247" s="244"/>
      <c r="U1247" s="244"/>
      <c r="V1247" s="244"/>
      <c r="W1247" s="244"/>
      <c r="X1247" s="244"/>
      <c r="Y1247" s="244"/>
      <c r="Z1247" s="244"/>
      <c r="AA1247" s="244"/>
      <c r="AB1247" s="244"/>
    </row>
    <row r="1248" spans="3:28">
      <c r="C1248" s="247"/>
      <c r="D1248" s="130">
        <v>66</v>
      </c>
      <c r="E1248" s="140">
        <v>10000</v>
      </c>
      <c r="F1248" s="127">
        <v>10000</v>
      </c>
      <c r="H1248" s="141" t="s">
        <v>2594</v>
      </c>
      <c r="I1248" s="113">
        <v>66</v>
      </c>
      <c r="J1248" s="42">
        <v>10000</v>
      </c>
      <c r="K1248" s="42" t="str">
        <f>StoreConfig!J1248</f>
        <v>66|0#0#0#10000</v>
      </c>
      <c r="Q1248" s="239">
        <v>5000035</v>
      </c>
      <c r="R1248" s="244">
        <v>1</v>
      </c>
      <c r="S1248" s="244"/>
      <c r="T1248" s="244"/>
      <c r="U1248" s="244"/>
      <c r="V1248" s="244"/>
      <c r="W1248" s="244"/>
      <c r="X1248" s="244"/>
      <c r="Y1248" s="244"/>
      <c r="Z1248" s="244"/>
      <c r="AA1248" s="244"/>
      <c r="AB1248" s="244"/>
    </row>
    <row r="1249" spans="3:28">
      <c r="C1249" s="247"/>
      <c r="D1249" s="130">
        <v>66</v>
      </c>
      <c r="E1249" s="140">
        <v>10000</v>
      </c>
      <c r="F1249" s="127">
        <v>10000</v>
      </c>
      <c r="H1249" s="141" t="s">
        <v>2594</v>
      </c>
      <c r="I1249" s="113">
        <v>66</v>
      </c>
      <c r="J1249" s="42">
        <v>10000</v>
      </c>
      <c r="K1249" s="42" t="str">
        <f>StoreConfig!J1249</f>
        <v>66|0#0#0#10000</v>
      </c>
      <c r="Q1249" s="239">
        <v>5000036</v>
      </c>
      <c r="R1249" s="244">
        <v>1</v>
      </c>
      <c r="S1249" s="244"/>
      <c r="T1249" s="244"/>
      <c r="U1249" s="244"/>
      <c r="V1249" s="244"/>
      <c r="W1249" s="244"/>
      <c r="X1249" s="244"/>
      <c r="Y1249" s="244"/>
      <c r="Z1249" s="244"/>
      <c r="AA1249" s="244"/>
      <c r="AB1249" s="244"/>
    </row>
    <row r="1250" spans="3:28">
      <c r="C1250" s="247"/>
      <c r="D1250" s="130">
        <v>66</v>
      </c>
      <c r="E1250" s="140">
        <v>10000</v>
      </c>
      <c r="F1250" s="127">
        <v>10000</v>
      </c>
      <c r="H1250" s="141" t="s">
        <v>2594</v>
      </c>
      <c r="I1250" s="113">
        <v>66</v>
      </c>
      <c r="J1250" s="42">
        <v>10000</v>
      </c>
      <c r="K1250" s="42" t="str">
        <f>StoreConfig!J1250</f>
        <v>66|0#0#0#10000</v>
      </c>
      <c r="Q1250" s="239">
        <v>5000037</v>
      </c>
      <c r="R1250" s="244">
        <v>1</v>
      </c>
      <c r="S1250" s="244"/>
      <c r="T1250" s="244"/>
      <c r="U1250" s="244"/>
      <c r="V1250" s="244"/>
      <c r="W1250" s="244"/>
      <c r="X1250" s="244"/>
      <c r="Y1250" s="244"/>
      <c r="Z1250" s="244"/>
      <c r="AA1250" s="244"/>
      <c r="AB1250" s="244"/>
    </row>
    <row r="1251" spans="3:28">
      <c r="C1251" s="247"/>
      <c r="D1251" s="130">
        <v>66</v>
      </c>
      <c r="E1251" s="140">
        <v>10000</v>
      </c>
      <c r="F1251" s="127">
        <v>10000</v>
      </c>
      <c r="H1251" s="141" t="s">
        <v>2594</v>
      </c>
      <c r="I1251" s="113">
        <v>66</v>
      </c>
      <c r="J1251" s="42">
        <v>10000</v>
      </c>
      <c r="K1251" s="42" t="str">
        <f>StoreConfig!J1251</f>
        <v>66|0#0#0#10000</v>
      </c>
      <c r="Q1251" s="239">
        <v>5000038</v>
      </c>
      <c r="R1251" s="244">
        <v>1</v>
      </c>
      <c r="S1251" s="244"/>
      <c r="T1251" s="244"/>
      <c r="U1251" s="244"/>
      <c r="V1251" s="244"/>
      <c r="W1251" s="244"/>
      <c r="X1251" s="244"/>
      <c r="Y1251" s="244"/>
      <c r="Z1251" s="244"/>
      <c r="AA1251" s="244"/>
      <c r="AB1251" s="244"/>
    </row>
    <row r="1252" spans="3:28">
      <c r="C1252" s="247"/>
      <c r="D1252" s="130">
        <v>66</v>
      </c>
      <c r="E1252" s="140">
        <v>10000</v>
      </c>
      <c r="F1252" s="127">
        <v>10000</v>
      </c>
      <c r="H1252" s="141" t="s">
        <v>2594</v>
      </c>
      <c r="I1252" s="113">
        <v>66</v>
      </c>
      <c r="J1252" s="42">
        <v>10000</v>
      </c>
      <c r="K1252" s="42" t="str">
        <f>StoreConfig!J1252</f>
        <v>66|0#0#0#10000</v>
      </c>
      <c r="Q1252" s="239">
        <v>5000039</v>
      </c>
      <c r="R1252" s="244">
        <v>1</v>
      </c>
      <c r="S1252" s="244"/>
      <c r="T1252" s="244"/>
      <c r="U1252" s="244"/>
      <c r="V1252" s="244"/>
      <c r="W1252" s="244"/>
      <c r="X1252" s="244"/>
      <c r="Y1252" s="244"/>
      <c r="Z1252" s="244"/>
      <c r="AA1252" s="244"/>
      <c r="AB1252" s="244"/>
    </row>
    <row r="1253" spans="3:28">
      <c r="C1253" s="247"/>
      <c r="D1253" s="130">
        <v>66</v>
      </c>
      <c r="E1253" s="140">
        <v>10000</v>
      </c>
      <c r="F1253" s="127">
        <v>10000</v>
      </c>
      <c r="H1253" s="141" t="s">
        <v>2594</v>
      </c>
      <c r="I1253" s="113">
        <v>66</v>
      </c>
      <c r="J1253" s="42">
        <v>10000</v>
      </c>
      <c r="K1253" s="42" t="str">
        <f>StoreConfig!J1253</f>
        <v>66|0#0#0#10000</v>
      </c>
      <c r="Q1253" s="239">
        <v>5000040</v>
      </c>
      <c r="R1253" s="244">
        <v>1</v>
      </c>
      <c r="S1253" s="244"/>
      <c r="T1253" s="244"/>
      <c r="U1253" s="244"/>
      <c r="V1253" s="244"/>
      <c r="W1253" s="244"/>
      <c r="X1253" s="244"/>
      <c r="Y1253" s="244"/>
      <c r="Z1253" s="244"/>
      <c r="AA1253" s="244"/>
      <c r="AB1253" s="244"/>
    </row>
    <row r="1254" spans="3:28">
      <c r="C1254" s="247"/>
      <c r="D1254" s="130">
        <v>66</v>
      </c>
      <c r="E1254" s="140">
        <v>10000</v>
      </c>
      <c r="F1254" s="127">
        <v>10000</v>
      </c>
      <c r="H1254" s="141" t="s">
        <v>2594</v>
      </c>
      <c r="I1254" s="113">
        <v>66</v>
      </c>
      <c r="J1254" s="42">
        <v>10000</v>
      </c>
      <c r="K1254" s="42" t="str">
        <f>StoreConfig!J1254</f>
        <v>66|0#0#0#10000</v>
      </c>
      <c r="Q1254" s="239">
        <v>5000041</v>
      </c>
      <c r="R1254" s="244">
        <v>1</v>
      </c>
      <c r="S1254" s="244"/>
      <c r="T1254" s="244"/>
      <c r="U1254" s="244"/>
      <c r="V1254" s="244"/>
      <c r="W1254" s="244"/>
      <c r="X1254" s="244"/>
      <c r="Y1254" s="244"/>
      <c r="Z1254" s="244"/>
      <c r="AA1254" s="244"/>
      <c r="AB1254" s="244"/>
    </row>
    <row r="1255" spans="3:28">
      <c r="C1255" s="247"/>
      <c r="D1255" s="130">
        <v>66</v>
      </c>
      <c r="E1255" s="140">
        <v>10000</v>
      </c>
      <c r="F1255" s="127">
        <v>10000</v>
      </c>
      <c r="H1255" s="141" t="s">
        <v>2594</v>
      </c>
      <c r="I1255" s="113">
        <v>66</v>
      </c>
      <c r="J1255" s="42">
        <v>10000</v>
      </c>
      <c r="K1255" s="42" t="str">
        <f>StoreConfig!J1255</f>
        <v>66|0#0#0#10000</v>
      </c>
      <c r="Q1255" s="239">
        <v>5000042</v>
      </c>
      <c r="R1255" s="244">
        <v>1</v>
      </c>
      <c r="S1255" s="244"/>
      <c r="T1255" s="244"/>
      <c r="U1255" s="244"/>
      <c r="V1255" s="244"/>
      <c r="W1255" s="244"/>
      <c r="X1255" s="244"/>
      <c r="Y1255" s="244"/>
      <c r="Z1255" s="244"/>
      <c r="AA1255" s="244"/>
      <c r="AB1255" s="244"/>
    </row>
    <row r="1256" spans="3:28">
      <c r="C1256" s="247"/>
      <c r="D1256" s="130">
        <v>66</v>
      </c>
      <c r="E1256" s="140">
        <v>10000</v>
      </c>
      <c r="F1256" s="127">
        <v>10000</v>
      </c>
      <c r="H1256" s="141" t="s">
        <v>2594</v>
      </c>
      <c r="I1256" s="113">
        <v>66</v>
      </c>
      <c r="J1256" s="42">
        <v>10000</v>
      </c>
      <c r="K1256" s="42" t="str">
        <f>StoreConfig!J1256</f>
        <v>66|0#0#0#10000</v>
      </c>
      <c r="Q1256" s="239">
        <v>5000043</v>
      </c>
      <c r="R1256" s="244">
        <v>1</v>
      </c>
      <c r="S1256" s="244"/>
      <c r="T1256" s="244"/>
      <c r="U1256" s="244"/>
      <c r="V1256" s="244"/>
      <c r="W1256" s="244"/>
      <c r="X1256" s="244"/>
      <c r="Y1256" s="244"/>
      <c r="Z1256" s="244"/>
      <c r="AA1256" s="244"/>
      <c r="AB1256" s="244"/>
    </row>
    <row r="1257" spans="3:28">
      <c r="C1257" s="247"/>
      <c r="D1257" s="130">
        <v>66</v>
      </c>
      <c r="E1257" s="140">
        <v>10000</v>
      </c>
      <c r="F1257" s="127">
        <v>10000</v>
      </c>
      <c r="H1257" s="141" t="s">
        <v>2594</v>
      </c>
      <c r="I1257" s="113">
        <v>66</v>
      </c>
      <c r="J1257" s="42">
        <v>10000</v>
      </c>
      <c r="K1257" s="42" t="str">
        <f>StoreConfig!J1257</f>
        <v>66|0#0#0#10000</v>
      </c>
      <c r="Q1257" s="239">
        <v>5000044</v>
      </c>
      <c r="R1257" s="244">
        <v>1</v>
      </c>
      <c r="S1257" s="244"/>
      <c r="T1257" s="244"/>
      <c r="U1257" s="244"/>
      <c r="V1257" s="244"/>
      <c r="W1257" s="244"/>
      <c r="X1257" s="244"/>
      <c r="Y1257" s="244"/>
      <c r="Z1257" s="244"/>
      <c r="AA1257" s="244"/>
      <c r="AB1257" s="244"/>
    </row>
    <row r="1258" spans="3:28">
      <c r="C1258" s="247"/>
      <c r="D1258" s="130">
        <v>66</v>
      </c>
      <c r="E1258" s="140">
        <v>10000</v>
      </c>
      <c r="F1258" s="127">
        <v>10000</v>
      </c>
      <c r="H1258" s="141" t="s">
        <v>2594</v>
      </c>
      <c r="I1258" s="113">
        <v>66</v>
      </c>
      <c r="J1258" s="42">
        <v>10000</v>
      </c>
      <c r="K1258" s="42" t="str">
        <f>StoreConfig!J1258</f>
        <v>66|0#0#0#10000</v>
      </c>
      <c r="Q1258" s="239">
        <v>5000045</v>
      </c>
      <c r="R1258" s="244">
        <v>1</v>
      </c>
      <c r="S1258" s="244"/>
      <c r="T1258" s="244"/>
      <c r="U1258" s="244"/>
      <c r="V1258" s="244"/>
      <c r="W1258" s="244"/>
      <c r="X1258" s="244"/>
      <c r="Y1258" s="244"/>
      <c r="Z1258" s="244"/>
      <c r="AA1258" s="244"/>
      <c r="AB1258" s="244"/>
    </row>
    <row r="1259" spans="3:28">
      <c r="C1259" s="247"/>
      <c r="D1259" s="130">
        <v>66</v>
      </c>
      <c r="E1259" s="140">
        <v>10000</v>
      </c>
      <c r="F1259" s="127">
        <v>10000</v>
      </c>
      <c r="H1259" s="141" t="s">
        <v>2594</v>
      </c>
      <c r="I1259" s="113">
        <v>66</v>
      </c>
      <c r="J1259" s="42">
        <v>10000</v>
      </c>
      <c r="K1259" s="42" t="str">
        <f>StoreConfig!J1259</f>
        <v>66|0#0#0#10000</v>
      </c>
      <c r="Q1259" s="239">
        <v>5000046</v>
      </c>
      <c r="R1259" s="244">
        <v>1</v>
      </c>
      <c r="S1259" s="244"/>
      <c r="T1259" s="244"/>
      <c r="U1259" s="244"/>
      <c r="V1259" s="244"/>
      <c r="W1259" s="244"/>
      <c r="X1259" s="244"/>
      <c r="Y1259" s="244"/>
      <c r="Z1259" s="244"/>
      <c r="AA1259" s="244"/>
      <c r="AB1259" s="244"/>
    </row>
    <row r="1260" spans="3:28">
      <c r="C1260" s="247"/>
      <c r="D1260" s="130">
        <v>66</v>
      </c>
      <c r="E1260" s="140">
        <v>10000</v>
      </c>
      <c r="F1260" s="127">
        <v>10000</v>
      </c>
      <c r="H1260" s="141" t="s">
        <v>2594</v>
      </c>
      <c r="I1260" s="113">
        <v>66</v>
      </c>
      <c r="J1260" s="42">
        <v>10000</v>
      </c>
      <c r="K1260" s="42" t="str">
        <f>StoreConfig!J1260</f>
        <v>66|0#0#0#10000</v>
      </c>
      <c r="Q1260" s="239">
        <v>5000047</v>
      </c>
      <c r="R1260" s="244">
        <v>1</v>
      </c>
      <c r="S1260" s="244"/>
      <c r="T1260" s="244"/>
      <c r="U1260" s="244"/>
      <c r="V1260" s="244"/>
      <c r="W1260" s="244"/>
      <c r="X1260" s="244"/>
      <c r="Y1260" s="244"/>
      <c r="Z1260" s="244"/>
      <c r="AA1260" s="244"/>
      <c r="AB1260" s="244"/>
    </row>
    <row r="1261" spans="3:28">
      <c r="C1261" s="247"/>
      <c r="D1261" s="130">
        <v>16</v>
      </c>
      <c r="E1261" s="140">
        <v>800</v>
      </c>
      <c r="F1261" s="127">
        <v>800</v>
      </c>
      <c r="H1261" s="141" t="s">
        <v>2594</v>
      </c>
      <c r="I1261" s="113">
        <v>16</v>
      </c>
      <c r="J1261" s="42">
        <v>800</v>
      </c>
      <c r="K1261" s="42" t="str">
        <f>StoreConfig!J1261</f>
        <v>16|0#0#0#800</v>
      </c>
      <c r="Q1261" s="239">
        <v>5000001</v>
      </c>
      <c r="R1261" s="244">
        <v>1</v>
      </c>
      <c r="S1261" s="244"/>
      <c r="T1261" s="244"/>
      <c r="U1261" s="244"/>
      <c r="V1261" s="244"/>
      <c r="W1261" s="244"/>
      <c r="X1261" s="244"/>
      <c r="Y1261" s="244"/>
      <c r="Z1261" s="244"/>
      <c r="AA1261" s="244"/>
      <c r="AB1261" s="244"/>
    </row>
    <row r="1262" spans="3:28">
      <c r="C1262" s="247"/>
      <c r="D1262" s="130">
        <v>16</v>
      </c>
      <c r="E1262" s="140">
        <v>800</v>
      </c>
      <c r="F1262" s="127">
        <v>800</v>
      </c>
      <c r="H1262" s="141" t="s">
        <v>2594</v>
      </c>
      <c r="I1262" s="113">
        <v>16</v>
      </c>
      <c r="J1262" s="42">
        <v>800</v>
      </c>
      <c r="K1262" s="42" t="str">
        <f>StoreConfig!J1262</f>
        <v>16|0#0#0#800</v>
      </c>
      <c r="Q1262" s="239">
        <v>5000002</v>
      </c>
      <c r="R1262" s="244">
        <v>1</v>
      </c>
      <c r="S1262" s="244"/>
      <c r="T1262" s="244"/>
      <c r="U1262" s="244"/>
      <c r="V1262" s="244"/>
      <c r="W1262" s="244"/>
      <c r="X1262" s="244"/>
      <c r="Y1262" s="244"/>
      <c r="Z1262" s="244"/>
      <c r="AA1262" s="244"/>
      <c r="AB1262" s="244"/>
    </row>
    <row r="1263" spans="3:28">
      <c r="C1263" s="247"/>
      <c r="D1263" s="130">
        <v>16</v>
      </c>
      <c r="E1263" s="140">
        <v>800</v>
      </c>
      <c r="F1263" s="127">
        <v>800</v>
      </c>
      <c r="H1263" s="141" t="s">
        <v>2594</v>
      </c>
      <c r="I1263" s="113">
        <v>16</v>
      </c>
      <c r="J1263" s="42">
        <v>800</v>
      </c>
      <c r="K1263" s="42" t="str">
        <f>StoreConfig!J1263</f>
        <v>16|0#0#0#800</v>
      </c>
      <c r="Q1263" s="239">
        <v>5000003</v>
      </c>
      <c r="R1263" s="244">
        <v>1</v>
      </c>
      <c r="S1263" s="244"/>
      <c r="T1263" s="244"/>
      <c r="U1263" s="244"/>
      <c r="V1263" s="244"/>
      <c r="W1263" s="244"/>
      <c r="X1263" s="244"/>
      <c r="Y1263" s="244"/>
      <c r="Z1263" s="244"/>
      <c r="AA1263" s="244"/>
      <c r="AB1263" s="244"/>
    </row>
    <row r="1264" spans="3:28">
      <c r="C1264" s="247"/>
      <c r="D1264" s="130">
        <v>16</v>
      </c>
      <c r="E1264" s="140">
        <v>800</v>
      </c>
      <c r="F1264" s="127">
        <v>800</v>
      </c>
      <c r="H1264" s="141" t="s">
        <v>2594</v>
      </c>
      <c r="I1264" s="113">
        <v>16</v>
      </c>
      <c r="J1264" s="42">
        <v>800</v>
      </c>
      <c r="K1264" s="42" t="str">
        <f>StoreConfig!J1264</f>
        <v>16|0#0#0#800</v>
      </c>
      <c r="Q1264" s="239">
        <v>5000004</v>
      </c>
      <c r="R1264" s="244">
        <v>1</v>
      </c>
      <c r="S1264" s="244"/>
      <c r="T1264" s="244"/>
      <c r="U1264" s="244"/>
      <c r="V1264" s="244"/>
      <c r="W1264" s="244"/>
      <c r="X1264" s="244"/>
      <c r="Y1264" s="244"/>
      <c r="Z1264" s="244"/>
      <c r="AA1264" s="244"/>
      <c r="AB1264" s="244"/>
    </row>
    <row r="1265" spans="3:28">
      <c r="C1265" s="247"/>
      <c r="D1265" s="130">
        <v>16</v>
      </c>
      <c r="E1265" s="140">
        <v>800</v>
      </c>
      <c r="F1265" s="127">
        <v>800</v>
      </c>
      <c r="H1265" s="141" t="s">
        <v>2594</v>
      </c>
      <c r="I1265" s="113">
        <v>16</v>
      </c>
      <c r="J1265" s="42">
        <v>800</v>
      </c>
      <c r="K1265" s="42" t="str">
        <f>StoreConfig!J1265</f>
        <v>16|0#0#0#800</v>
      </c>
      <c r="Q1265" s="239">
        <v>5000005</v>
      </c>
      <c r="R1265" s="244">
        <v>1</v>
      </c>
      <c r="S1265" s="244"/>
      <c r="T1265" s="244"/>
      <c r="U1265" s="244"/>
      <c r="V1265" s="244"/>
      <c r="W1265" s="244"/>
      <c r="X1265" s="244"/>
      <c r="Y1265" s="244"/>
      <c r="Z1265" s="244"/>
      <c r="AA1265" s="244"/>
      <c r="AB1265" s="244"/>
    </row>
    <row r="1266" spans="3:28">
      <c r="C1266" s="247"/>
      <c r="D1266" s="130">
        <v>16</v>
      </c>
      <c r="E1266" s="140">
        <v>800</v>
      </c>
      <c r="F1266" s="127">
        <v>800</v>
      </c>
      <c r="H1266" s="141" t="s">
        <v>2594</v>
      </c>
      <c r="I1266" s="113">
        <v>16</v>
      </c>
      <c r="J1266" s="42">
        <v>800</v>
      </c>
      <c r="K1266" s="42" t="str">
        <f>StoreConfig!J1266</f>
        <v>16|0#0#0#800</v>
      </c>
      <c r="Q1266" s="239">
        <v>5000006</v>
      </c>
      <c r="R1266" s="244">
        <v>1</v>
      </c>
      <c r="S1266" s="244"/>
      <c r="T1266" s="244"/>
      <c r="U1266" s="244"/>
      <c r="V1266" s="244"/>
      <c r="W1266" s="244"/>
      <c r="X1266" s="244"/>
      <c r="Y1266" s="244"/>
      <c r="Z1266" s="244"/>
      <c r="AA1266" s="244"/>
      <c r="AB1266" s="244"/>
    </row>
    <row r="1267" spans="3:28">
      <c r="C1267" s="247"/>
      <c r="D1267" s="130">
        <v>16</v>
      </c>
      <c r="E1267" s="140">
        <v>800</v>
      </c>
      <c r="F1267" s="127">
        <v>800</v>
      </c>
      <c r="H1267" s="141" t="s">
        <v>2594</v>
      </c>
      <c r="I1267" s="113">
        <v>16</v>
      </c>
      <c r="J1267" s="42">
        <v>800</v>
      </c>
      <c r="K1267" s="42" t="str">
        <f>StoreConfig!J1267</f>
        <v>16|0#0#0#800</v>
      </c>
      <c r="Q1267" s="239">
        <v>5000007</v>
      </c>
      <c r="R1267" s="244">
        <v>1</v>
      </c>
      <c r="S1267" s="244"/>
      <c r="T1267" s="244"/>
      <c r="U1267" s="244"/>
      <c r="V1267" s="244"/>
      <c r="W1267" s="244"/>
      <c r="X1267" s="244"/>
      <c r="Y1267" s="244"/>
      <c r="Z1267" s="244"/>
      <c r="AA1267" s="244"/>
      <c r="AB1267" s="244"/>
    </row>
    <row r="1268" spans="3:28">
      <c r="C1268" s="247"/>
      <c r="D1268" s="130">
        <v>16</v>
      </c>
      <c r="E1268" s="140">
        <v>800</v>
      </c>
      <c r="F1268" s="127">
        <v>800</v>
      </c>
      <c r="H1268" s="141" t="s">
        <v>2594</v>
      </c>
      <c r="I1268" s="113">
        <v>16</v>
      </c>
      <c r="J1268" s="42">
        <v>800</v>
      </c>
      <c r="K1268" s="42" t="str">
        <f>StoreConfig!J1268</f>
        <v>16|0#0#0#800</v>
      </c>
      <c r="Q1268" s="239">
        <v>5000008</v>
      </c>
      <c r="R1268" s="244">
        <v>1</v>
      </c>
      <c r="S1268" s="244"/>
      <c r="T1268" s="244"/>
      <c r="U1268" s="244"/>
      <c r="V1268" s="244"/>
      <c r="W1268" s="244"/>
      <c r="X1268" s="244"/>
      <c r="Y1268" s="244"/>
      <c r="Z1268" s="244"/>
      <c r="AA1268" s="244"/>
      <c r="AB1268" s="244"/>
    </row>
    <row r="1269" spans="3:28">
      <c r="C1269" s="247"/>
      <c r="D1269" s="130">
        <v>16</v>
      </c>
      <c r="E1269" s="140">
        <v>3000</v>
      </c>
      <c r="F1269" s="127">
        <v>3000</v>
      </c>
      <c r="H1269" s="141" t="s">
        <v>2594</v>
      </c>
      <c r="I1269" s="113">
        <v>16</v>
      </c>
      <c r="J1269" s="42">
        <v>3000</v>
      </c>
      <c r="K1269" s="42" t="str">
        <f>StoreConfig!J1269</f>
        <v>16|0#0#0#3000</v>
      </c>
      <c r="Q1269" s="239">
        <v>5000009</v>
      </c>
      <c r="R1269" s="244">
        <v>1</v>
      </c>
      <c r="S1269" s="244"/>
      <c r="T1269" s="244"/>
      <c r="U1269" s="244"/>
      <c r="V1269" s="244"/>
      <c r="W1269" s="244"/>
      <c r="X1269" s="244"/>
      <c r="Y1269" s="244"/>
      <c r="Z1269" s="244"/>
      <c r="AA1269" s="244"/>
      <c r="AB1269" s="244"/>
    </row>
    <row r="1270" spans="3:28">
      <c r="C1270" s="247"/>
      <c r="D1270" s="130">
        <v>16</v>
      </c>
      <c r="E1270" s="140">
        <v>3000</v>
      </c>
      <c r="F1270" s="127">
        <v>3000</v>
      </c>
      <c r="H1270" s="141" t="s">
        <v>2594</v>
      </c>
      <c r="I1270" s="113">
        <v>16</v>
      </c>
      <c r="J1270" s="42">
        <v>3000</v>
      </c>
      <c r="K1270" s="42" t="str">
        <f>StoreConfig!J1270</f>
        <v>16|0#0#0#3000</v>
      </c>
      <c r="Q1270" s="239">
        <v>5000010</v>
      </c>
      <c r="R1270" s="244">
        <v>1</v>
      </c>
      <c r="S1270" s="244"/>
      <c r="T1270" s="244"/>
      <c r="U1270" s="244"/>
      <c r="V1270" s="244"/>
      <c r="W1270" s="244"/>
      <c r="X1270" s="244"/>
      <c r="Y1270" s="244"/>
      <c r="Z1270" s="244"/>
      <c r="AA1270" s="244"/>
      <c r="AB1270" s="244"/>
    </row>
    <row r="1271" spans="3:28">
      <c r="C1271" s="247"/>
      <c r="D1271" s="130">
        <v>16</v>
      </c>
      <c r="E1271" s="140">
        <v>3000</v>
      </c>
      <c r="F1271" s="127">
        <v>3000</v>
      </c>
      <c r="H1271" s="141" t="s">
        <v>2594</v>
      </c>
      <c r="I1271" s="113">
        <v>16</v>
      </c>
      <c r="J1271" s="42">
        <v>3000</v>
      </c>
      <c r="K1271" s="42" t="str">
        <f>StoreConfig!J1271</f>
        <v>16|0#0#0#3000</v>
      </c>
      <c r="Q1271" s="239">
        <v>5000011</v>
      </c>
      <c r="R1271" s="244">
        <v>1</v>
      </c>
      <c r="S1271" s="244"/>
      <c r="T1271" s="244"/>
      <c r="U1271" s="244"/>
      <c r="V1271" s="244"/>
      <c r="W1271" s="244"/>
      <c r="X1271" s="244"/>
      <c r="Y1271" s="244"/>
      <c r="Z1271" s="244"/>
      <c r="AA1271" s="244"/>
      <c r="AB1271" s="244"/>
    </row>
    <row r="1272" spans="3:28">
      <c r="C1272" s="247"/>
      <c r="D1272" s="130">
        <v>16</v>
      </c>
      <c r="E1272" s="140">
        <v>3000</v>
      </c>
      <c r="F1272" s="127">
        <v>3000</v>
      </c>
      <c r="H1272" s="141" t="s">
        <v>2594</v>
      </c>
      <c r="I1272" s="113">
        <v>16</v>
      </c>
      <c r="J1272" s="42">
        <v>3000</v>
      </c>
      <c r="K1272" s="42" t="str">
        <f>StoreConfig!J1272</f>
        <v>16|0#0#0#3000</v>
      </c>
      <c r="Q1272" s="239">
        <v>5000012</v>
      </c>
      <c r="R1272" s="244">
        <v>1</v>
      </c>
      <c r="S1272" s="244"/>
      <c r="T1272" s="244"/>
      <c r="U1272" s="244"/>
      <c r="V1272" s="244"/>
      <c r="W1272" s="244"/>
      <c r="X1272" s="244"/>
      <c r="Y1272" s="244"/>
      <c r="Z1272" s="244"/>
      <c r="AA1272" s="244"/>
      <c r="AB1272" s="244"/>
    </row>
    <row r="1273" spans="3:28">
      <c r="C1273" s="247"/>
      <c r="D1273" s="130">
        <v>16</v>
      </c>
      <c r="E1273" s="140">
        <v>3000</v>
      </c>
      <c r="F1273" s="127">
        <v>3000</v>
      </c>
      <c r="H1273" s="141" t="s">
        <v>2594</v>
      </c>
      <c r="I1273" s="113">
        <v>16</v>
      </c>
      <c r="J1273" s="42">
        <v>3000</v>
      </c>
      <c r="K1273" s="42" t="str">
        <f>StoreConfig!J1273</f>
        <v>16|0#0#0#3000</v>
      </c>
      <c r="Q1273" s="239">
        <v>5000013</v>
      </c>
      <c r="R1273" s="244">
        <v>1</v>
      </c>
      <c r="S1273" s="244"/>
      <c r="T1273" s="244"/>
      <c r="U1273" s="244"/>
      <c r="V1273" s="244"/>
      <c r="W1273" s="244"/>
      <c r="X1273" s="244"/>
      <c r="Y1273" s="244"/>
      <c r="Z1273" s="244"/>
      <c r="AA1273" s="244"/>
      <c r="AB1273" s="244"/>
    </row>
    <row r="1274" spans="3:28">
      <c r="C1274" s="247"/>
      <c r="D1274" s="130">
        <v>16</v>
      </c>
      <c r="E1274" s="140">
        <v>3000</v>
      </c>
      <c r="F1274" s="127">
        <v>3000</v>
      </c>
      <c r="H1274" s="141" t="s">
        <v>2594</v>
      </c>
      <c r="I1274" s="113">
        <v>16</v>
      </c>
      <c r="J1274" s="42">
        <v>3000</v>
      </c>
      <c r="K1274" s="42" t="str">
        <f>StoreConfig!J1274</f>
        <v>16|0#0#0#3000</v>
      </c>
      <c r="Q1274" s="239">
        <v>5000014</v>
      </c>
      <c r="R1274" s="244">
        <v>1</v>
      </c>
      <c r="S1274" s="244"/>
      <c r="T1274" s="244"/>
      <c r="U1274" s="244"/>
      <c r="V1274" s="244"/>
      <c r="W1274" s="244"/>
      <c r="X1274" s="244"/>
      <c r="Y1274" s="244"/>
      <c r="Z1274" s="244"/>
      <c r="AA1274" s="244"/>
      <c r="AB1274" s="244"/>
    </row>
    <row r="1275" spans="3:28">
      <c r="C1275" s="247"/>
      <c r="D1275" s="130">
        <v>16</v>
      </c>
      <c r="E1275" s="140">
        <v>3000</v>
      </c>
      <c r="F1275" s="127">
        <v>3000</v>
      </c>
      <c r="H1275" s="141" t="s">
        <v>2594</v>
      </c>
      <c r="I1275" s="113">
        <v>16</v>
      </c>
      <c r="J1275" s="42">
        <v>3000</v>
      </c>
      <c r="K1275" s="42" t="str">
        <f>StoreConfig!J1275</f>
        <v>16|0#0#0#3000</v>
      </c>
      <c r="Q1275" s="239">
        <v>5000015</v>
      </c>
      <c r="R1275" s="244">
        <v>1</v>
      </c>
      <c r="S1275" s="244"/>
      <c r="T1275" s="244"/>
      <c r="U1275" s="244"/>
      <c r="V1275" s="244"/>
      <c r="W1275" s="244"/>
      <c r="X1275" s="244"/>
      <c r="Y1275" s="244"/>
      <c r="Z1275" s="244"/>
      <c r="AA1275" s="244"/>
      <c r="AB1275" s="244"/>
    </row>
    <row r="1276" spans="3:28">
      <c r="C1276" s="247"/>
      <c r="D1276" s="130">
        <v>16</v>
      </c>
      <c r="E1276" s="140">
        <v>3000</v>
      </c>
      <c r="F1276" s="127">
        <v>3000</v>
      </c>
      <c r="H1276" s="141" t="s">
        <v>2594</v>
      </c>
      <c r="I1276" s="113">
        <v>16</v>
      </c>
      <c r="J1276" s="42">
        <v>3000</v>
      </c>
      <c r="K1276" s="42" t="str">
        <f>StoreConfig!J1276</f>
        <v>16|0#0#0#3000</v>
      </c>
      <c r="Q1276" s="239">
        <v>5000016</v>
      </c>
      <c r="R1276" s="244">
        <v>1</v>
      </c>
      <c r="S1276" s="244"/>
      <c r="T1276" s="244"/>
      <c r="U1276" s="244"/>
      <c r="V1276" s="244"/>
      <c r="W1276" s="244"/>
      <c r="X1276" s="244"/>
      <c r="Y1276" s="244"/>
      <c r="Z1276" s="244"/>
      <c r="AA1276" s="244"/>
      <c r="AB1276" s="244"/>
    </row>
    <row r="1277" spans="3:28">
      <c r="C1277" s="247"/>
      <c r="D1277" s="130">
        <v>16</v>
      </c>
      <c r="E1277" s="140">
        <v>3000</v>
      </c>
      <c r="F1277" s="127">
        <v>3000</v>
      </c>
      <c r="H1277" s="141" t="s">
        <v>2594</v>
      </c>
      <c r="I1277" s="113">
        <v>16</v>
      </c>
      <c r="J1277" s="42">
        <v>3000</v>
      </c>
      <c r="K1277" s="42" t="str">
        <f>StoreConfig!J1277</f>
        <v>16|0#0#0#3000</v>
      </c>
      <c r="Q1277" s="239">
        <v>5000017</v>
      </c>
      <c r="R1277" s="244">
        <v>1</v>
      </c>
      <c r="S1277" s="244"/>
      <c r="T1277" s="244"/>
      <c r="U1277" s="244"/>
      <c r="V1277" s="244"/>
      <c r="W1277" s="244"/>
      <c r="X1277" s="244"/>
      <c r="Y1277" s="244"/>
      <c r="Z1277" s="244"/>
      <c r="AA1277" s="244"/>
      <c r="AB1277" s="244"/>
    </row>
    <row r="1278" spans="3:28">
      <c r="C1278" s="247"/>
      <c r="D1278" s="130">
        <v>16</v>
      </c>
      <c r="E1278" s="140">
        <v>3000</v>
      </c>
      <c r="F1278" s="127">
        <v>3000</v>
      </c>
      <c r="H1278" s="141" t="s">
        <v>2594</v>
      </c>
      <c r="I1278" s="113">
        <v>16</v>
      </c>
      <c r="J1278" s="42">
        <v>3000</v>
      </c>
      <c r="K1278" s="42" t="str">
        <f>StoreConfig!J1278</f>
        <v>16|0#0#0#3000</v>
      </c>
      <c r="Q1278" s="239">
        <v>5000018</v>
      </c>
      <c r="R1278" s="244">
        <v>1</v>
      </c>
      <c r="S1278" s="244"/>
      <c r="T1278" s="244"/>
      <c r="U1278" s="244"/>
      <c r="V1278" s="244"/>
      <c r="W1278" s="244"/>
      <c r="X1278" s="244"/>
      <c r="Y1278" s="244"/>
      <c r="Z1278" s="244"/>
      <c r="AA1278" s="244"/>
      <c r="AB1278" s="244"/>
    </row>
    <row r="1279" spans="3:28">
      <c r="C1279" s="247"/>
      <c r="D1279" s="130">
        <v>16</v>
      </c>
      <c r="E1279" s="140">
        <v>3000</v>
      </c>
      <c r="F1279" s="127">
        <v>3000</v>
      </c>
      <c r="H1279" s="141" t="s">
        <v>2594</v>
      </c>
      <c r="I1279" s="113">
        <v>16</v>
      </c>
      <c r="J1279" s="42">
        <v>3000</v>
      </c>
      <c r="K1279" s="42" t="str">
        <f>StoreConfig!J1279</f>
        <v>16|0#0#0#3000</v>
      </c>
      <c r="Q1279" s="239">
        <v>5000019</v>
      </c>
      <c r="R1279" s="244">
        <v>1</v>
      </c>
      <c r="S1279" s="244"/>
      <c r="T1279" s="244"/>
      <c r="U1279" s="244"/>
      <c r="V1279" s="244"/>
      <c r="W1279" s="244"/>
      <c r="X1279" s="244"/>
      <c r="Y1279" s="244"/>
      <c r="Z1279" s="244"/>
      <c r="AA1279" s="244"/>
      <c r="AB1279" s="244"/>
    </row>
    <row r="1280" spans="3:28">
      <c r="C1280" s="247"/>
      <c r="D1280" s="130">
        <v>16</v>
      </c>
      <c r="E1280" s="140">
        <v>3000</v>
      </c>
      <c r="F1280" s="127">
        <v>3000</v>
      </c>
      <c r="H1280" s="141" t="s">
        <v>2594</v>
      </c>
      <c r="I1280" s="113">
        <v>16</v>
      </c>
      <c r="J1280" s="42">
        <v>3000</v>
      </c>
      <c r="K1280" s="42" t="str">
        <f>StoreConfig!J1280</f>
        <v>16|0#0#0#3000</v>
      </c>
      <c r="Q1280" s="239">
        <v>5000020</v>
      </c>
      <c r="R1280" s="244">
        <v>1</v>
      </c>
      <c r="S1280" s="244"/>
      <c r="T1280" s="244"/>
      <c r="U1280" s="244"/>
      <c r="V1280" s="244"/>
      <c r="W1280" s="244"/>
      <c r="X1280" s="244"/>
      <c r="Y1280" s="244"/>
      <c r="Z1280" s="244"/>
      <c r="AA1280" s="244"/>
      <c r="AB1280" s="244"/>
    </row>
    <row r="1281" spans="3:28">
      <c r="C1281" s="247"/>
      <c r="D1281" s="130">
        <v>16</v>
      </c>
      <c r="E1281" s="140">
        <v>3000</v>
      </c>
      <c r="F1281" s="127">
        <v>3000</v>
      </c>
      <c r="H1281" s="141" t="s">
        <v>2594</v>
      </c>
      <c r="I1281" s="113">
        <v>16</v>
      </c>
      <c r="J1281" s="42">
        <v>3000</v>
      </c>
      <c r="K1281" s="42" t="str">
        <f>StoreConfig!J1281</f>
        <v>16|0#0#0#3000</v>
      </c>
      <c r="Q1281" s="239">
        <v>5000021</v>
      </c>
      <c r="R1281" s="244">
        <v>1</v>
      </c>
      <c r="S1281" s="244"/>
      <c r="T1281" s="244"/>
      <c r="U1281" s="244"/>
      <c r="V1281" s="244"/>
      <c r="W1281" s="244"/>
      <c r="X1281" s="244"/>
      <c r="Y1281" s="244"/>
      <c r="Z1281" s="244"/>
      <c r="AA1281" s="244"/>
      <c r="AB1281" s="244"/>
    </row>
    <row r="1282" spans="3:28">
      <c r="C1282" s="247"/>
      <c r="D1282" s="130">
        <v>16</v>
      </c>
      <c r="E1282" s="140">
        <v>3000</v>
      </c>
      <c r="F1282" s="127">
        <v>3000</v>
      </c>
      <c r="H1282" s="141" t="s">
        <v>2594</v>
      </c>
      <c r="I1282" s="113">
        <v>16</v>
      </c>
      <c r="J1282" s="42">
        <v>3000</v>
      </c>
      <c r="K1282" s="42" t="str">
        <f>StoreConfig!J1282</f>
        <v>16|0#0#0#3000</v>
      </c>
      <c r="Q1282" s="239">
        <v>5000022</v>
      </c>
      <c r="R1282" s="244">
        <v>1</v>
      </c>
      <c r="S1282" s="244"/>
      <c r="T1282" s="244"/>
      <c r="U1282" s="244"/>
      <c r="V1282" s="244"/>
      <c r="W1282" s="244"/>
      <c r="X1282" s="244"/>
      <c r="Y1282" s="244"/>
      <c r="Z1282" s="244"/>
      <c r="AA1282" s="244"/>
      <c r="AB1282" s="244"/>
    </row>
    <row r="1283" spans="3:28">
      <c r="C1283" s="247"/>
      <c r="D1283" s="130">
        <v>16</v>
      </c>
      <c r="E1283" s="140">
        <v>3000</v>
      </c>
      <c r="F1283" s="127">
        <v>3000</v>
      </c>
      <c r="H1283" s="141" t="s">
        <v>2594</v>
      </c>
      <c r="I1283" s="113">
        <v>16</v>
      </c>
      <c r="J1283" s="42">
        <v>3000</v>
      </c>
      <c r="K1283" s="42" t="str">
        <f>StoreConfig!J1283</f>
        <v>16|0#0#0#3000</v>
      </c>
      <c r="Q1283" s="239">
        <v>5000023</v>
      </c>
      <c r="R1283" s="244">
        <v>1</v>
      </c>
      <c r="S1283" s="244"/>
      <c r="T1283" s="244"/>
      <c r="U1283" s="244"/>
      <c r="V1283" s="244"/>
      <c r="W1283" s="244"/>
      <c r="X1283" s="244"/>
      <c r="Y1283" s="244"/>
      <c r="Z1283" s="244"/>
      <c r="AA1283" s="244"/>
      <c r="AB1283" s="244"/>
    </row>
    <row r="1284" spans="3:28">
      <c r="C1284" s="247"/>
      <c r="D1284" s="130">
        <v>16</v>
      </c>
      <c r="E1284" s="140">
        <v>3000</v>
      </c>
      <c r="F1284" s="127">
        <v>3000</v>
      </c>
      <c r="H1284" s="141" t="s">
        <v>2594</v>
      </c>
      <c r="I1284" s="113">
        <v>16</v>
      </c>
      <c r="J1284" s="42">
        <v>3000</v>
      </c>
      <c r="K1284" s="42" t="str">
        <f>StoreConfig!J1284</f>
        <v>16|0#0#0#3000</v>
      </c>
      <c r="Q1284" s="239">
        <v>5000024</v>
      </c>
      <c r="R1284" s="244">
        <v>1</v>
      </c>
      <c r="S1284" s="244"/>
      <c r="T1284" s="244"/>
      <c r="U1284" s="244"/>
      <c r="V1284" s="244"/>
      <c r="W1284" s="244"/>
      <c r="X1284" s="244"/>
      <c r="Y1284" s="244"/>
      <c r="Z1284" s="244"/>
      <c r="AA1284" s="244"/>
      <c r="AB1284" s="244"/>
    </row>
    <row r="1285" spans="3:28">
      <c r="C1285" s="247"/>
      <c r="D1285" s="130">
        <v>16</v>
      </c>
      <c r="E1285" s="140">
        <v>3000</v>
      </c>
      <c r="F1285" s="127">
        <v>3000</v>
      </c>
      <c r="H1285" s="141" t="s">
        <v>2594</v>
      </c>
      <c r="I1285" s="113">
        <v>16</v>
      </c>
      <c r="J1285" s="42">
        <v>3000</v>
      </c>
      <c r="K1285" s="42" t="str">
        <f>StoreConfig!J1285</f>
        <v>16|0#0#0#3000</v>
      </c>
      <c r="Q1285" s="239">
        <v>5000025</v>
      </c>
      <c r="R1285" s="244">
        <v>1</v>
      </c>
      <c r="S1285" s="244"/>
      <c r="T1285" s="244"/>
      <c r="U1285" s="244"/>
      <c r="V1285" s="244"/>
      <c r="W1285" s="244"/>
      <c r="X1285" s="244"/>
      <c r="Y1285" s="244"/>
      <c r="Z1285" s="244"/>
      <c r="AA1285" s="244"/>
      <c r="AB1285" s="244"/>
    </row>
    <row r="1286" spans="3:28">
      <c r="C1286" s="247"/>
      <c r="D1286" s="130">
        <v>16</v>
      </c>
      <c r="E1286" s="140">
        <v>3000</v>
      </c>
      <c r="F1286" s="127">
        <v>3000</v>
      </c>
      <c r="H1286" s="141" t="s">
        <v>2594</v>
      </c>
      <c r="I1286" s="113">
        <v>16</v>
      </c>
      <c r="J1286" s="42">
        <v>3000</v>
      </c>
      <c r="K1286" s="42" t="str">
        <f>StoreConfig!J1286</f>
        <v>16|0#0#0#3000</v>
      </c>
      <c r="Q1286" s="239">
        <v>5000026</v>
      </c>
      <c r="R1286" s="244">
        <v>1</v>
      </c>
      <c r="S1286" s="244"/>
      <c r="T1286" s="244"/>
      <c r="U1286" s="244"/>
      <c r="V1286" s="244"/>
      <c r="W1286" s="244"/>
      <c r="X1286" s="244"/>
      <c r="Y1286" s="244"/>
      <c r="Z1286" s="244"/>
      <c r="AA1286" s="244"/>
      <c r="AB1286" s="244"/>
    </row>
    <row r="1287" spans="3:28">
      <c r="C1287" s="247"/>
      <c r="D1287" s="130">
        <v>16</v>
      </c>
      <c r="E1287" s="140">
        <v>3000</v>
      </c>
      <c r="F1287" s="127">
        <v>3000</v>
      </c>
      <c r="H1287" s="141" t="s">
        <v>2594</v>
      </c>
      <c r="I1287" s="113">
        <v>16</v>
      </c>
      <c r="J1287" s="42">
        <v>3000</v>
      </c>
      <c r="K1287" s="42" t="str">
        <f>StoreConfig!J1287</f>
        <v>16|0#0#0#3000</v>
      </c>
      <c r="Q1287" s="239">
        <v>5000027</v>
      </c>
      <c r="R1287" s="244">
        <v>1</v>
      </c>
      <c r="S1287" s="244"/>
      <c r="T1287" s="244"/>
      <c r="U1287" s="244"/>
      <c r="V1287" s="244"/>
      <c r="W1287" s="244"/>
      <c r="X1287" s="244"/>
      <c r="Y1287" s="244"/>
      <c r="Z1287" s="244"/>
      <c r="AA1287" s="244"/>
      <c r="AB1287" s="244"/>
    </row>
    <row r="1288" spans="3:28">
      <c r="C1288" s="247"/>
      <c r="D1288" s="130">
        <v>16</v>
      </c>
      <c r="E1288" s="140">
        <v>3000</v>
      </c>
      <c r="F1288" s="127">
        <v>3000</v>
      </c>
      <c r="H1288" s="141" t="s">
        <v>2594</v>
      </c>
      <c r="I1288" s="113">
        <v>16</v>
      </c>
      <c r="J1288" s="42">
        <v>3000</v>
      </c>
      <c r="K1288" s="42" t="str">
        <f>StoreConfig!J1288</f>
        <v>16|0#0#0#3000</v>
      </c>
      <c r="Q1288" s="239">
        <v>5000028</v>
      </c>
      <c r="R1288" s="244">
        <v>1</v>
      </c>
      <c r="S1288" s="244"/>
      <c r="T1288" s="244"/>
      <c r="U1288" s="244"/>
      <c r="V1288" s="244"/>
      <c r="W1288" s="244"/>
      <c r="X1288" s="244"/>
      <c r="Y1288" s="244"/>
      <c r="Z1288" s="244"/>
      <c r="AA1288" s="244"/>
      <c r="AB1288" s="244"/>
    </row>
    <row r="1289" spans="3:28">
      <c r="C1289" s="247"/>
      <c r="D1289" s="130">
        <v>16</v>
      </c>
      <c r="E1289" s="140">
        <v>3000</v>
      </c>
      <c r="F1289" s="127">
        <v>3000</v>
      </c>
      <c r="H1289" s="141" t="s">
        <v>2594</v>
      </c>
      <c r="I1289" s="113">
        <v>16</v>
      </c>
      <c r="J1289" s="42">
        <v>3000</v>
      </c>
      <c r="K1289" s="42" t="str">
        <f>StoreConfig!J1289</f>
        <v>16|0#0#0#3000</v>
      </c>
      <c r="Q1289" s="239">
        <v>5000029</v>
      </c>
      <c r="R1289" s="244">
        <v>1</v>
      </c>
      <c r="S1289" s="244"/>
      <c r="T1289" s="244"/>
      <c r="U1289" s="244"/>
      <c r="V1289" s="244"/>
      <c r="W1289" s="244"/>
      <c r="X1289" s="244"/>
      <c r="Y1289" s="244"/>
      <c r="Z1289" s="244"/>
      <c r="AA1289" s="244"/>
      <c r="AB1289" s="244"/>
    </row>
    <row r="1290" spans="3:28">
      <c r="C1290" s="247"/>
      <c r="D1290" s="130">
        <v>16</v>
      </c>
      <c r="E1290" s="140">
        <v>3000</v>
      </c>
      <c r="F1290" s="127">
        <v>3000</v>
      </c>
      <c r="H1290" s="141" t="s">
        <v>2594</v>
      </c>
      <c r="I1290" s="113">
        <v>16</v>
      </c>
      <c r="J1290" s="42">
        <v>3000</v>
      </c>
      <c r="K1290" s="42" t="str">
        <f>StoreConfig!J1290</f>
        <v>16|0#0#0#3000</v>
      </c>
      <c r="Q1290" s="239">
        <v>5000030</v>
      </c>
      <c r="R1290" s="244">
        <v>1</v>
      </c>
      <c r="S1290" s="244"/>
      <c r="T1290" s="244"/>
      <c r="U1290" s="244"/>
      <c r="V1290" s="244"/>
      <c r="W1290" s="244"/>
      <c r="X1290" s="244"/>
      <c r="Y1290" s="244"/>
      <c r="Z1290" s="244"/>
      <c r="AA1290" s="244"/>
      <c r="AB1290" s="244"/>
    </row>
    <row r="1291" spans="3:28">
      <c r="C1291" s="247"/>
      <c r="D1291" s="130">
        <v>16</v>
      </c>
      <c r="E1291" s="140">
        <v>3000</v>
      </c>
      <c r="F1291" s="127">
        <v>3000</v>
      </c>
      <c r="H1291" s="141" t="s">
        <v>2594</v>
      </c>
      <c r="I1291" s="113">
        <v>16</v>
      </c>
      <c r="J1291" s="42">
        <v>3000</v>
      </c>
      <c r="K1291" s="42" t="str">
        <f>StoreConfig!J1291</f>
        <v>16|0#0#0#3000</v>
      </c>
      <c r="Q1291" s="239">
        <v>5000031</v>
      </c>
      <c r="R1291" s="244">
        <v>1</v>
      </c>
      <c r="S1291" s="244"/>
      <c r="T1291" s="244"/>
      <c r="U1291" s="244"/>
      <c r="V1291" s="244"/>
      <c r="W1291" s="244"/>
      <c r="X1291" s="244"/>
      <c r="Y1291" s="244"/>
      <c r="Z1291" s="244"/>
      <c r="AA1291" s="244"/>
      <c r="AB1291" s="244"/>
    </row>
    <row r="1292" spans="3:28">
      <c r="C1292" s="247"/>
      <c r="D1292" s="130">
        <v>16</v>
      </c>
      <c r="E1292" s="140">
        <v>3000</v>
      </c>
      <c r="F1292" s="127">
        <v>3000</v>
      </c>
      <c r="H1292" s="141" t="s">
        <v>2594</v>
      </c>
      <c r="I1292" s="113">
        <v>16</v>
      </c>
      <c r="J1292" s="42">
        <v>3000</v>
      </c>
      <c r="K1292" s="42" t="str">
        <f>StoreConfig!J1292</f>
        <v>16|0#0#0#3000</v>
      </c>
      <c r="Q1292" s="239">
        <v>5000032</v>
      </c>
      <c r="R1292" s="244">
        <v>1</v>
      </c>
      <c r="S1292" s="244"/>
      <c r="T1292" s="244"/>
      <c r="U1292" s="244"/>
      <c r="V1292" s="244"/>
      <c r="W1292" s="244"/>
      <c r="X1292" s="244"/>
      <c r="Y1292" s="244"/>
      <c r="Z1292" s="244"/>
      <c r="AA1292" s="244"/>
      <c r="AB1292" s="244"/>
    </row>
    <row r="1293" spans="3:28">
      <c r="C1293" s="247"/>
      <c r="D1293" s="130">
        <v>16</v>
      </c>
      <c r="E1293" s="140">
        <v>10000</v>
      </c>
      <c r="F1293" s="127">
        <v>10000</v>
      </c>
      <c r="H1293" s="141" t="s">
        <v>2594</v>
      </c>
      <c r="I1293" s="113">
        <v>16</v>
      </c>
      <c r="J1293" s="42">
        <v>10000</v>
      </c>
      <c r="K1293" s="42" t="str">
        <f>StoreConfig!J1293</f>
        <v>16|0#0#0#10000</v>
      </c>
      <c r="Q1293" s="239">
        <v>5000033</v>
      </c>
      <c r="R1293" s="244">
        <v>1</v>
      </c>
      <c r="S1293" s="244"/>
      <c r="T1293" s="244"/>
      <c r="U1293" s="244"/>
      <c r="V1293" s="244"/>
      <c r="W1293" s="244"/>
      <c r="X1293" s="244"/>
      <c r="Y1293" s="244"/>
      <c r="Z1293" s="244"/>
      <c r="AA1293" s="244"/>
      <c r="AB1293" s="244"/>
    </row>
    <row r="1294" spans="3:28">
      <c r="C1294" s="247"/>
      <c r="D1294" s="130">
        <v>16</v>
      </c>
      <c r="E1294" s="140">
        <v>10000</v>
      </c>
      <c r="F1294" s="127">
        <v>10000</v>
      </c>
      <c r="H1294" s="141" t="s">
        <v>2594</v>
      </c>
      <c r="I1294" s="113">
        <v>16</v>
      </c>
      <c r="J1294" s="42">
        <v>10000</v>
      </c>
      <c r="K1294" s="42" t="str">
        <f>StoreConfig!J1294</f>
        <v>16|0#0#0#10000</v>
      </c>
      <c r="Q1294" s="239">
        <v>5000034</v>
      </c>
      <c r="R1294" s="244">
        <v>1</v>
      </c>
      <c r="S1294" s="244"/>
      <c r="T1294" s="244"/>
      <c r="U1294" s="244"/>
      <c r="V1294" s="244"/>
      <c r="W1294" s="244"/>
      <c r="X1294" s="244"/>
      <c r="Y1294" s="244"/>
      <c r="Z1294" s="244"/>
      <c r="AA1294" s="244"/>
      <c r="AB1294" s="244"/>
    </row>
    <row r="1295" spans="3:28">
      <c r="C1295" s="247"/>
      <c r="D1295" s="130">
        <v>16</v>
      </c>
      <c r="E1295" s="140">
        <v>10000</v>
      </c>
      <c r="F1295" s="127">
        <v>10000</v>
      </c>
      <c r="H1295" s="141" t="s">
        <v>2594</v>
      </c>
      <c r="I1295" s="113">
        <v>16</v>
      </c>
      <c r="J1295" s="42">
        <v>10000</v>
      </c>
      <c r="K1295" s="42" t="str">
        <f>StoreConfig!J1295</f>
        <v>16|0#0#0#10000</v>
      </c>
      <c r="Q1295" s="239">
        <v>5000035</v>
      </c>
      <c r="R1295" s="244">
        <v>1</v>
      </c>
      <c r="S1295" s="244"/>
      <c r="T1295" s="244"/>
      <c r="U1295" s="244"/>
      <c r="V1295" s="244"/>
      <c r="W1295" s="244"/>
      <c r="X1295" s="244"/>
      <c r="Y1295" s="244"/>
      <c r="Z1295" s="244"/>
      <c r="AA1295" s="244"/>
      <c r="AB1295" s="244"/>
    </row>
    <row r="1296" spans="3:28">
      <c r="C1296" s="247"/>
      <c r="D1296" s="130">
        <v>16</v>
      </c>
      <c r="E1296" s="140">
        <v>10000</v>
      </c>
      <c r="F1296" s="127">
        <v>10000</v>
      </c>
      <c r="H1296" s="141" t="s">
        <v>2594</v>
      </c>
      <c r="I1296" s="113">
        <v>16</v>
      </c>
      <c r="J1296" s="42">
        <v>10000</v>
      </c>
      <c r="K1296" s="42" t="str">
        <f>StoreConfig!J1296</f>
        <v>16|0#0#0#10000</v>
      </c>
      <c r="Q1296" s="239">
        <v>5000036</v>
      </c>
      <c r="R1296" s="244">
        <v>1</v>
      </c>
      <c r="S1296" s="244"/>
      <c r="T1296" s="244"/>
      <c r="U1296" s="244"/>
      <c r="V1296" s="244"/>
      <c r="W1296" s="244"/>
      <c r="X1296" s="244"/>
      <c r="Y1296" s="244"/>
      <c r="Z1296" s="244"/>
      <c r="AA1296" s="244"/>
      <c r="AB1296" s="244"/>
    </row>
    <row r="1297" spans="3:28">
      <c r="C1297" s="247"/>
      <c r="D1297" s="130">
        <v>16</v>
      </c>
      <c r="E1297" s="140">
        <v>10000</v>
      </c>
      <c r="F1297" s="127">
        <v>10000</v>
      </c>
      <c r="H1297" s="141" t="s">
        <v>2594</v>
      </c>
      <c r="I1297" s="113">
        <v>16</v>
      </c>
      <c r="J1297" s="42">
        <v>10000</v>
      </c>
      <c r="K1297" s="42" t="str">
        <f>StoreConfig!J1297</f>
        <v>16|0#0#0#10000</v>
      </c>
      <c r="Q1297" s="239">
        <v>5000037</v>
      </c>
      <c r="R1297" s="244">
        <v>1</v>
      </c>
      <c r="S1297" s="244"/>
      <c r="T1297" s="244"/>
      <c r="U1297" s="244"/>
      <c r="V1297" s="244"/>
      <c r="W1297" s="244"/>
      <c r="X1297" s="244"/>
      <c r="Y1297" s="244"/>
      <c r="Z1297" s="244"/>
      <c r="AA1297" s="244"/>
      <c r="AB1297" s="244"/>
    </row>
    <row r="1298" spans="3:28">
      <c r="C1298" s="247"/>
      <c r="D1298" s="130">
        <v>16</v>
      </c>
      <c r="E1298" s="140">
        <v>10000</v>
      </c>
      <c r="F1298" s="127">
        <v>10000</v>
      </c>
      <c r="H1298" s="141" t="s">
        <v>2594</v>
      </c>
      <c r="I1298" s="113">
        <v>16</v>
      </c>
      <c r="J1298" s="42">
        <v>10000</v>
      </c>
      <c r="K1298" s="42" t="str">
        <f>StoreConfig!J1298</f>
        <v>16|0#0#0#10000</v>
      </c>
      <c r="Q1298" s="239">
        <v>5000038</v>
      </c>
      <c r="R1298" s="244">
        <v>1</v>
      </c>
      <c r="S1298" s="244"/>
      <c r="T1298" s="244"/>
      <c r="U1298" s="244"/>
      <c r="V1298" s="244"/>
      <c r="W1298" s="244"/>
      <c r="X1298" s="244"/>
      <c r="Y1298" s="244"/>
      <c r="Z1298" s="244"/>
      <c r="AA1298" s="244"/>
      <c r="AB1298" s="244"/>
    </row>
    <row r="1299" spans="3:28">
      <c r="C1299" s="247"/>
      <c r="D1299" s="130">
        <v>16</v>
      </c>
      <c r="E1299" s="140">
        <v>10000</v>
      </c>
      <c r="F1299" s="127">
        <v>10000</v>
      </c>
      <c r="H1299" s="141" t="s">
        <v>2594</v>
      </c>
      <c r="I1299" s="113">
        <v>16</v>
      </c>
      <c r="J1299" s="42">
        <v>10000</v>
      </c>
      <c r="K1299" s="42" t="str">
        <f>StoreConfig!J1299</f>
        <v>16|0#0#0#10000</v>
      </c>
      <c r="Q1299" s="239">
        <v>5000039</v>
      </c>
      <c r="R1299" s="244">
        <v>1</v>
      </c>
      <c r="S1299" s="244"/>
      <c r="T1299" s="244"/>
      <c r="U1299" s="244"/>
      <c r="V1299" s="244"/>
      <c r="W1299" s="244"/>
      <c r="X1299" s="244"/>
      <c r="Y1299" s="244"/>
      <c r="Z1299" s="244"/>
      <c r="AA1299" s="244"/>
      <c r="AB1299" s="244"/>
    </row>
    <row r="1300" spans="3:28">
      <c r="C1300" s="247"/>
      <c r="D1300" s="130">
        <v>16</v>
      </c>
      <c r="E1300" s="140">
        <v>10000</v>
      </c>
      <c r="F1300" s="127">
        <v>10000</v>
      </c>
      <c r="H1300" s="141" t="s">
        <v>2594</v>
      </c>
      <c r="I1300" s="113">
        <v>16</v>
      </c>
      <c r="J1300" s="42">
        <v>10000</v>
      </c>
      <c r="K1300" s="42" t="str">
        <f>StoreConfig!J1300</f>
        <v>16|0#0#0#10000</v>
      </c>
      <c r="Q1300" s="239">
        <v>5000040</v>
      </c>
      <c r="R1300" s="244">
        <v>1</v>
      </c>
      <c r="S1300" s="244"/>
      <c r="T1300" s="244"/>
      <c r="U1300" s="244"/>
      <c r="V1300" s="244"/>
      <c r="W1300" s="244"/>
      <c r="X1300" s="244"/>
      <c r="Y1300" s="244"/>
      <c r="Z1300" s="244"/>
      <c r="AA1300" s="244"/>
      <c r="AB1300" s="244"/>
    </row>
    <row r="1301" spans="3:28">
      <c r="C1301" s="247"/>
      <c r="D1301" s="130">
        <v>16</v>
      </c>
      <c r="E1301" s="140">
        <v>10000</v>
      </c>
      <c r="F1301" s="127">
        <v>10000</v>
      </c>
      <c r="H1301" s="141" t="s">
        <v>2594</v>
      </c>
      <c r="I1301" s="113">
        <v>16</v>
      </c>
      <c r="J1301" s="42">
        <v>10000</v>
      </c>
      <c r="K1301" s="42" t="str">
        <f>StoreConfig!J1301</f>
        <v>16|0#0#0#10000</v>
      </c>
      <c r="Q1301" s="239">
        <v>5000041</v>
      </c>
      <c r="R1301" s="244">
        <v>1</v>
      </c>
      <c r="S1301" s="244"/>
      <c r="T1301" s="244"/>
      <c r="U1301" s="244"/>
      <c r="V1301" s="244"/>
      <c r="W1301" s="244"/>
      <c r="X1301" s="244"/>
      <c r="Y1301" s="244"/>
      <c r="Z1301" s="244"/>
      <c r="AA1301" s="244"/>
      <c r="AB1301" s="244"/>
    </row>
    <row r="1302" spans="3:28">
      <c r="C1302" s="247"/>
      <c r="D1302" s="130">
        <v>16</v>
      </c>
      <c r="E1302" s="140">
        <v>10000</v>
      </c>
      <c r="F1302" s="127">
        <v>10000</v>
      </c>
      <c r="H1302" s="141" t="s">
        <v>2594</v>
      </c>
      <c r="I1302" s="113">
        <v>16</v>
      </c>
      <c r="J1302" s="42">
        <v>10000</v>
      </c>
      <c r="K1302" s="42" t="str">
        <f>StoreConfig!J1302</f>
        <v>16|0#0#0#10000</v>
      </c>
      <c r="Q1302" s="239">
        <v>5000042</v>
      </c>
      <c r="R1302" s="244">
        <v>1</v>
      </c>
      <c r="S1302" s="244"/>
      <c r="T1302" s="244"/>
      <c r="U1302" s="244"/>
      <c r="V1302" s="244"/>
      <c r="W1302" s="244"/>
      <c r="X1302" s="244"/>
      <c r="Y1302" s="244"/>
      <c r="Z1302" s="244"/>
      <c r="AA1302" s="244"/>
      <c r="AB1302" s="244"/>
    </row>
    <row r="1303" spans="3:28">
      <c r="C1303" s="247"/>
      <c r="D1303" s="130">
        <v>16</v>
      </c>
      <c r="E1303" s="140">
        <v>10000</v>
      </c>
      <c r="F1303" s="127">
        <v>10000</v>
      </c>
      <c r="H1303" s="141" t="s">
        <v>2594</v>
      </c>
      <c r="I1303" s="113">
        <v>16</v>
      </c>
      <c r="J1303" s="42">
        <v>10000</v>
      </c>
      <c r="K1303" s="42" t="str">
        <f>StoreConfig!J1303</f>
        <v>16|0#0#0#10000</v>
      </c>
      <c r="Q1303" s="239">
        <v>5000043</v>
      </c>
      <c r="R1303" s="244">
        <v>1</v>
      </c>
      <c r="S1303" s="244"/>
      <c r="T1303" s="244"/>
      <c r="U1303" s="244"/>
      <c r="V1303" s="244"/>
      <c r="W1303" s="244"/>
      <c r="X1303" s="244"/>
      <c r="Y1303" s="244"/>
      <c r="Z1303" s="244"/>
      <c r="AA1303" s="244"/>
      <c r="AB1303" s="244"/>
    </row>
    <row r="1304" spans="3:28">
      <c r="C1304" s="247"/>
      <c r="D1304" s="130">
        <v>16</v>
      </c>
      <c r="E1304" s="140">
        <v>10000</v>
      </c>
      <c r="F1304" s="127">
        <v>10000</v>
      </c>
      <c r="H1304" s="141" t="s">
        <v>2594</v>
      </c>
      <c r="I1304" s="113">
        <v>16</v>
      </c>
      <c r="J1304" s="42">
        <v>10000</v>
      </c>
      <c r="K1304" s="42" t="str">
        <f>StoreConfig!J1304</f>
        <v>16|0#0#0#10000</v>
      </c>
      <c r="Q1304" s="239">
        <v>5000044</v>
      </c>
      <c r="R1304" s="244">
        <v>1</v>
      </c>
      <c r="S1304" s="244"/>
      <c r="T1304" s="244"/>
      <c r="U1304" s="244"/>
      <c r="V1304" s="244"/>
      <c r="W1304" s="244"/>
      <c r="X1304" s="244"/>
      <c r="Y1304" s="244"/>
      <c r="Z1304" s="244"/>
      <c r="AA1304" s="244"/>
      <c r="AB1304" s="244"/>
    </row>
    <row r="1305" spans="3:28">
      <c r="C1305" s="247"/>
      <c r="D1305" s="130">
        <v>16</v>
      </c>
      <c r="E1305" s="140">
        <v>10000</v>
      </c>
      <c r="F1305" s="127">
        <v>10000</v>
      </c>
      <c r="H1305" s="141" t="s">
        <v>2594</v>
      </c>
      <c r="I1305" s="113">
        <v>16</v>
      </c>
      <c r="J1305" s="42">
        <v>10000</v>
      </c>
      <c r="K1305" s="42" t="str">
        <f>StoreConfig!J1305</f>
        <v>16|0#0#0#10000</v>
      </c>
      <c r="Q1305" s="239">
        <v>5000045</v>
      </c>
      <c r="R1305" s="244">
        <v>1</v>
      </c>
      <c r="S1305" s="244"/>
      <c r="T1305" s="244"/>
      <c r="U1305" s="244"/>
      <c r="V1305" s="244"/>
      <c r="W1305" s="244"/>
      <c r="X1305" s="244"/>
      <c r="Y1305" s="244"/>
      <c r="Z1305" s="244"/>
      <c r="AA1305" s="244"/>
      <c r="AB1305" s="244"/>
    </row>
    <row r="1306" spans="3:28">
      <c r="C1306" s="247"/>
      <c r="D1306" s="130">
        <v>16</v>
      </c>
      <c r="E1306" s="140">
        <v>10000</v>
      </c>
      <c r="F1306" s="127">
        <v>10000</v>
      </c>
      <c r="H1306" s="141" t="s">
        <v>2594</v>
      </c>
      <c r="I1306" s="113">
        <v>16</v>
      </c>
      <c r="J1306" s="42">
        <v>10000</v>
      </c>
      <c r="K1306" s="42" t="str">
        <f>StoreConfig!J1306</f>
        <v>16|0#0#0#10000</v>
      </c>
      <c r="Q1306" s="239">
        <v>5000046</v>
      </c>
      <c r="R1306" s="244">
        <v>1</v>
      </c>
      <c r="S1306" s="244"/>
      <c r="T1306" s="244"/>
      <c r="U1306" s="244"/>
      <c r="V1306" s="244"/>
      <c r="W1306" s="244"/>
      <c r="X1306" s="244"/>
      <c r="Y1306" s="244"/>
      <c r="Z1306" s="244"/>
      <c r="AA1306" s="244"/>
      <c r="AB1306" s="244"/>
    </row>
    <row r="1307" spans="3:28">
      <c r="C1307" s="247"/>
      <c r="D1307" s="130">
        <v>16</v>
      </c>
      <c r="E1307" s="140">
        <v>10000</v>
      </c>
      <c r="F1307" s="127">
        <v>10000</v>
      </c>
      <c r="H1307" s="141" t="s">
        <v>2594</v>
      </c>
      <c r="I1307" s="113">
        <v>16</v>
      </c>
      <c r="J1307" s="42">
        <v>10000</v>
      </c>
      <c r="K1307" s="42" t="str">
        <f>StoreConfig!J1307</f>
        <v>16|0#0#0#10000</v>
      </c>
      <c r="Q1307" s="239">
        <v>5000047</v>
      </c>
      <c r="R1307" s="244">
        <v>1</v>
      </c>
      <c r="S1307" s="244"/>
      <c r="T1307" s="244"/>
      <c r="U1307" s="244"/>
      <c r="V1307" s="244"/>
      <c r="W1307" s="244"/>
      <c r="X1307" s="244"/>
      <c r="Y1307" s="244"/>
      <c r="Z1307" s="244"/>
      <c r="AA1307" s="244"/>
      <c r="AB1307" s="244"/>
    </row>
    <row r="1308" spans="3:28">
      <c r="C1308" s="247"/>
      <c r="D1308" s="130">
        <v>66</v>
      </c>
      <c r="E1308" s="140">
        <v>800</v>
      </c>
      <c r="F1308" s="127">
        <v>800</v>
      </c>
      <c r="H1308" s="141" t="s">
        <v>2594</v>
      </c>
      <c r="I1308" s="113">
        <v>66</v>
      </c>
      <c r="J1308" s="42">
        <v>800</v>
      </c>
      <c r="K1308" s="42" t="str">
        <f>StoreConfig!J1308</f>
        <v>66|0#0#0#800</v>
      </c>
      <c r="Q1308" s="239">
        <v>5000001</v>
      </c>
      <c r="R1308" s="244">
        <v>1</v>
      </c>
      <c r="S1308" s="244"/>
      <c r="T1308" s="244"/>
      <c r="U1308" s="244"/>
      <c r="V1308" s="244"/>
      <c r="W1308" s="244"/>
      <c r="X1308" s="244"/>
      <c r="Y1308" s="244"/>
      <c r="Z1308" s="244"/>
      <c r="AA1308" s="244"/>
      <c r="AB1308" s="244"/>
    </row>
    <row r="1309" spans="3:28">
      <c r="C1309" s="247"/>
      <c r="D1309" s="130">
        <v>66</v>
      </c>
      <c r="E1309" s="140">
        <v>800</v>
      </c>
      <c r="F1309" s="127">
        <v>800</v>
      </c>
      <c r="H1309" s="141" t="s">
        <v>2594</v>
      </c>
      <c r="I1309" s="113">
        <v>66</v>
      </c>
      <c r="J1309" s="42">
        <v>800</v>
      </c>
      <c r="K1309" s="42" t="str">
        <f>StoreConfig!J1309</f>
        <v>66|0#0#0#800</v>
      </c>
      <c r="Q1309" s="239">
        <v>5000002</v>
      </c>
      <c r="R1309" s="244">
        <v>1</v>
      </c>
      <c r="S1309" s="244"/>
      <c r="T1309" s="244"/>
      <c r="U1309" s="244"/>
      <c r="V1309" s="244"/>
      <c r="W1309" s="244"/>
      <c r="X1309" s="244"/>
      <c r="Y1309" s="244"/>
      <c r="Z1309" s="244"/>
      <c r="AA1309" s="244"/>
      <c r="AB1309" s="244"/>
    </row>
    <row r="1310" spans="3:28">
      <c r="C1310" s="247"/>
      <c r="D1310" s="130">
        <v>66</v>
      </c>
      <c r="E1310" s="140">
        <v>800</v>
      </c>
      <c r="F1310" s="127">
        <v>800</v>
      </c>
      <c r="H1310" s="141" t="s">
        <v>2594</v>
      </c>
      <c r="I1310" s="113">
        <v>66</v>
      </c>
      <c r="J1310" s="42">
        <v>800</v>
      </c>
      <c r="K1310" s="42" t="str">
        <f>StoreConfig!J1310</f>
        <v>66|0#0#0#800</v>
      </c>
      <c r="Q1310" s="239">
        <v>5000003</v>
      </c>
      <c r="R1310" s="244">
        <v>1</v>
      </c>
      <c r="S1310" s="244"/>
      <c r="T1310" s="244"/>
      <c r="U1310" s="244"/>
      <c r="V1310" s="244"/>
      <c r="W1310" s="244"/>
      <c r="X1310" s="244"/>
      <c r="Y1310" s="244"/>
      <c r="Z1310" s="244"/>
      <c r="AA1310" s="244"/>
      <c r="AB1310" s="244"/>
    </row>
    <row r="1311" spans="3:28">
      <c r="C1311" s="247"/>
      <c r="D1311" s="130">
        <v>66</v>
      </c>
      <c r="E1311" s="140">
        <v>800</v>
      </c>
      <c r="F1311" s="127">
        <v>800</v>
      </c>
      <c r="H1311" s="141" t="s">
        <v>2594</v>
      </c>
      <c r="I1311" s="113">
        <v>66</v>
      </c>
      <c r="J1311" s="42">
        <v>800</v>
      </c>
      <c r="K1311" s="42" t="str">
        <f>StoreConfig!J1311</f>
        <v>66|0#0#0#800</v>
      </c>
      <c r="Q1311" s="239">
        <v>5000004</v>
      </c>
      <c r="R1311" s="244">
        <v>1</v>
      </c>
      <c r="S1311" s="244"/>
      <c r="T1311" s="244"/>
      <c r="U1311" s="244"/>
      <c r="V1311" s="244"/>
      <c r="W1311" s="244"/>
      <c r="X1311" s="244"/>
      <c r="Y1311" s="244"/>
      <c r="Z1311" s="244"/>
      <c r="AA1311" s="244"/>
      <c r="AB1311" s="244"/>
    </row>
    <row r="1312" spans="3:28">
      <c r="C1312" s="247"/>
      <c r="D1312" s="130">
        <v>66</v>
      </c>
      <c r="E1312" s="140">
        <v>800</v>
      </c>
      <c r="F1312" s="127">
        <v>800</v>
      </c>
      <c r="H1312" s="141" t="s">
        <v>2594</v>
      </c>
      <c r="I1312" s="113">
        <v>66</v>
      </c>
      <c r="J1312" s="42">
        <v>800</v>
      </c>
      <c r="K1312" s="42" t="str">
        <f>StoreConfig!J1312</f>
        <v>66|0#0#0#800</v>
      </c>
      <c r="Q1312" s="239">
        <v>5000005</v>
      </c>
      <c r="R1312" s="244">
        <v>1</v>
      </c>
      <c r="S1312" s="244"/>
      <c r="T1312" s="244"/>
      <c r="U1312" s="244"/>
      <c r="V1312" s="244"/>
      <c r="W1312" s="244"/>
      <c r="X1312" s="244"/>
      <c r="Y1312" s="244"/>
      <c r="Z1312" s="244"/>
      <c r="AA1312" s="244"/>
      <c r="AB1312" s="244"/>
    </row>
    <row r="1313" spans="3:28">
      <c r="C1313" s="247"/>
      <c r="D1313" s="130">
        <v>66</v>
      </c>
      <c r="E1313" s="140">
        <v>800</v>
      </c>
      <c r="F1313" s="127">
        <v>800</v>
      </c>
      <c r="H1313" s="141" t="s">
        <v>2594</v>
      </c>
      <c r="I1313" s="113">
        <v>66</v>
      </c>
      <c r="J1313" s="42">
        <v>800</v>
      </c>
      <c r="K1313" s="42" t="str">
        <f>StoreConfig!J1313</f>
        <v>66|0#0#0#800</v>
      </c>
      <c r="Q1313" s="239">
        <v>5000006</v>
      </c>
      <c r="R1313" s="244">
        <v>1</v>
      </c>
      <c r="S1313" s="244"/>
      <c r="T1313" s="244"/>
      <c r="U1313" s="244"/>
      <c r="V1313" s="244"/>
      <c r="W1313" s="244"/>
      <c r="X1313" s="244"/>
      <c r="Y1313" s="244"/>
      <c r="Z1313" s="244"/>
      <c r="AA1313" s="244"/>
      <c r="AB1313" s="244"/>
    </row>
    <row r="1314" spans="3:28">
      <c r="C1314" s="247"/>
      <c r="D1314" s="130">
        <v>66</v>
      </c>
      <c r="E1314" s="140">
        <v>800</v>
      </c>
      <c r="F1314" s="127">
        <v>800</v>
      </c>
      <c r="H1314" s="141" t="s">
        <v>2594</v>
      </c>
      <c r="I1314" s="113">
        <v>66</v>
      </c>
      <c r="J1314" s="42">
        <v>800</v>
      </c>
      <c r="K1314" s="42" t="str">
        <f>StoreConfig!J1314</f>
        <v>66|0#0#0#800</v>
      </c>
      <c r="Q1314" s="239">
        <v>5000007</v>
      </c>
      <c r="R1314" s="244">
        <v>1</v>
      </c>
      <c r="S1314" s="244"/>
      <c r="T1314" s="244"/>
      <c r="U1314" s="244"/>
      <c r="V1314" s="244"/>
      <c r="W1314" s="244"/>
      <c r="X1314" s="244"/>
      <c r="Y1314" s="244"/>
      <c r="Z1314" s="244"/>
      <c r="AA1314" s="244"/>
      <c r="AB1314" s="244"/>
    </row>
    <row r="1315" spans="3:28">
      <c r="C1315" s="247"/>
      <c r="D1315" s="130">
        <v>66</v>
      </c>
      <c r="E1315" s="140">
        <v>800</v>
      </c>
      <c r="F1315" s="127">
        <v>800</v>
      </c>
      <c r="H1315" s="141" t="s">
        <v>2594</v>
      </c>
      <c r="I1315" s="113">
        <v>66</v>
      </c>
      <c r="J1315" s="42">
        <v>800</v>
      </c>
      <c r="K1315" s="42" t="str">
        <f>StoreConfig!J1315</f>
        <v>66|0#0#0#800</v>
      </c>
      <c r="Q1315" s="239">
        <v>5000008</v>
      </c>
      <c r="R1315" s="244">
        <v>1</v>
      </c>
      <c r="S1315" s="244"/>
      <c r="T1315" s="244"/>
      <c r="U1315" s="244"/>
      <c r="V1315" s="244"/>
      <c r="W1315" s="244"/>
      <c r="X1315" s="244"/>
      <c r="Y1315" s="244"/>
      <c r="Z1315" s="244"/>
      <c r="AA1315" s="244"/>
      <c r="AB1315" s="244"/>
    </row>
    <row r="1316" spans="3:28">
      <c r="C1316" s="247"/>
      <c r="D1316" s="130">
        <v>66</v>
      </c>
      <c r="E1316" s="140">
        <v>3000</v>
      </c>
      <c r="F1316" s="127">
        <v>3000</v>
      </c>
      <c r="H1316" s="141" t="s">
        <v>2594</v>
      </c>
      <c r="I1316" s="113">
        <v>66</v>
      </c>
      <c r="J1316" s="42">
        <v>3000</v>
      </c>
      <c r="K1316" s="42" t="str">
        <f>StoreConfig!J1316</f>
        <v>66|0#0#0#3000</v>
      </c>
      <c r="Q1316" s="239">
        <v>5000009</v>
      </c>
      <c r="R1316" s="244">
        <v>1</v>
      </c>
      <c r="S1316" s="244"/>
      <c r="T1316" s="244"/>
      <c r="U1316" s="244"/>
      <c r="V1316" s="244"/>
      <c r="W1316" s="244"/>
      <c r="X1316" s="244"/>
      <c r="Y1316" s="244"/>
      <c r="Z1316" s="244"/>
      <c r="AA1316" s="244"/>
      <c r="AB1316" s="244"/>
    </row>
    <row r="1317" spans="3:28">
      <c r="C1317" s="247"/>
      <c r="D1317" s="130">
        <v>66</v>
      </c>
      <c r="E1317" s="140">
        <v>3000</v>
      </c>
      <c r="F1317" s="127">
        <v>3000</v>
      </c>
      <c r="H1317" s="141" t="s">
        <v>2594</v>
      </c>
      <c r="I1317" s="113">
        <v>66</v>
      </c>
      <c r="J1317" s="42">
        <v>3000</v>
      </c>
      <c r="K1317" s="42" t="str">
        <f>StoreConfig!J1317</f>
        <v>66|0#0#0#3000</v>
      </c>
      <c r="Q1317" s="239">
        <v>5000010</v>
      </c>
      <c r="R1317" s="244">
        <v>1</v>
      </c>
      <c r="S1317" s="244"/>
      <c r="T1317" s="244"/>
      <c r="U1317" s="244"/>
      <c r="V1317" s="244"/>
      <c r="W1317" s="244"/>
      <c r="X1317" s="244"/>
      <c r="Y1317" s="244"/>
      <c r="Z1317" s="244"/>
      <c r="AA1317" s="244"/>
      <c r="AB1317" s="244"/>
    </row>
    <row r="1318" spans="3:28">
      <c r="C1318" s="247"/>
      <c r="D1318" s="130">
        <v>66</v>
      </c>
      <c r="E1318" s="140">
        <v>3000</v>
      </c>
      <c r="F1318" s="127">
        <v>3000</v>
      </c>
      <c r="H1318" s="141" t="s">
        <v>2594</v>
      </c>
      <c r="I1318" s="113">
        <v>66</v>
      </c>
      <c r="J1318" s="42">
        <v>3000</v>
      </c>
      <c r="K1318" s="42" t="str">
        <f>StoreConfig!J1318</f>
        <v>66|0#0#0#3000</v>
      </c>
      <c r="Q1318" s="239">
        <v>5000011</v>
      </c>
      <c r="R1318" s="244">
        <v>1</v>
      </c>
      <c r="S1318" s="244"/>
      <c r="T1318" s="244"/>
      <c r="U1318" s="244"/>
      <c r="V1318" s="244"/>
      <c r="W1318" s="244"/>
      <c r="X1318" s="244"/>
      <c r="Y1318" s="244"/>
      <c r="Z1318" s="244"/>
      <c r="AA1318" s="244"/>
      <c r="AB1318" s="244"/>
    </row>
    <row r="1319" spans="3:28">
      <c r="C1319" s="247"/>
      <c r="D1319" s="130">
        <v>66</v>
      </c>
      <c r="E1319" s="140">
        <v>3000</v>
      </c>
      <c r="F1319" s="127">
        <v>3000</v>
      </c>
      <c r="H1319" s="141" t="s">
        <v>2594</v>
      </c>
      <c r="I1319" s="113">
        <v>66</v>
      </c>
      <c r="J1319" s="42">
        <v>3000</v>
      </c>
      <c r="K1319" s="42" t="str">
        <f>StoreConfig!J1319</f>
        <v>66|0#0#0#3000</v>
      </c>
      <c r="Q1319" s="239">
        <v>5000012</v>
      </c>
      <c r="R1319" s="244">
        <v>1</v>
      </c>
      <c r="S1319" s="244"/>
      <c r="T1319" s="244"/>
      <c r="U1319" s="244"/>
      <c r="V1319" s="244"/>
      <c r="W1319" s="244"/>
      <c r="X1319" s="244"/>
      <c r="Y1319" s="244"/>
      <c r="Z1319" s="244"/>
      <c r="AA1319" s="244"/>
      <c r="AB1319" s="244"/>
    </row>
    <row r="1320" spans="3:28">
      <c r="C1320" s="247"/>
      <c r="D1320" s="130">
        <v>66</v>
      </c>
      <c r="E1320" s="140">
        <v>3000</v>
      </c>
      <c r="F1320" s="127">
        <v>3000</v>
      </c>
      <c r="H1320" s="141" t="s">
        <v>2594</v>
      </c>
      <c r="I1320" s="113">
        <v>66</v>
      </c>
      <c r="J1320" s="42">
        <v>3000</v>
      </c>
      <c r="K1320" s="42" t="str">
        <f>StoreConfig!J1320</f>
        <v>66|0#0#0#3000</v>
      </c>
      <c r="Q1320" s="239">
        <v>5000013</v>
      </c>
      <c r="R1320" s="244">
        <v>1</v>
      </c>
      <c r="S1320" s="244"/>
      <c r="T1320" s="244"/>
      <c r="U1320" s="244"/>
      <c r="V1320" s="244"/>
      <c r="W1320" s="244"/>
      <c r="X1320" s="244"/>
      <c r="Y1320" s="244"/>
      <c r="Z1320" s="244"/>
      <c r="AA1320" s="244"/>
      <c r="AB1320" s="244"/>
    </row>
    <row r="1321" spans="3:28">
      <c r="C1321" s="247"/>
      <c r="D1321" s="130">
        <v>66</v>
      </c>
      <c r="E1321" s="140">
        <v>3000</v>
      </c>
      <c r="F1321" s="127">
        <v>3000</v>
      </c>
      <c r="H1321" s="141" t="s">
        <v>2594</v>
      </c>
      <c r="I1321" s="113">
        <v>66</v>
      </c>
      <c r="J1321" s="42">
        <v>3000</v>
      </c>
      <c r="K1321" s="42" t="str">
        <f>StoreConfig!J1321</f>
        <v>66|0#0#0#3000</v>
      </c>
      <c r="Q1321" s="239">
        <v>5000014</v>
      </c>
      <c r="R1321" s="244">
        <v>1</v>
      </c>
      <c r="S1321" s="244"/>
      <c r="T1321" s="244"/>
      <c r="U1321" s="244"/>
      <c r="V1321" s="244"/>
      <c r="W1321" s="244"/>
      <c r="X1321" s="244"/>
      <c r="Y1321" s="244"/>
      <c r="Z1321" s="244"/>
      <c r="AA1321" s="244"/>
      <c r="AB1321" s="244"/>
    </row>
    <row r="1322" spans="3:28">
      <c r="C1322" s="247"/>
      <c r="D1322" s="130">
        <v>66</v>
      </c>
      <c r="E1322" s="140">
        <v>3000</v>
      </c>
      <c r="F1322" s="127">
        <v>3000</v>
      </c>
      <c r="H1322" s="141" t="s">
        <v>2594</v>
      </c>
      <c r="I1322" s="113">
        <v>66</v>
      </c>
      <c r="J1322" s="42">
        <v>3000</v>
      </c>
      <c r="K1322" s="42" t="str">
        <f>StoreConfig!J1322</f>
        <v>66|0#0#0#3000</v>
      </c>
      <c r="Q1322" s="239">
        <v>5000015</v>
      </c>
      <c r="R1322" s="244">
        <v>1</v>
      </c>
      <c r="S1322" s="244"/>
      <c r="T1322" s="244"/>
      <c r="U1322" s="244"/>
      <c r="V1322" s="244"/>
      <c r="W1322" s="244"/>
      <c r="X1322" s="244"/>
      <c r="Y1322" s="244"/>
      <c r="Z1322" s="244"/>
      <c r="AA1322" s="244"/>
      <c r="AB1322" s="244"/>
    </row>
    <row r="1323" spans="3:28">
      <c r="C1323" s="247"/>
      <c r="D1323" s="130">
        <v>66</v>
      </c>
      <c r="E1323" s="140">
        <v>3000</v>
      </c>
      <c r="F1323" s="127">
        <v>3000</v>
      </c>
      <c r="H1323" s="141" t="s">
        <v>2594</v>
      </c>
      <c r="I1323" s="113">
        <v>66</v>
      </c>
      <c r="J1323" s="42">
        <v>3000</v>
      </c>
      <c r="K1323" s="42" t="str">
        <f>StoreConfig!J1323</f>
        <v>66|0#0#0#3000</v>
      </c>
      <c r="Q1323" s="239">
        <v>5000016</v>
      </c>
      <c r="R1323" s="244">
        <v>1</v>
      </c>
      <c r="S1323" s="244"/>
      <c r="T1323" s="244"/>
      <c r="U1323" s="244"/>
      <c r="V1323" s="244"/>
      <c r="W1323" s="244"/>
      <c r="X1323" s="244"/>
      <c r="Y1323" s="244"/>
      <c r="Z1323" s="244"/>
      <c r="AA1323" s="244"/>
      <c r="AB1323" s="244"/>
    </row>
    <row r="1324" spans="3:28">
      <c r="C1324" s="247"/>
      <c r="D1324" s="130">
        <v>66</v>
      </c>
      <c r="E1324" s="140">
        <v>3000</v>
      </c>
      <c r="F1324" s="127">
        <v>3000</v>
      </c>
      <c r="H1324" s="141" t="s">
        <v>2594</v>
      </c>
      <c r="I1324" s="113">
        <v>66</v>
      </c>
      <c r="J1324" s="42">
        <v>3000</v>
      </c>
      <c r="K1324" s="42" t="str">
        <f>StoreConfig!J1324</f>
        <v>66|0#0#0#3000</v>
      </c>
      <c r="Q1324" s="239">
        <v>5000017</v>
      </c>
      <c r="R1324" s="244">
        <v>1</v>
      </c>
      <c r="S1324" s="244"/>
      <c r="T1324" s="244"/>
      <c r="U1324" s="244"/>
      <c r="V1324" s="244"/>
      <c r="W1324" s="244"/>
      <c r="X1324" s="244"/>
      <c r="Y1324" s="244"/>
      <c r="Z1324" s="244"/>
      <c r="AA1324" s="244"/>
      <c r="AB1324" s="244"/>
    </row>
    <row r="1325" spans="3:28">
      <c r="C1325" s="247"/>
      <c r="D1325" s="130">
        <v>66</v>
      </c>
      <c r="E1325" s="140">
        <v>3000</v>
      </c>
      <c r="F1325" s="127">
        <v>3000</v>
      </c>
      <c r="H1325" s="141" t="s">
        <v>2594</v>
      </c>
      <c r="I1325" s="113">
        <v>66</v>
      </c>
      <c r="J1325" s="42">
        <v>3000</v>
      </c>
      <c r="K1325" s="42" t="str">
        <f>StoreConfig!J1325</f>
        <v>66|0#0#0#3000</v>
      </c>
      <c r="Q1325" s="239">
        <v>5000018</v>
      </c>
      <c r="R1325" s="244">
        <v>1</v>
      </c>
      <c r="S1325" s="244"/>
      <c r="T1325" s="244"/>
      <c r="U1325" s="244"/>
      <c r="V1325" s="244"/>
      <c r="W1325" s="244"/>
      <c r="X1325" s="244"/>
      <c r="Y1325" s="244"/>
      <c r="Z1325" s="244"/>
      <c r="AA1325" s="244"/>
      <c r="AB1325" s="244"/>
    </row>
    <row r="1326" spans="3:28">
      <c r="C1326" s="247"/>
      <c r="D1326" s="130">
        <v>66</v>
      </c>
      <c r="E1326" s="140">
        <v>3000</v>
      </c>
      <c r="F1326" s="127">
        <v>3000</v>
      </c>
      <c r="H1326" s="141" t="s">
        <v>2594</v>
      </c>
      <c r="I1326" s="113">
        <v>66</v>
      </c>
      <c r="J1326" s="42">
        <v>3000</v>
      </c>
      <c r="K1326" s="42" t="str">
        <f>StoreConfig!J1326</f>
        <v>66|0#0#0#3000</v>
      </c>
      <c r="Q1326" s="239">
        <v>5000019</v>
      </c>
      <c r="R1326" s="244">
        <v>1</v>
      </c>
      <c r="S1326" s="244"/>
      <c r="T1326" s="244"/>
      <c r="U1326" s="244"/>
      <c r="V1326" s="244"/>
      <c r="W1326" s="244"/>
      <c r="X1326" s="244"/>
      <c r="Y1326" s="244"/>
      <c r="Z1326" s="244"/>
      <c r="AA1326" s="244"/>
      <c r="AB1326" s="244"/>
    </row>
    <row r="1327" spans="3:28">
      <c r="C1327" s="247"/>
      <c r="D1327" s="130">
        <v>66</v>
      </c>
      <c r="E1327" s="140">
        <v>3000</v>
      </c>
      <c r="F1327" s="127">
        <v>3000</v>
      </c>
      <c r="H1327" s="141" t="s">
        <v>2594</v>
      </c>
      <c r="I1327" s="113">
        <v>66</v>
      </c>
      <c r="J1327" s="42">
        <v>3000</v>
      </c>
      <c r="K1327" s="42" t="str">
        <f>StoreConfig!J1327</f>
        <v>66|0#0#0#3000</v>
      </c>
      <c r="Q1327" s="239">
        <v>5000020</v>
      </c>
      <c r="R1327" s="244">
        <v>1</v>
      </c>
      <c r="S1327" s="244"/>
      <c r="T1327" s="244"/>
      <c r="U1327" s="244"/>
      <c r="V1327" s="244"/>
      <c r="W1327" s="244"/>
      <c r="X1327" s="244"/>
      <c r="Y1327" s="244"/>
      <c r="Z1327" s="244"/>
      <c r="AA1327" s="244"/>
      <c r="AB1327" s="244"/>
    </row>
    <row r="1328" spans="3:28">
      <c r="C1328" s="247"/>
      <c r="D1328" s="130">
        <v>66</v>
      </c>
      <c r="E1328" s="140">
        <v>3000</v>
      </c>
      <c r="F1328" s="127">
        <v>3000</v>
      </c>
      <c r="H1328" s="141" t="s">
        <v>2594</v>
      </c>
      <c r="I1328" s="113">
        <v>66</v>
      </c>
      <c r="J1328" s="42">
        <v>3000</v>
      </c>
      <c r="K1328" s="42" t="str">
        <f>StoreConfig!J1328</f>
        <v>66|0#0#0#3000</v>
      </c>
      <c r="Q1328" s="239">
        <v>5000021</v>
      </c>
      <c r="R1328" s="244">
        <v>1</v>
      </c>
      <c r="S1328" s="244"/>
      <c r="T1328" s="244"/>
      <c r="U1328" s="244"/>
      <c r="V1328" s="244"/>
      <c r="W1328" s="244"/>
      <c r="X1328" s="244"/>
      <c r="Y1328" s="244"/>
      <c r="Z1328" s="244"/>
      <c r="AA1328" s="244"/>
      <c r="AB1328" s="244"/>
    </row>
    <row r="1329" spans="3:28">
      <c r="C1329" s="247"/>
      <c r="D1329" s="130">
        <v>66</v>
      </c>
      <c r="E1329" s="140">
        <v>3000</v>
      </c>
      <c r="F1329" s="127">
        <v>3000</v>
      </c>
      <c r="H1329" s="141" t="s">
        <v>2594</v>
      </c>
      <c r="I1329" s="113">
        <v>66</v>
      </c>
      <c r="J1329" s="42">
        <v>3000</v>
      </c>
      <c r="K1329" s="42" t="str">
        <f>StoreConfig!J1329</f>
        <v>66|0#0#0#3000</v>
      </c>
      <c r="Q1329" s="239">
        <v>5000022</v>
      </c>
      <c r="R1329" s="244">
        <v>1</v>
      </c>
      <c r="S1329" s="244"/>
      <c r="T1329" s="244"/>
      <c r="U1329" s="244"/>
      <c r="V1329" s="244"/>
      <c r="W1329" s="244"/>
      <c r="X1329" s="244"/>
      <c r="Y1329" s="244"/>
      <c r="Z1329" s="244"/>
      <c r="AA1329" s="244"/>
      <c r="AB1329" s="244"/>
    </row>
    <row r="1330" spans="3:28">
      <c r="C1330" s="247"/>
      <c r="D1330" s="130">
        <v>66</v>
      </c>
      <c r="E1330" s="140">
        <v>3000</v>
      </c>
      <c r="F1330" s="127">
        <v>3000</v>
      </c>
      <c r="H1330" s="141" t="s">
        <v>2594</v>
      </c>
      <c r="I1330" s="113">
        <v>66</v>
      </c>
      <c r="J1330" s="42">
        <v>3000</v>
      </c>
      <c r="K1330" s="42" t="str">
        <f>StoreConfig!J1330</f>
        <v>66|0#0#0#3000</v>
      </c>
      <c r="Q1330" s="239">
        <v>5000023</v>
      </c>
      <c r="R1330" s="244">
        <v>1</v>
      </c>
      <c r="S1330" s="244"/>
      <c r="T1330" s="244"/>
      <c r="U1330" s="244"/>
      <c r="V1330" s="244"/>
      <c r="W1330" s="244"/>
      <c r="X1330" s="244"/>
      <c r="Y1330" s="244"/>
      <c r="Z1330" s="244"/>
      <c r="AA1330" s="244"/>
      <c r="AB1330" s="244"/>
    </row>
    <row r="1331" spans="3:28">
      <c r="C1331" s="247"/>
      <c r="D1331" s="130">
        <v>66</v>
      </c>
      <c r="E1331" s="140">
        <v>3000</v>
      </c>
      <c r="F1331" s="127">
        <v>3000</v>
      </c>
      <c r="H1331" s="141" t="s">
        <v>2594</v>
      </c>
      <c r="I1331" s="113">
        <v>66</v>
      </c>
      <c r="J1331" s="42">
        <v>3000</v>
      </c>
      <c r="K1331" s="42" t="str">
        <f>StoreConfig!J1331</f>
        <v>66|0#0#0#3000</v>
      </c>
      <c r="Q1331" s="239">
        <v>5000024</v>
      </c>
      <c r="R1331" s="244">
        <v>1</v>
      </c>
      <c r="S1331" s="244"/>
      <c r="T1331" s="244"/>
      <c r="U1331" s="244"/>
      <c r="V1331" s="244"/>
      <c r="W1331" s="244"/>
      <c r="X1331" s="244"/>
      <c r="Y1331" s="244"/>
      <c r="Z1331" s="244"/>
      <c r="AA1331" s="244"/>
      <c r="AB1331" s="244"/>
    </row>
    <row r="1332" spans="3:28">
      <c r="C1332" s="247"/>
      <c r="D1332" s="130">
        <v>66</v>
      </c>
      <c r="E1332" s="140">
        <v>3000</v>
      </c>
      <c r="F1332" s="127">
        <v>3000</v>
      </c>
      <c r="H1332" s="141" t="s">
        <v>2594</v>
      </c>
      <c r="I1332" s="113">
        <v>66</v>
      </c>
      <c r="J1332" s="42">
        <v>3000</v>
      </c>
      <c r="K1332" s="42" t="str">
        <f>StoreConfig!J1332</f>
        <v>66|0#0#0#3000</v>
      </c>
      <c r="Q1332" s="239">
        <v>5000025</v>
      </c>
      <c r="R1332" s="244">
        <v>1</v>
      </c>
      <c r="S1332" s="244"/>
      <c r="T1332" s="244"/>
      <c r="U1332" s="244"/>
      <c r="V1332" s="244"/>
      <c r="W1332" s="244"/>
      <c r="X1332" s="244"/>
      <c r="Y1332" s="244"/>
      <c r="Z1332" s="244"/>
      <c r="AA1332" s="244"/>
      <c r="AB1332" s="244"/>
    </row>
    <row r="1333" spans="3:28">
      <c r="C1333" s="247"/>
      <c r="D1333" s="130">
        <v>66</v>
      </c>
      <c r="E1333" s="140">
        <v>3000</v>
      </c>
      <c r="F1333" s="127">
        <v>3000</v>
      </c>
      <c r="H1333" s="141" t="s">
        <v>2594</v>
      </c>
      <c r="I1333" s="113">
        <v>66</v>
      </c>
      <c r="J1333" s="42">
        <v>3000</v>
      </c>
      <c r="K1333" s="42" t="str">
        <f>StoreConfig!J1333</f>
        <v>66|0#0#0#3000</v>
      </c>
      <c r="Q1333" s="239">
        <v>5000026</v>
      </c>
      <c r="R1333" s="244">
        <v>1</v>
      </c>
      <c r="S1333" s="244"/>
      <c r="T1333" s="244"/>
      <c r="U1333" s="244"/>
      <c r="V1333" s="244"/>
      <c r="W1333" s="244"/>
      <c r="X1333" s="244"/>
      <c r="Y1333" s="244"/>
      <c r="Z1333" s="244"/>
      <c r="AA1333" s="244"/>
      <c r="AB1333" s="244"/>
    </row>
    <row r="1334" spans="3:28">
      <c r="C1334" s="247"/>
      <c r="D1334" s="130">
        <v>66</v>
      </c>
      <c r="E1334" s="140">
        <v>3000</v>
      </c>
      <c r="F1334" s="127">
        <v>3000</v>
      </c>
      <c r="H1334" s="141" t="s">
        <v>2594</v>
      </c>
      <c r="I1334" s="113">
        <v>66</v>
      </c>
      <c r="J1334" s="42">
        <v>3000</v>
      </c>
      <c r="K1334" s="42" t="str">
        <f>StoreConfig!J1334</f>
        <v>66|0#0#0#3000</v>
      </c>
      <c r="Q1334" s="239">
        <v>5000027</v>
      </c>
      <c r="R1334" s="244">
        <v>1</v>
      </c>
      <c r="S1334" s="244"/>
      <c r="T1334" s="244"/>
      <c r="U1334" s="244"/>
      <c r="V1334" s="244"/>
      <c r="W1334" s="244"/>
      <c r="X1334" s="244"/>
      <c r="Y1334" s="244"/>
      <c r="Z1334" s="244"/>
      <c r="AA1334" s="244"/>
      <c r="AB1334" s="244"/>
    </row>
    <row r="1335" spans="3:28">
      <c r="C1335" s="247"/>
      <c r="D1335" s="130">
        <v>66</v>
      </c>
      <c r="E1335" s="140">
        <v>3000</v>
      </c>
      <c r="F1335" s="127">
        <v>3000</v>
      </c>
      <c r="H1335" s="141" t="s">
        <v>2594</v>
      </c>
      <c r="I1335" s="113">
        <v>66</v>
      </c>
      <c r="J1335" s="42">
        <v>3000</v>
      </c>
      <c r="K1335" s="42" t="str">
        <f>StoreConfig!J1335</f>
        <v>66|0#0#0#3000</v>
      </c>
      <c r="Q1335" s="239">
        <v>5000028</v>
      </c>
      <c r="R1335" s="244">
        <v>1</v>
      </c>
      <c r="S1335" s="244"/>
      <c r="T1335" s="244"/>
      <c r="U1335" s="244"/>
      <c r="V1335" s="244"/>
      <c r="W1335" s="244"/>
      <c r="X1335" s="244"/>
      <c r="Y1335" s="244"/>
      <c r="Z1335" s="244"/>
      <c r="AA1335" s="244"/>
      <c r="AB1335" s="244"/>
    </row>
    <row r="1336" spans="3:28">
      <c r="C1336" s="247"/>
      <c r="D1336" s="130">
        <v>66</v>
      </c>
      <c r="E1336" s="140">
        <v>3000</v>
      </c>
      <c r="F1336" s="127">
        <v>3000</v>
      </c>
      <c r="H1336" s="141" t="s">
        <v>2594</v>
      </c>
      <c r="I1336" s="113">
        <v>66</v>
      </c>
      <c r="J1336" s="42">
        <v>3000</v>
      </c>
      <c r="K1336" s="42" t="str">
        <f>StoreConfig!J1336</f>
        <v>66|0#0#0#3000</v>
      </c>
      <c r="Q1336" s="239">
        <v>5000029</v>
      </c>
      <c r="R1336" s="244">
        <v>1</v>
      </c>
      <c r="S1336" s="244"/>
      <c r="T1336" s="244"/>
      <c r="U1336" s="244"/>
      <c r="V1336" s="244"/>
      <c r="W1336" s="244"/>
      <c r="X1336" s="244"/>
      <c r="Y1336" s="244"/>
      <c r="Z1336" s="244"/>
      <c r="AA1336" s="244"/>
      <c r="AB1336" s="244"/>
    </row>
    <row r="1337" spans="3:28">
      <c r="C1337" s="247"/>
      <c r="D1337" s="130">
        <v>66</v>
      </c>
      <c r="E1337" s="140">
        <v>3000</v>
      </c>
      <c r="F1337" s="127">
        <v>3000</v>
      </c>
      <c r="H1337" s="141" t="s">
        <v>2594</v>
      </c>
      <c r="I1337" s="113">
        <v>66</v>
      </c>
      <c r="J1337" s="42">
        <v>3000</v>
      </c>
      <c r="K1337" s="42" t="str">
        <f>StoreConfig!J1337</f>
        <v>66|0#0#0#3000</v>
      </c>
      <c r="Q1337" s="239">
        <v>5000030</v>
      </c>
      <c r="R1337" s="244">
        <v>1</v>
      </c>
      <c r="S1337" s="244"/>
      <c r="T1337" s="244"/>
      <c r="U1337" s="244"/>
      <c r="V1337" s="244"/>
      <c r="W1337" s="244"/>
      <c r="X1337" s="244"/>
      <c r="Y1337" s="244"/>
      <c r="Z1337" s="244"/>
      <c r="AA1337" s="244"/>
      <c r="AB1337" s="244"/>
    </row>
    <row r="1338" spans="3:28">
      <c r="C1338" s="247"/>
      <c r="D1338" s="130">
        <v>66</v>
      </c>
      <c r="E1338" s="140">
        <v>3000</v>
      </c>
      <c r="F1338" s="127">
        <v>3000</v>
      </c>
      <c r="H1338" s="141" t="s">
        <v>2594</v>
      </c>
      <c r="I1338" s="113">
        <v>66</v>
      </c>
      <c r="J1338" s="42">
        <v>3000</v>
      </c>
      <c r="K1338" s="42" t="str">
        <f>StoreConfig!J1338</f>
        <v>66|0#0#0#3000</v>
      </c>
      <c r="Q1338" s="239">
        <v>5000031</v>
      </c>
      <c r="R1338" s="244">
        <v>1</v>
      </c>
      <c r="S1338" s="244"/>
      <c r="T1338" s="244"/>
      <c r="U1338" s="244"/>
      <c r="V1338" s="244"/>
      <c r="W1338" s="244"/>
      <c r="X1338" s="244"/>
      <c r="Y1338" s="244"/>
      <c r="Z1338" s="244"/>
      <c r="AA1338" s="244"/>
      <c r="AB1338" s="244"/>
    </row>
    <row r="1339" spans="3:28">
      <c r="C1339" s="247"/>
      <c r="D1339" s="130">
        <v>66</v>
      </c>
      <c r="E1339" s="140">
        <v>3000</v>
      </c>
      <c r="F1339" s="127">
        <v>3000</v>
      </c>
      <c r="H1339" s="141" t="s">
        <v>2594</v>
      </c>
      <c r="I1339" s="113">
        <v>66</v>
      </c>
      <c r="J1339" s="42">
        <v>3000</v>
      </c>
      <c r="K1339" s="42" t="str">
        <f>StoreConfig!J1339</f>
        <v>66|0#0#0#3000</v>
      </c>
      <c r="Q1339" s="239">
        <v>5000032</v>
      </c>
      <c r="R1339" s="244">
        <v>1</v>
      </c>
      <c r="S1339" s="244"/>
      <c r="T1339" s="244"/>
      <c r="U1339" s="244"/>
      <c r="V1339" s="244"/>
      <c r="W1339" s="244"/>
      <c r="X1339" s="244"/>
      <c r="Y1339" s="244"/>
      <c r="Z1339" s="244"/>
      <c r="AA1339" s="244"/>
      <c r="AB1339" s="244"/>
    </row>
    <row r="1340" spans="3:28">
      <c r="C1340" s="247"/>
      <c r="D1340" s="130">
        <v>66</v>
      </c>
      <c r="E1340" s="140">
        <v>10000</v>
      </c>
      <c r="F1340" s="127">
        <v>10000</v>
      </c>
      <c r="H1340" s="141" t="s">
        <v>2594</v>
      </c>
      <c r="I1340" s="113">
        <v>66</v>
      </c>
      <c r="J1340" s="42">
        <v>10000</v>
      </c>
      <c r="K1340" s="42" t="str">
        <f>StoreConfig!J1340</f>
        <v>66|0#0#0#10000</v>
      </c>
      <c r="Q1340" s="239">
        <v>5000033</v>
      </c>
      <c r="R1340" s="244">
        <v>1</v>
      </c>
      <c r="S1340" s="244"/>
      <c r="T1340" s="244"/>
      <c r="U1340" s="244"/>
      <c r="V1340" s="244"/>
      <c r="W1340" s="244"/>
      <c r="X1340" s="244"/>
      <c r="Y1340" s="244"/>
      <c r="Z1340" s="244"/>
      <c r="AA1340" s="244"/>
      <c r="AB1340" s="244"/>
    </row>
    <row r="1341" spans="3:28">
      <c r="C1341" s="247"/>
      <c r="D1341" s="130">
        <v>66</v>
      </c>
      <c r="E1341" s="140">
        <v>10000</v>
      </c>
      <c r="F1341" s="127">
        <v>10000</v>
      </c>
      <c r="H1341" s="141" t="s">
        <v>2594</v>
      </c>
      <c r="I1341" s="113">
        <v>66</v>
      </c>
      <c r="J1341" s="42">
        <v>10000</v>
      </c>
      <c r="K1341" s="42" t="str">
        <f>StoreConfig!J1341</f>
        <v>66|0#0#0#10000</v>
      </c>
      <c r="Q1341" s="239">
        <v>5000034</v>
      </c>
      <c r="R1341" s="244">
        <v>1</v>
      </c>
      <c r="S1341" s="244"/>
      <c r="T1341" s="244"/>
      <c r="U1341" s="244"/>
      <c r="V1341" s="244"/>
      <c r="W1341" s="244"/>
      <c r="X1341" s="244"/>
      <c r="Y1341" s="244"/>
      <c r="Z1341" s="244"/>
      <c r="AA1341" s="244"/>
      <c r="AB1341" s="244"/>
    </row>
    <row r="1342" spans="3:28">
      <c r="C1342" s="247"/>
      <c r="D1342" s="130">
        <v>66</v>
      </c>
      <c r="E1342" s="140">
        <v>10000</v>
      </c>
      <c r="F1342" s="127">
        <v>10000</v>
      </c>
      <c r="H1342" s="141" t="s">
        <v>2594</v>
      </c>
      <c r="I1342" s="113">
        <v>66</v>
      </c>
      <c r="J1342" s="42">
        <v>10000</v>
      </c>
      <c r="K1342" s="42" t="str">
        <f>StoreConfig!J1342</f>
        <v>66|0#0#0#10000</v>
      </c>
      <c r="Q1342" s="239">
        <v>5000035</v>
      </c>
      <c r="R1342" s="244">
        <v>1</v>
      </c>
      <c r="S1342" s="244"/>
      <c r="T1342" s="244"/>
      <c r="U1342" s="244"/>
      <c r="V1342" s="244"/>
      <c r="W1342" s="244"/>
      <c r="X1342" s="244"/>
      <c r="Y1342" s="244"/>
      <c r="Z1342" s="244"/>
      <c r="AA1342" s="244"/>
      <c r="AB1342" s="244"/>
    </row>
    <row r="1343" spans="3:28">
      <c r="C1343" s="247"/>
      <c r="D1343" s="130">
        <v>66</v>
      </c>
      <c r="E1343" s="140">
        <v>10000</v>
      </c>
      <c r="F1343" s="127">
        <v>10000</v>
      </c>
      <c r="H1343" s="141" t="s">
        <v>2594</v>
      </c>
      <c r="I1343" s="113">
        <v>66</v>
      </c>
      <c r="J1343" s="42">
        <v>10000</v>
      </c>
      <c r="K1343" s="42" t="str">
        <f>StoreConfig!J1343</f>
        <v>66|0#0#0#10000</v>
      </c>
      <c r="Q1343" s="239">
        <v>5000036</v>
      </c>
      <c r="R1343" s="244">
        <v>1</v>
      </c>
      <c r="S1343" s="244"/>
      <c r="T1343" s="244"/>
      <c r="U1343" s="244"/>
      <c r="V1343" s="244"/>
      <c r="W1343" s="244"/>
      <c r="X1343" s="244"/>
      <c r="Y1343" s="244"/>
      <c r="Z1343" s="244"/>
      <c r="AA1343" s="244"/>
      <c r="AB1343" s="244"/>
    </row>
    <row r="1344" spans="3:28">
      <c r="C1344" s="247"/>
      <c r="D1344" s="130">
        <v>66</v>
      </c>
      <c r="E1344" s="140">
        <v>10000</v>
      </c>
      <c r="F1344" s="127">
        <v>10000</v>
      </c>
      <c r="H1344" s="141" t="s">
        <v>2594</v>
      </c>
      <c r="I1344" s="113">
        <v>66</v>
      </c>
      <c r="J1344" s="42">
        <v>10000</v>
      </c>
      <c r="K1344" s="42" t="str">
        <f>StoreConfig!J1344</f>
        <v>66|0#0#0#10000</v>
      </c>
      <c r="Q1344" s="239">
        <v>5000037</v>
      </c>
      <c r="R1344" s="244">
        <v>1</v>
      </c>
      <c r="S1344" s="244"/>
      <c r="T1344" s="244"/>
      <c r="U1344" s="244"/>
      <c r="V1344" s="244"/>
      <c r="W1344" s="244"/>
      <c r="X1344" s="244"/>
      <c r="Y1344" s="244"/>
      <c r="Z1344" s="244"/>
      <c r="AA1344" s="244"/>
      <c r="AB1344" s="244"/>
    </row>
    <row r="1345" spans="3:28">
      <c r="C1345" s="247"/>
      <c r="D1345" s="130">
        <v>66</v>
      </c>
      <c r="E1345" s="140">
        <v>10000</v>
      </c>
      <c r="F1345" s="127">
        <v>10000</v>
      </c>
      <c r="H1345" s="141" t="s">
        <v>2594</v>
      </c>
      <c r="I1345" s="113">
        <v>66</v>
      </c>
      <c r="J1345" s="42">
        <v>10000</v>
      </c>
      <c r="K1345" s="42" t="str">
        <f>StoreConfig!J1345</f>
        <v>66|0#0#0#10000</v>
      </c>
      <c r="Q1345" s="239">
        <v>5000038</v>
      </c>
      <c r="R1345" s="244">
        <v>1</v>
      </c>
      <c r="S1345" s="244"/>
      <c r="T1345" s="244"/>
      <c r="U1345" s="244"/>
      <c r="V1345" s="244"/>
      <c r="W1345" s="244"/>
      <c r="X1345" s="244"/>
      <c r="Y1345" s="244"/>
      <c r="Z1345" s="244"/>
      <c r="AA1345" s="244"/>
      <c r="AB1345" s="244"/>
    </row>
    <row r="1346" spans="3:28">
      <c r="C1346" s="247"/>
      <c r="D1346" s="130">
        <v>66</v>
      </c>
      <c r="E1346" s="140">
        <v>10000</v>
      </c>
      <c r="F1346" s="127">
        <v>10000</v>
      </c>
      <c r="H1346" s="141" t="s">
        <v>2594</v>
      </c>
      <c r="I1346" s="113">
        <v>66</v>
      </c>
      <c r="J1346" s="42">
        <v>10000</v>
      </c>
      <c r="K1346" s="42" t="str">
        <f>StoreConfig!J1346</f>
        <v>66|0#0#0#10000</v>
      </c>
      <c r="Q1346" s="239">
        <v>5000039</v>
      </c>
      <c r="R1346" s="244">
        <v>1</v>
      </c>
      <c r="S1346" s="244"/>
      <c r="T1346" s="244"/>
      <c r="U1346" s="244"/>
      <c r="V1346" s="244"/>
      <c r="W1346" s="244"/>
      <c r="X1346" s="244"/>
      <c r="Y1346" s="244"/>
      <c r="Z1346" s="244"/>
      <c r="AA1346" s="244"/>
      <c r="AB1346" s="244"/>
    </row>
    <row r="1347" spans="3:28">
      <c r="C1347" s="247"/>
      <c r="D1347" s="130">
        <v>66</v>
      </c>
      <c r="E1347" s="140">
        <v>10000</v>
      </c>
      <c r="F1347" s="127">
        <v>10000</v>
      </c>
      <c r="H1347" s="141" t="s">
        <v>2594</v>
      </c>
      <c r="I1347" s="113">
        <v>66</v>
      </c>
      <c r="J1347" s="42">
        <v>10000</v>
      </c>
      <c r="K1347" s="42" t="str">
        <f>StoreConfig!J1347</f>
        <v>66|0#0#0#10000</v>
      </c>
      <c r="Q1347" s="239">
        <v>5000040</v>
      </c>
      <c r="R1347" s="244">
        <v>1</v>
      </c>
      <c r="S1347" s="244"/>
      <c r="T1347" s="244"/>
      <c r="U1347" s="244"/>
      <c r="V1347" s="244"/>
      <c r="W1347" s="244"/>
      <c r="X1347" s="244"/>
      <c r="Y1347" s="244"/>
      <c r="Z1347" s="244"/>
      <c r="AA1347" s="244"/>
      <c r="AB1347" s="244"/>
    </row>
    <row r="1348" spans="3:28">
      <c r="C1348" s="247"/>
      <c r="D1348" s="130">
        <v>66</v>
      </c>
      <c r="E1348" s="140">
        <v>10000</v>
      </c>
      <c r="F1348" s="127">
        <v>10000</v>
      </c>
      <c r="H1348" s="141" t="s">
        <v>2594</v>
      </c>
      <c r="I1348" s="113">
        <v>66</v>
      </c>
      <c r="J1348" s="42">
        <v>10000</v>
      </c>
      <c r="K1348" s="42" t="str">
        <f>StoreConfig!J1348</f>
        <v>66|0#0#0#10000</v>
      </c>
      <c r="Q1348" s="239">
        <v>5000041</v>
      </c>
      <c r="R1348" s="244">
        <v>1</v>
      </c>
      <c r="S1348" s="244"/>
      <c r="T1348" s="244"/>
      <c r="U1348" s="244"/>
      <c r="V1348" s="244"/>
      <c r="W1348" s="244"/>
      <c r="X1348" s="244"/>
      <c r="Y1348" s="244"/>
      <c r="Z1348" s="244"/>
      <c r="AA1348" s="244"/>
      <c r="AB1348" s="244"/>
    </row>
    <row r="1349" spans="3:28">
      <c r="C1349" s="247"/>
      <c r="D1349" s="130">
        <v>66</v>
      </c>
      <c r="E1349" s="140">
        <v>10000</v>
      </c>
      <c r="F1349" s="127">
        <v>10000</v>
      </c>
      <c r="H1349" s="141" t="s">
        <v>2594</v>
      </c>
      <c r="I1349" s="113">
        <v>66</v>
      </c>
      <c r="J1349" s="42">
        <v>10000</v>
      </c>
      <c r="K1349" s="42" t="str">
        <f>StoreConfig!J1349</f>
        <v>66|0#0#0#10000</v>
      </c>
      <c r="Q1349" s="239">
        <v>5000042</v>
      </c>
      <c r="R1349" s="244">
        <v>1</v>
      </c>
      <c r="S1349" s="244"/>
      <c r="T1349" s="244"/>
      <c r="U1349" s="244"/>
      <c r="V1349" s="244"/>
      <c r="W1349" s="244"/>
      <c r="X1349" s="244"/>
      <c r="Y1349" s="244"/>
      <c r="Z1349" s="244"/>
      <c r="AA1349" s="244"/>
      <c r="AB1349" s="244"/>
    </row>
    <row r="1350" spans="3:28">
      <c r="C1350" s="247"/>
      <c r="D1350" s="130">
        <v>66</v>
      </c>
      <c r="E1350" s="140">
        <v>10000</v>
      </c>
      <c r="F1350" s="127">
        <v>10000</v>
      </c>
      <c r="H1350" s="141" t="s">
        <v>2594</v>
      </c>
      <c r="I1350" s="113">
        <v>66</v>
      </c>
      <c r="J1350" s="42">
        <v>10000</v>
      </c>
      <c r="K1350" s="42" t="str">
        <f>StoreConfig!J1350</f>
        <v>66|0#0#0#10000</v>
      </c>
      <c r="Q1350" s="239">
        <v>5000043</v>
      </c>
      <c r="R1350" s="244">
        <v>1</v>
      </c>
      <c r="S1350" s="244"/>
      <c r="T1350" s="244"/>
      <c r="U1350" s="244"/>
      <c r="V1350" s="244"/>
      <c r="W1350" s="244"/>
      <c r="X1350" s="244"/>
      <c r="Y1350" s="244"/>
      <c r="Z1350" s="244"/>
      <c r="AA1350" s="244"/>
      <c r="AB1350" s="244"/>
    </row>
    <row r="1351" spans="3:28">
      <c r="C1351" s="247"/>
      <c r="D1351" s="130">
        <v>66</v>
      </c>
      <c r="E1351" s="140">
        <v>10000</v>
      </c>
      <c r="F1351" s="127">
        <v>10000</v>
      </c>
      <c r="H1351" s="141" t="s">
        <v>2594</v>
      </c>
      <c r="I1351" s="113">
        <v>66</v>
      </c>
      <c r="J1351" s="42">
        <v>10000</v>
      </c>
      <c r="K1351" s="42" t="str">
        <f>StoreConfig!J1351</f>
        <v>66|0#0#0#10000</v>
      </c>
      <c r="Q1351" s="239">
        <v>5000044</v>
      </c>
      <c r="R1351" s="244">
        <v>1</v>
      </c>
      <c r="S1351" s="244"/>
      <c r="T1351" s="244"/>
      <c r="U1351" s="244"/>
      <c r="V1351" s="244"/>
      <c r="W1351" s="244"/>
      <c r="X1351" s="244"/>
      <c r="Y1351" s="244"/>
      <c r="Z1351" s="244"/>
      <c r="AA1351" s="244"/>
      <c r="AB1351" s="244"/>
    </row>
    <row r="1352" spans="3:28">
      <c r="C1352" s="247"/>
      <c r="D1352" s="130">
        <v>66</v>
      </c>
      <c r="E1352" s="140">
        <v>10000</v>
      </c>
      <c r="F1352" s="127">
        <v>10000</v>
      </c>
      <c r="H1352" s="141" t="s">
        <v>2594</v>
      </c>
      <c r="I1352" s="113">
        <v>66</v>
      </c>
      <c r="J1352" s="42">
        <v>10000</v>
      </c>
      <c r="K1352" s="42" t="str">
        <f>StoreConfig!J1352</f>
        <v>66|0#0#0#10000</v>
      </c>
      <c r="Q1352" s="239">
        <v>5000045</v>
      </c>
      <c r="R1352" s="244">
        <v>1</v>
      </c>
      <c r="S1352" s="244"/>
      <c r="T1352" s="244"/>
      <c r="U1352" s="244"/>
      <c r="V1352" s="244"/>
      <c r="W1352" s="244"/>
      <c r="X1352" s="244"/>
      <c r="Y1352" s="244"/>
      <c r="Z1352" s="244"/>
      <c r="AA1352" s="244"/>
      <c r="AB1352" s="244"/>
    </row>
    <row r="1353" spans="3:28">
      <c r="C1353" s="247"/>
      <c r="D1353" s="130">
        <v>66</v>
      </c>
      <c r="E1353" s="140">
        <v>10000</v>
      </c>
      <c r="F1353" s="127">
        <v>10000</v>
      </c>
      <c r="H1353" s="141" t="s">
        <v>2594</v>
      </c>
      <c r="I1353" s="113">
        <v>66</v>
      </c>
      <c r="J1353" s="42">
        <v>10000</v>
      </c>
      <c r="K1353" s="42" t="str">
        <f>StoreConfig!J1353</f>
        <v>66|0#0#0#10000</v>
      </c>
      <c r="Q1353" s="239">
        <v>5000046</v>
      </c>
      <c r="R1353" s="244">
        <v>1</v>
      </c>
      <c r="S1353" s="244"/>
      <c r="T1353" s="244"/>
      <c r="U1353" s="244"/>
      <c r="V1353" s="244"/>
      <c r="W1353" s="244"/>
      <c r="X1353" s="244"/>
      <c r="Y1353" s="244"/>
      <c r="Z1353" s="244"/>
      <c r="AA1353" s="244"/>
      <c r="AB1353" s="244"/>
    </row>
    <row r="1354" spans="3:28">
      <c r="C1354" s="247"/>
      <c r="D1354" s="130">
        <v>66</v>
      </c>
      <c r="E1354" s="140">
        <v>10000</v>
      </c>
      <c r="F1354" s="127">
        <v>10000</v>
      </c>
      <c r="H1354" s="141" t="s">
        <v>2594</v>
      </c>
      <c r="I1354" s="113">
        <v>66</v>
      </c>
      <c r="J1354" s="42">
        <v>10000</v>
      </c>
      <c r="K1354" s="42" t="str">
        <f>StoreConfig!J1354</f>
        <v>66|0#0#0#10000</v>
      </c>
      <c r="Q1354" s="239">
        <v>5000047</v>
      </c>
      <c r="R1354" s="244">
        <v>1</v>
      </c>
      <c r="S1354" s="244"/>
      <c r="T1354" s="244"/>
      <c r="U1354" s="244"/>
      <c r="V1354" s="244"/>
      <c r="W1354" s="244"/>
      <c r="X1354" s="244"/>
      <c r="Y1354" s="244"/>
      <c r="Z1354" s="244"/>
      <c r="AA1354" s="244"/>
      <c r="AB1354" s="244"/>
    </row>
    <row r="1355" spans="3:28">
      <c r="C1355" s="247"/>
      <c r="D1355" s="130">
        <v>16</v>
      </c>
      <c r="E1355" s="140">
        <v>800</v>
      </c>
      <c r="F1355" s="127">
        <v>800</v>
      </c>
      <c r="H1355" s="141" t="s">
        <v>2594</v>
      </c>
      <c r="I1355" s="113">
        <v>16</v>
      </c>
      <c r="J1355" s="42">
        <v>800</v>
      </c>
      <c r="K1355" s="42" t="str">
        <f>StoreConfig!J1355</f>
        <v>16|0#0#0#800</v>
      </c>
      <c r="Q1355" s="239">
        <v>5000001</v>
      </c>
      <c r="R1355" s="244">
        <v>1</v>
      </c>
      <c r="S1355" s="244"/>
      <c r="T1355" s="244"/>
      <c r="U1355" s="244"/>
      <c r="V1355" s="244"/>
      <c r="W1355" s="244"/>
      <c r="X1355" s="244"/>
      <c r="Y1355" s="244"/>
      <c r="Z1355" s="244"/>
      <c r="AA1355" s="244"/>
      <c r="AB1355" s="244"/>
    </row>
    <row r="1356" spans="3:28">
      <c r="C1356" s="247"/>
      <c r="D1356" s="130">
        <v>16</v>
      </c>
      <c r="E1356" s="140">
        <v>800</v>
      </c>
      <c r="F1356" s="127">
        <v>800</v>
      </c>
      <c r="H1356" s="141" t="s">
        <v>2594</v>
      </c>
      <c r="I1356" s="113">
        <v>16</v>
      </c>
      <c r="J1356" s="42">
        <v>800</v>
      </c>
      <c r="K1356" s="42" t="str">
        <f>StoreConfig!J1356</f>
        <v>16|0#0#0#800</v>
      </c>
      <c r="Q1356" s="239">
        <v>5000002</v>
      </c>
      <c r="R1356" s="244">
        <v>1</v>
      </c>
      <c r="S1356" s="244"/>
      <c r="T1356" s="244"/>
      <c r="U1356" s="244"/>
      <c r="V1356" s="244"/>
      <c r="W1356" s="244"/>
      <c r="X1356" s="244"/>
      <c r="Y1356" s="244"/>
      <c r="Z1356" s="244"/>
      <c r="AA1356" s="244"/>
      <c r="AB1356" s="244"/>
    </row>
    <row r="1357" spans="3:28">
      <c r="C1357" s="247"/>
      <c r="D1357" s="130">
        <v>16</v>
      </c>
      <c r="E1357" s="140">
        <v>800</v>
      </c>
      <c r="F1357" s="127">
        <v>800</v>
      </c>
      <c r="H1357" s="141" t="s">
        <v>2594</v>
      </c>
      <c r="I1357" s="113">
        <v>16</v>
      </c>
      <c r="J1357" s="42">
        <v>800</v>
      </c>
      <c r="K1357" s="42" t="str">
        <f>StoreConfig!J1357</f>
        <v>16|0#0#0#800</v>
      </c>
      <c r="Q1357" s="239">
        <v>5000003</v>
      </c>
      <c r="R1357" s="244">
        <v>1</v>
      </c>
      <c r="S1357" s="244"/>
      <c r="T1357" s="244"/>
      <c r="U1357" s="244"/>
      <c r="V1357" s="244"/>
      <c r="W1357" s="244"/>
      <c r="X1357" s="244"/>
      <c r="Y1357" s="244"/>
      <c r="Z1357" s="244"/>
      <c r="AA1357" s="244"/>
      <c r="AB1357" s="244"/>
    </row>
    <row r="1358" spans="3:28">
      <c r="C1358" s="247"/>
      <c r="D1358" s="130">
        <v>16</v>
      </c>
      <c r="E1358" s="140">
        <v>800</v>
      </c>
      <c r="F1358" s="127">
        <v>800</v>
      </c>
      <c r="H1358" s="141" t="s">
        <v>2594</v>
      </c>
      <c r="I1358" s="113">
        <v>16</v>
      </c>
      <c r="J1358" s="42">
        <v>800</v>
      </c>
      <c r="K1358" s="42" t="str">
        <f>StoreConfig!J1358</f>
        <v>16|0#0#0#800</v>
      </c>
      <c r="Q1358" s="239">
        <v>5000004</v>
      </c>
      <c r="R1358" s="244">
        <v>1</v>
      </c>
      <c r="S1358" s="244"/>
      <c r="T1358" s="244"/>
      <c r="U1358" s="244"/>
      <c r="V1358" s="244"/>
      <c r="W1358" s="244"/>
      <c r="X1358" s="244"/>
      <c r="Y1358" s="244"/>
      <c r="Z1358" s="244"/>
      <c r="AA1358" s="244"/>
      <c r="AB1358" s="244"/>
    </row>
    <row r="1359" spans="3:28">
      <c r="C1359" s="247"/>
      <c r="D1359" s="130">
        <v>16</v>
      </c>
      <c r="E1359" s="140">
        <v>800</v>
      </c>
      <c r="F1359" s="127">
        <v>800</v>
      </c>
      <c r="H1359" s="141" t="s">
        <v>2594</v>
      </c>
      <c r="I1359" s="113">
        <v>16</v>
      </c>
      <c r="J1359" s="42">
        <v>800</v>
      </c>
      <c r="K1359" s="42" t="str">
        <f>StoreConfig!J1359</f>
        <v>16|0#0#0#800</v>
      </c>
      <c r="Q1359" s="239">
        <v>5000005</v>
      </c>
      <c r="R1359" s="244">
        <v>1</v>
      </c>
      <c r="S1359" s="244"/>
      <c r="T1359" s="244"/>
      <c r="U1359" s="244"/>
      <c r="V1359" s="244"/>
      <c r="W1359" s="244"/>
      <c r="X1359" s="244"/>
      <c r="Y1359" s="244"/>
      <c r="Z1359" s="244"/>
      <c r="AA1359" s="244"/>
      <c r="AB1359" s="244"/>
    </row>
    <row r="1360" spans="3:28">
      <c r="C1360" s="247"/>
      <c r="D1360" s="130">
        <v>16</v>
      </c>
      <c r="E1360" s="140">
        <v>800</v>
      </c>
      <c r="F1360" s="127">
        <v>800</v>
      </c>
      <c r="H1360" s="141" t="s">
        <v>2594</v>
      </c>
      <c r="I1360" s="113">
        <v>16</v>
      </c>
      <c r="J1360" s="42">
        <v>800</v>
      </c>
      <c r="K1360" s="42" t="str">
        <f>StoreConfig!J1360</f>
        <v>16|0#0#0#800</v>
      </c>
      <c r="Q1360" s="239">
        <v>5000006</v>
      </c>
      <c r="R1360" s="244">
        <v>1</v>
      </c>
      <c r="S1360" s="244"/>
      <c r="T1360" s="244"/>
      <c r="U1360" s="244"/>
      <c r="V1360" s="244"/>
      <c r="W1360" s="244"/>
      <c r="X1360" s="244"/>
      <c r="Y1360" s="244"/>
      <c r="Z1360" s="244"/>
      <c r="AA1360" s="244"/>
      <c r="AB1360" s="244"/>
    </row>
    <row r="1361" spans="3:28">
      <c r="C1361" s="247"/>
      <c r="D1361" s="130">
        <v>16</v>
      </c>
      <c r="E1361" s="140">
        <v>800</v>
      </c>
      <c r="F1361" s="127">
        <v>800</v>
      </c>
      <c r="H1361" s="141" t="s">
        <v>2594</v>
      </c>
      <c r="I1361" s="113">
        <v>16</v>
      </c>
      <c r="J1361" s="42">
        <v>800</v>
      </c>
      <c r="K1361" s="42" t="str">
        <f>StoreConfig!J1361</f>
        <v>16|0#0#0#800</v>
      </c>
      <c r="Q1361" s="239">
        <v>5000007</v>
      </c>
      <c r="R1361" s="244">
        <v>1</v>
      </c>
      <c r="S1361" s="244"/>
      <c r="T1361" s="244"/>
      <c r="U1361" s="244"/>
      <c r="V1361" s="244"/>
      <c r="W1361" s="244"/>
      <c r="X1361" s="244"/>
      <c r="Y1361" s="244"/>
      <c r="Z1361" s="244"/>
      <c r="AA1361" s="244"/>
      <c r="AB1361" s="244"/>
    </row>
    <row r="1362" spans="3:28">
      <c r="C1362" s="247"/>
      <c r="D1362" s="130">
        <v>16</v>
      </c>
      <c r="E1362" s="140">
        <v>800</v>
      </c>
      <c r="F1362" s="127">
        <v>800</v>
      </c>
      <c r="H1362" s="141" t="s">
        <v>2594</v>
      </c>
      <c r="I1362" s="113">
        <v>16</v>
      </c>
      <c r="J1362" s="42">
        <v>800</v>
      </c>
      <c r="K1362" s="42" t="str">
        <f>StoreConfig!J1362</f>
        <v>16|0#0#0#800</v>
      </c>
      <c r="Q1362" s="239">
        <v>5000008</v>
      </c>
      <c r="R1362" s="244">
        <v>1</v>
      </c>
      <c r="S1362" s="244"/>
      <c r="T1362" s="244"/>
      <c r="U1362" s="244"/>
      <c r="V1362" s="244"/>
      <c r="W1362" s="244"/>
      <c r="X1362" s="244"/>
      <c r="Y1362" s="244"/>
      <c r="Z1362" s="244"/>
      <c r="AA1362" s="244"/>
      <c r="AB1362" s="244"/>
    </row>
    <row r="1363" spans="3:28">
      <c r="C1363" s="247"/>
      <c r="D1363" s="130">
        <v>16</v>
      </c>
      <c r="E1363" s="140">
        <v>3000</v>
      </c>
      <c r="F1363" s="127">
        <v>3000</v>
      </c>
      <c r="H1363" s="141" t="s">
        <v>2594</v>
      </c>
      <c r="I1363" s="113">
        <v>16</v>
      </c>
      <c r="J1363" s="42">
        <v>3000</v>
      </c>
      <c r="K1363" s="42" t="str">
        <f>StoreConfig!J1363</f>
        <v>16|0#0#0#3000</v>
      </c>
      <c r="Q1363" s="239">
        <v>5000009</v>
      </c>
      <c r="R1363" s="244">
        <v>1</v>
      </c>
      <c r="S1363" s="244"/>
      <c r="T1363" s="244"/>
      <c r="U1363" s="244"/>
      <c r="V1363" s="244"/>
      <c r="W1363" s="244"/>
      <c r="X1363" s="244"/>
      <c r="Y1363" s="244"/>
      <c r="Z1363" s="244"/>
      <c r="AA1363" s="244"/>
      <c r="AB1363" s="244"/>
    </row>
    <row r="1364" spans="3:28">
      <c r="C1364" s="247"/>
      <c r="D1364" s="130">
        <v>16</v>
      </c>
      <c r="E1364" s="140">
        <v>3000</v>
      </c>
      <c r="F1364" s="127">
        <v>3000</v>
      </c>
      <c r="H1364" s="141" t="s">
        <v>2594</v>
      </c>
      <c r="I1364" s="113">
        <v>16</v>
      </c>
      <c r="J1364" s="42">
        <v>3000</v>
      </c>
      <c r="K1364" s="42" t="str">
        <f>StoreConfig!J1364</f>
        <v>16|0#0#0#3000</v>
      </c>
      <c r="Q1364" s="239">
        <v>5000010</v>
      </c>
      <c r="R1364" s="244">
        <v>1</v>
      </c>
      <c r="S1364" s="244"/>
      <c r="T1364" s="244"/>
      <c r="U1364" s="244"/>
      <c r="V1364" s="244"/>
      <c r="W1364" s="244"/>
      <c r="X1364" s="244"/>
      <c r="Y1364" s="244"/>
      <c r="Z1364" s="244"/>
      <c r="AA1364" s="244"/>
      <c r="AB1364" s="244"/>
    </row>
    <row r="1365" spans="3:28">
      <c r="C1365" s="247"/>
      <c r="D1365" s="130">
        <v>16</v>
      </c>
      <c r="E1365" s="140">
        <v>3000</v>
      </c>
      <c r="F1365" s="127">
        <v>3000</v>
      </c>
      <c r="H1365" s="141" t="s">
        <v>2594</v>
      </c>
      <c r="I1365" s="113">
        <v>16</v>
      </c>
      <c r="J1365" s="42">
        <v>3000</v>
      </c>
      <c r="K1365" s="42" t="str">
        <f>StoreConfig!J1365</f>
        <v>16|0#0#0#3000</v>
      </c>
      <c r="Q1365" s="239">
        <v>5000011</v>
      </c>
      <c r="R1365" s="244">
        <v>1</v>
      </c>
      <c r="S1365" s="244"/>
      <c r="T1365" s="244"/>
      <c r="U1365" s="244"/>
      <c r="V1365" s="244"/>
      <c r="W1365" s="244"/>
      <c r="X1365" s="244"/>
      <c r="Y1365" s="244"/>
      <c r="Z1365" s="244"/>
      <c r="AA1365" s="244"/>
      <c r="AB1365" s="244"/>
    </row>
    <row r="1366" spans="3:28">
      <c r="C1366" s="247"/>
      <c r="D1366" s="130">
        <v>16</v>
      </c>
      <c r="E1366" s="140">
        <v>3000</v>
      </c>
      <c r="F1366" s="127">
        <v>3000</v>
      </c>
      <c r="H1366" s="141" t="s">
        <v>2594</v>
      </c>
      <c r="I1366" s="113">
        <v>16</v>
      </c>
      <c r="J1366" s="42">
        <v>3000</v>
      </c>
      <c r="K1366" s="42" t="str">
        <f>StoreConfig!J1366</f>
        <v>16|0#0#0#3000</v>
      </c>
      <c r="Q1366" s="239">
        <v>5000012</v>
      </c>
      <c r="R1366" s="244">
        <v>1</v>
      </c>
      <c r="S1366" s="244"/>
      <c r="T1366" s="244"/>
      <c r="U1366" s="244"/>
      <c r="V1366" s="244"/>
      <c r="W1366" s="244"/>
      <c r="X1366" s="244"/>
      <c r="Y1366" s="244"/>
      <c r="Z1366" s="244"/>
      <c r="AA1366" s="244"/>
      <c r="AB1366" s="244"/>
    </row>
    <row r="1367" spans="3:28">
      <c r="C1367" s="247"/>
      <c r="D1367" s="130">
        <v>16</v>
      </c>
      <c r="E1367" s="140">
        <v>3000</v>
      </c>
      <c r="F1367" s="127">
        <v>3000</v>
      </c>
      <c r="H1367" s="141" t="s">
        <v>2594</v>
      </c>
      <c r="I1367" s="113">
        <v>16</v>
      </c>
      <c r="J1367" s="42">
        <v>3000</v>
      </c>
      <c r="K1367" s="42" t="str">
        <f>StoreConfig!J1367</f>
        <v>16|0#0#0#3000</v>
      </c>
      <c r="Q1367" s="239">
        <v>5000013</v>
      </c>
      <c r="R1367" s="244">
        <v>1</v>
      </c>
      <c r="S1367" s="244"/>
      <c r="T1367" s="244"/>
      <c r="U1367" s="244"/>
      <c r="V1367" s="244"/>
      <c r="W1367" s="244"/>
      <c r="X1367" s="244"/>
      <c r="Y1367" s="244"/>
      <c r="Z1367" s="244"/>
      <c r="AA1367" s="244"/>
      <c r="AB1367" s="244"/>
    </row>
    <row r="1368" spans="3:28">
      <c r="C1368" s="247"/>
      <c r="D1368" s="130">
        <v>16</v>
      </c>
      <c r="E1368" s="140">
        <v>3000</v>
      </c>
      <c r="F1368" s="127">
        <v>3000</v>
      </c>
      <c r="H1368" s="141" t="s">
        <v>2594</v>
      </c>
      <c r="I1368" s="113">
        <v>16</v>
      </c>
      <c r="J1368" s="42">
        <v>3000</v>
      </c>
      <c r="K1368" s="42" t="str">
        <f>StoreConfig!J1368</f>
        <v>16|0#0#0#3000</v>
      </c>
      <c r="Q1368" s="239">
        <v>5000014</v>
      </c>
      <c r="R1368" s="244">
        <v>1</v>
      </c>
      <c r="S1368" s="244"/>
      <c r="T1368" s="244"/>
      <c r="U1368" s="244"/>
      <c r="V1368" s="244"/>
      <c r="W1368" s="244"/>
      <c r="X1368" s="244"/>
      <c r="Y1368" s="244"/>
      <c r="Z1368" s="244"/>
      <c r="AA1368" s="244"/>
      <c r="AB1368" s="244"/>
    </row>
    <row r="1369" spans="3:28">
      <c r="C1369" s="247"/>
      <c r="D1369" s="130">
        <v>16</v>
      </c>
      <c r="E1369" s="140">
        <v>3000</v>
      </c>
      <c r="F1369" s="127">
        <v>3000</v>
      </c>
      <c r="H1369" s="141" t="s">
        <v>2594</v>
      </c>
      <c r="I1369" s="113">
        <v>16</v>
      </c>
      <c r="J1369" s="42">
        <v>3000</v>
      </c>
      <c r="K1369" s="42" t="str">
        <f>StoreConfig!J1369</f>
        <v>16|0#0#0#3000</v>
      </c>
      <c r="Q1369" s="239">
        <v>5000015</v>
      </c>
      <c r="R1369" s="244">
        <v>1</v>
      </c>
      <c r="S1369" s="244"/>
      <c r="T1369" s="244"/>
      <c r="U1369" s="244"/>
      <c r="V1369" s="244"/>
      <c r="W1369" s="244"/>
      <c r="X1369" s="244"/>
      <c r="Y1369" s="244"/>
      <c r="Z1369" s="244"/>
      <c r="AA1369" s="244"/>
      <c r="AB1369" s="244"/>
    </row>
    <row r="1370" spans="3:28">
      <c r="C1370" s="247"/>
      <c r="D1370" s="130">
        <v>16</v>
      </c>
      <c r="E1370" s="140">
        <v>3000</v>
      </c>
      <c r="F1370" s="127">
        <v>3000</v>
      </c>
      <c r="H1370" s="141" t="s">
        <v>2594</v>
      </c>
      <c r="I1370" s="113">
        <v>16</v>
      </c>
      <c r="J1370" s="42">
        <v>3000</v>
      </c>
      <c r="K1370" s="42" t="str">
        <f>StoreConfig!J1370</f>
        <v>16|0#0#0#3000</v>
      </c>
      <c r="Q1370" s="239">
        <v>5000016</v>
      </c>
      <c r="R1370" s="244">
        <v>1</v>
      </c>
      <c r="S1370" s="244"/>
      <c r="T1370" s="244"/>
      <c r="U1370" s="244"/>
      <c r="V1370" s="244"/>
      <c r="W1370" s="244"/>
      <c r="X1370" s="244"/>
      <c r="Y1370" s="244"/>
      <c r="Z1370" s="244"/>
      <c r="AA1370" s="244"/>
      <c r="AB1370" s="244"/>
    </row>
    <row r="1371" spans="3:28">
      <c r="C1371" s="247"/>
      <c r="D1371" s="130">
        <v>16</v>
      </c>
      <c r="E1371" s="140">
        <v>3000</v>
      </c>
      <c r="F1371" s="127">
        <v>3000</v>
      </c>
      <c r="H1371" s="141" t="s">
        <v>2594</v>
      </c>
      <c r="I1371" s="113">
        <v>16</v>
      </c>
      <c r="J1371" s="42">
        <v>3000</v>
      </c>
      <c r="K1371" s="42" t="str">
        <f>StoreConfig!J1371</f>
        <v>16|0#0#0#3000</v>
      </c>
      <c r="Q1371" s="239">
        <v>5000017</v>
      </c>
      <c r="R1371" s="244">
        <v>1</v>
      </c>
      <c r="S1371" s="244"/>
      <c r="T1371" s="244"/>
      <c r="U1371" s="244"/>
      <c r="V1371" s="244"/>
      <c r="W1371" s="244"/>
      <c r="X1371" s="244"/>
      <c r="Y1371" s="244"/>
      <c r="Z1371" s="244"/>
      <c r="AA1371" s="244"/>
      <c r="AB1371" s="244"/>
    </row>
    <row r="1372" spans="3:28">
      <c r="C1372" s="247"/>
      <c r="D1372" s="130">
        <v>16</v>
      </c>
      <c r="E1372" s="140">
        <v>3000</v>
      </c>
      <c r="F1372" s="127">
        <v>3000</v>
      </c>
      <c r="H1372" s="141" t="s">
        <v>2594</v>
      </c>
      <c r="I1372" s="113">
        <v>16</v>
      </c>
      <c r="J1372" s="42">
        <v>3000</v>
      </c>
      <c r="K1372" s="42" t="str">
        <f>StoreConfig!J1372</f>
        <v>16|0#0#0#3000</v>
      </c>
      <c r="Q1372" s="239">
        <v>5000018</v>
      </c>
      <c r="R1372" s="244">
        <v>1</v>
      </c>
      <c r="S1372" s="244"/>
      <c r="T1372" s="244"/>
      <c r="U1372" s="244"/>
      <c r="V1372" s="244"/>
      <c r="W1372" s="244"/>
      <c r="X1372" s="244"/>
      <c r="Y1372" s="244"/>
      <c r="Z1372" s="244"/>
      <c r="AA1372" s="244"/>
      <c r="AB1372" s="244"/>
    </row>
    <row r="1373" spans="3:28">
      <c r="C1373" s="247"/>
      <c r="D1373" s="130">
        <v>16</v>
      </c>
      <c r="E1373" s="140">
        <v>3000</v>
      </c>
      <c r="F1373" s="127">
        <v>3000</v>
      </c>
      <c r="H1373" s="141" t="s">
        <v>2594</v>
      </c>
      <c r="I1373" s="113">
        <v>16</v>
      </c>
      <c r="J1373" s="42">
        <v>3000</v>
      </c>
      <c r="K1373" s="42" t="str">
        <f>StoreConfig!J1373</f>
        <v>16|0#0#0#3000</v>
      </c>
      <c r="Q1373" s="239">
        <v>5000019</v>
      </c>
      <c r="R1373" s="244">
        <v>1</v>
      </c>
      <c r="S1373" s="244"/>
      <c r="T1373" s="244"/>
      <c r="U1373" s="244"/>
      <c r="V1373" s="244"/>
      <c r="W1373" s="244"/>
      <c r="X1373" s="244"/>
      <c r="Y1373" s="244"/>
      <c r="Z1373" s="244"/>
      <c r="AA1373" s="244"/>
      <c r="AB1373" s="244"/>
    </row>
    <row r="1374" spans="3:28">
      <c r="C1374" s="247"/>
      <c r="D1374" s="130">
        <v>16</v>
      </c>
      <c r="E1374" s="140">
        <v>3000</v>
      </c>
      <c r="F1374" s="127">
        <v>3000</v>
      </c>
      <c r="H1374" s="141" t="s">
        <v>2594</v>
      </c>
      <c r="I1374" s="113">
        <v>16</v>
      </c>
      <c r="J1374" s="42">
        <v>3000</v>
      </c>
      <c r="K1374" s="42" t="str">
        <f>StoreConfig!J1374</f>
        <v>16|0#0#0#3000</v>
      </c>
      <c r="Q1374" s="239">
        <v>5000020</v>
      </c>
      <c r="R1374" s="244">
        <v>1</v>
      </c>
      <c r="S1374" s="244"/>
      <c r="T1374" s="244"/>
      <c r="U1374" s="244"/>
      <c r="V1374" s="244"/>
      <c r="W1374" s="244"/>
      <c r="X1374" s="244"/>
      <c r="Y1374" s="244"/>
      <c r="Z1374" s="244"/>
      <c r="AA1374" s="244"/>
      <c r="AB1374" s="244"/>
    </row>
    <row r="1375" spans="3:28">
      <c r="C1375" s="247"/>
      <c r="D1375" s="130">
        <v>16</v>
      </c>
      <c r="E1375" s="140">
        <v>3000</v>
      </c>
      <c r="F1375" s="127">
        <v>3000</v>
      </c>
      <c r="H1375" s="141" t="s">
        <v>2594</v>
      </c>
      <c r="I1375" s="113">
        <v>16</v>
      </c>
      <c r="J1375" s="42">
        <v>3000</v>
      </c>
      <c r="K1375" s="42" t="str">
        <f>StoreConfig!J1375</f>
        <v>16|0#0#0#3000</v>
      </c>
      <c r="Q1375" s="239">
        <v>5000021</v>
      </c>
      <c r="R1375" s="244">
        <v>1</v>
      </c>
      <c r="S1375" s="244"/>
      <c r="T1375" s="244"/>
      <c r="U1375" s="244"/>
      <c r="V1375" s="244"/>
      <c r="W1375" s="244"/>
      <c r="X1375" s="244"/>
      <c r="Y1375" s="244"/>
      <c r="Z1375" s="244"/>
      <c r="AA1375" s="244"/>
      <c r="AB1375" s="244"/>
    </row>
    <row r="1376" spans="3:28">
      <c r="C1376" s="247"/>
      <c r="D1376" s="130">
        <v>16</v>
      </c>
      <c r="E1376" s="140">
        <v>3000</v>
      </c>
      <c r="F1376" s="127">
        <v>3000</v>
      </c>
      <c r="H1376" s="141" t="s">
        <v>2594</v>
      </c>
      <c r="I1376" s="113">
        <v>16</v>
      </c>
      <c r="J1376" s="42">
        <v>3000</v>
      </c>
      <c r="K1376" s="42" t="str">
        <f>StoreConfig!J1376</f>
        <v>16|0#0#0#3000</v>
      </c>
      <c r="Q1376" s="239">
        <v>5000022</v>
      </c>
      <c r="R1376" s="244">
        <v>1</v>
      </c>
      <c r="S1376" s="244"/>
      <c r="T1376" s="244"/>
      <c r="U1376" s="244"/>
      <c r="V1376" s="244"/>
      <c r="W1376" s="244"/>
      <c r="X1376" s="244"/>
      <c r="Y1376" s="244"/>
      <c r="Z1376" s="244"/>
      <c r="AA1376" s="244"/>
      <c r="AB1376" s="244"/>
    </row>
    <row r="1377" spans="3:28">
      <c r="C1377" s="247"/>
      <c r="D1377" s="130">
        <v>16</v>
      </c>
      <c r="E1377" s="140">
        <v>3000</v>
      </c>
      <c r="F1377" s="127">
        <v>3000</v>
      </c>
      <c r="H1377" s="141" t="s">
        <v>2594</v>
      </c>
      <c r="I1377" s="113">
        <v>16</v>
      </c>
      <c r="J1377" s="42">
        <v>3000</v>
      </c>
      <c r="K1377" s="42" t="str">
        <f>StoreConfig!J1377</f>
        <v>16|0#0#0#3000</v>
      </c>
      <c r="Q1377" s="239">
        <v>5000023</v>
      </c>
      <c r="R1377" s="244">
        <v>1</v>
      </c>
      <c r="S1377" s="244"/>
      <c r="T1377" s="244"/>
      <c r="U1377" s="244"/>
      <c r="V1377" s="244"/>
      <c r="W1377" s="244"/>
      <c r="X1377" s="244"/>
      <c r="Y1377" s="244"/>
      <c r="Z1377" s="244"/>
      <c r="AA1377" s="244"/>
      <c r="AB1377" s="244"/>
    </row>
    <row r="1378" spans="3:28">
      <c r="C1378" s="247"/>
      <c r="D1378" s="130">
        <v>16</v>
      </c>
      <c r="E1378" s="140">
        <v>3000</v>
      </c>
      <c r="F1378" s="127">
        <v>3000</v>
      </c>
      <c r="H1378" s="141" t="s">
        <v>2594</v>
      </c>
      <c r="I1378" s="113">
        <v>16</v>
      </c>
      <c r="J1378" s="42">
        <v>3000</v>
      </c>
      <c r="K1378" s="42" t="str">
        <f>StoreConfig!J1378</f>
        <v>16|0#0#0#3000</v>
      </c>
      <c r="Q1378" s="239">
        <v>5000024</v>
      </c>
      <c r="R1378" s="244">
        <v>1</v>
      </c>
      <c r="S1378" s="244"/>
      <c r="T1378" s="244"/>
      <c r="U1378" s="244"/>
      <c r="V1378" s="244"/>
      <c r="W1378" s="244"/>
      <c r="X1378" s="244"/>
      <c r="Y1378" s="244"/>
      <c r="Z1378" s="244"/>
      <c r="AA1378" s="244"/>
      <c r="AB1378" s="244"/>
    </row>
    <row r="1379" spans="3:28">
      <c r="C1379" s="247"/>
      <c r="D1379" s="130">
        <v>16</v>
      </c>
      <c r="E1379" s="140">
        <v>3000</v>
      </c>
      <c r="F1379" s="127">
        <v>3000</v>
      </c>
      <c r="H1379" s="141" t="s">
        <v>2594</v>
      </c>
      <c r="I1379" s="113">
        <v>16</v>
      </c>
      <c r="J1379" s="42">
        <v>3000</v>
      </c>
      <c r="K1379" s="42" t="str">
        <f>StoreConfig!J1379</f>
        <v>16|0#0#0#3000</v>
      </c>
      <c r="Q1379" s="239">
        <v>5000025</v>
      </c>
      <c r="R1379" s="244">
        <v>1</v>
      </c>
      <c r="S1379" s="244"/>
      <c r="T1379" s="244"/>
      <c r="U1379" s="244"/>
      <c r="V1379" s="244"/>
      <c r="W1379" s="244"/>
      <c r="X1379" s="244"/>
      <c r="Y1379" s="244"/>
      <c r="Z1379" s="244"/>
      <c r="AA1379" s="244"/>
      <c r="AB1379" s="244"/>
    </row>
    <row r="1380" spans="3:28">
      <c r="C1380" s="247"/>
      <c r="D1380" s="130">
        <v>16</v>
      </c>
      <c r="E1380" s="140">
        <v>3000</v>
      </c>
      <c r="F1380" s="127">
        <v>3000</v>
      </c>
      <c r="H1380" s="141" t="s">
        <v>2594</v>
      </c>
      <c r="I1380" s="113">
        <v>16</v>
      </c>
      <c r="J1380" s="42">
        <v>3000</v>
      </c>
      <c r="K1380" s="42" t="str">
        <f>StoreConfig!J1380</f>
        <v>16|0#0#0#3000</v>
      </c>
      <c r="Q1380" s="239">
        <v>5000026</v>
      </c>
      <c r="R1380" s="244">
        <v>1</v>
      </c>
      <c r="S1380" s="244"/>
      <c r="T1380" s="244"/>
      <c r="U1380" s="244"/>
      <c r="V1380" s="244"/>
      <c r="W1380" s="244"/>
      <c r="X1380" s="244"/>
      <c r="Y1380" s="244"/>
      <c r="Z1380" s="244"/>
      <c r="AA1380" s="244"/>
      <c r="AB1380" s="244"/>
    </row>
    <row r="1381" spans="3:28">
      <c r="C1381" s="247"/>
      <c r="D1381" s="130">
        <v>16</v>
      </c>
      <c r="E1381" s="140">
        <v>3000</v>
      </c>
      <c r="F1381" s="127">
        <v>3000</v>
      </c>
      <c r="H1381" s="141" t="s">
        <v>2594</v>
      </c>
      <c r="I1381" s="113">
        <v>16</v>
      </c>
      <c r="J1381" s="42">
        <v>3000</v>
      </c>
      <c r="K1381" s="42" t="str">
        <f>StoreConfig!J1381</f>
        <v>16|0#0#0#3000</v>
      </c>
      <c r="Q1381" s="239">
        <v>5000027</v>
      </c>
      <c r="R1381" s="244">
        <v>1</v>
      </c>
      <c r="S1381" s="244"/>
      <c r="T1381" s="244"/>
      <c r="U1381" s="244"/>
      <c r="V1381" s="244"/>
      <c r="W1381" s="244"/>
      <c r="X1381" s="244"/>
      <c r="Y1381" s="244"/>
      <c r="Z1381" s="244"/>
      <c r="AA1381" s="244"/>
      <c r="AB1381" s="244"/>
    </row>
    <row r="1382" spans="3:28">
      <c r="C1382" s="247"/>
      <c r="D1382" s="130">
        <v>16</v>
      </c>
      <c r="E1382" s="140">
        <v>3000</v>
      </c>
      <c r="F1382" s="127">
        <v>3000</v>
      </c>
      <c r="H1382" s="141" t="s">
        <v>2594</v>
      </c>
      <c r="I1382" s="113">
        <v>16</v>
      </c>
      <c r="J1382" s="42">
        <v>3000</v>
      </c>
      <c r="K1382" s="42" t="str">
        <f>StoreConfig!J1382</f>
        <v>16|0#0#0#3000</v>
      </c>
      <c r="Q1382" s="239">
        <v>5000028</v>
      </c>
      <c r="R1382" s="244">
        <v>1</v>
      </c>
      <c r="S1382" s="244"/>
      <c r="T1382" s="244"/>
      <c r="U1382" s="244"/>
      <c r="V1382" s="244"/>
      <c r="W1382" s="244"/>
      <c r="X1382" s="244"/>
      <c r="Y1382" s="244"/>
      <c r="Z1382" s="244"/>
      <c r="AA1382" s="244"/>
      <c r="AB1382" s="244"/>
    </row>
    <row r="1383" spans="3:28">
      <c r="C1383" s="247"/>
      <c r="D1383" s="130">
        <v>16</v>
      </c>
      <c r="E1383" s="140">
        <v>3000</v>
      </c>
      <c r="F1383" s="127">
        <v>3000</v>
      </c>
      <c r="H1383" s="141" t="s">
        <v>2594</v>
      </c>
      <c r="I1383" s="113">
        <v>16</v>
      </c>
      <c r="J1383" s="42">
        <v>3000</v>
      </c>
      <c r="K1383" s="42" t="str">
        <f>StoreConfig!J1383</f>
        <v>16|0#0#0#3000</v>
      </c>
      <c r="Q1383" s="239">
        <v>5000029</v>
      </c>
      <c r="R1383" s="244">
        <v>1</v>
      </c>
      <c r="S1383" s="244"/>
      <c r="T1383" s="244"/>
      <c r="U1383" s="244"/>
      <c r="V1383" s="244"/>
      <c r="W1383" s="244"/>
      <c r="X1383" s="244"/>
      <c r="Y1383" s="244"/>
      <c r="Z1383" s="244"/>
      <c r="AA1383" s="244"/>
      <c r="AB1383" s="244"/>
    </row>
    <row r="1384" spans="3:28">
      <c r="C1384" s="247"/>
      <c r="D1384" s="130">
        <v>16</v>
      </c>
      <c r="E1384" s="140">
        <v>3000</v>
      </c>
      <c r="F1384" s="127">
        <v>3000</v>
      </c>
      <c r="H1384" s="141" t="s">
        <v>2594</v>
      </c>
      <c r="I1384" s="113">
        <v>16</v>
      </c>
      <c r="J1384" s="42">
        <v>3000</v>
      </c>
      <c r="K1384" s="42" t="str">
        <f>StoreConfig!J1384</f>
        <v>16|0#0#0#3000</v>
      </c>
      <c r="Q1384" s="239">
        <v>5000030</v>
      </c>
      <c r="R1384" s="244">
        <v>1</v>
      </c>
      <c r="S1384" s="244"/>
      <c r="T1384" s="244"/>
      <c r="U1384" s="244"/>
      <c r="V1384" s="244"/>
      <c r="W1384" s="244"/>
      <c r="X1384" s="244"/>
      <c r="Y1384" s="244"/>
      <c r="Z1384" s="244"/>
      <c r="AA1384" s="244"/>
      <c r="AB1384" s="244"/>
    </row>
    <row r="1385" spans="3:28">
      <c r="C1385" s="247"/>
      <c r="D1385" s="130">
        <v>16</v>
      </c>
      <c r="E1385" s="140">
        <v>3000</v>
      </c>
      <c r="F1385" s="127">
        <v>3000</v>
      </c>
      <c r="H1385" s="141" t="s">
        <v>2594</v>
      </c>
      <c r="I1385" s="113">
        <v>16</v>
      </c>
      <c r="J1385" s="42">
        <v>3000</v>
      </c>
      <c r="K1385" s="42" t="str">
        <f>StoreConfig!J1385</f>
        <v>16|0#0#0#3000</v>
      </c>
      <c r="Q1385" s="239">
        <v>5000031</v>
      </c>
      <c r="R1385" s="244">
        <v>1</v>
      </c>
      <c r="S1385" s="244"/>
      <c r="T1385" s="244"/>
      <c r="U1385" s="244"/>
      <c r="V1385" s="244"/>
      <c r="W1385" s="244"/>
      <c r="X1385" s="244"/>
      <c r="Y1385" s="244"/>
      <c r="Z1385" s="244"/>
      <c r="AA1385" s="244"/>
      <c r="AB1385" s="244"/>
    </row>
    <row r="1386" spans="3:28">
      <c r="C1386" s="247"/>
      <c r="D1386" s="130">
        <v>16</v>
      </c>
      <c r="E1386" s="140">
        <v>3000</v>
      </c>
      <c r="F1386" s="127">
        <v>3000</v>
      </c>
      <c r="H1386" s="141" t="s">
        <v>2594</v>
      </c>
      <c r="I1386" s="113">
        <v>16</v>
      </c>
      <c r="J1386" s="42">
        <v>3000</v>
      </c>
      <c r="K1386" s="42" t="str">
        <f>StoreConfig!J1386</f>
        <v>16|0#0#0#3000</v>
      </c>
      <c r="Q1386" s="239">
        <v>5000032</v>
      </c>
      <c r="R1386" s="244">
        <v>1</v>
      </c>
      <c r="S1386" s="244"/>
      <c r="T1386" s="244"/>
      <c r="U1386" s="244"/>
      <c r="V1386" s="244"/>
      <c r="W1386" s="244"/>
      <c r="X1386" s="244"/>
      <c r="Y1386" s="244"/>
      <c r="Z1386" s="244"/>
      <c r="AA1386" s="244"/>
      <c r="AB1386" s="244"/>
    </row>
    <row r="1387" spans="3:28">
      <c r="C1387" s="247"/>
      <c r="D1387" s="130">
        <v>16</v>
      </c>
      <c r="E1387" s="140">
        <v>10000</v>
      </c>
      <c r="F1387" s="127">
        <v>10000</v>
      </c>
      <c r="H1387" s="141" t="s">
        <v>2594</v>
      </c>
      <c r="I1387" s="113">
        <v>16</v>
      </c>
      <c r="J1387" s="42">
        <v>10000</v>
      </c>
      <c r="K1387" s="42" t="str">
        <f>StoreConfig!J1387</f>
        <v>16|0#0#0#10000</v>
      </c>
      <c r="Q1387" s="239">
        <v>5000033</v>
      </c>
      <c r="R1387" s="244">
        <v>1</v>
      </c>
      <c r="S1387" s="244"/>
      <c r="T1387" s="244"/>
      <c r="U1387" s="244"/>
      <c r="V1387" s="244"/>
      <c r="W1387" s="244"/>
      <c r="X1387" s="244"/>
      <c r="Y1387" s="244"/>
      <c r="Z1387" s="244"/>
      <c r="AA1387" s="244"/>
      <c r="AB1387" s="244"/>
    </row>
    <row r="1388" spans="3:28">
      <c r="C1388" s="247"/>
      <c r="D1388" s="130">
        <v>16</v>
      </c>
      <c r="E1388" s="140">
        <v>10000</v>
      </c>
      <c r="F1388" s="127">
        <v>10000</v>
      </c>
      <c r="H1388" s="141" t="s">
        <v>2594</v>
      </c>
      <c r="I1388" s="113">
        <v>16</v>
      </c>
      <c r="J1388" s="42">
        <v>10000</v>
      </c>
      <c r="K1388" s="42" t="str">
        <f>StoreConfig!J1388</f>
        <v>16|0#0#0#10000</v>
      </c>
      <c r="Q1388" s="239">
        <v>5000034</v>
      </c>
      <c r="R1388" s="244">
        <v>1</v>
      </c>
      <c r="S1388" s="244"/>
      <c r="T1388" s="244"/>
      <c r="U1388" s="244"/>
      <c r="V1388" s="244"/>
      <c r="W1388" s="244"/>
      <c r="X1388" s="244"/>
      <c r="Y1388" s="244"/>
      <c r="Z1388" s="244"/>
      <c r="AA1388" s="244"/>
      <c r="AB1388" s="244"/>
    </row>
    <row r="1389" spans="3:28">
      <c r="C1389" s="247"/>
      <c r="D1389" s="130">
        <v>16</v>
      </c>
      <c r="E1389" s="140">
        <v>10000</v>
      </c>
      <c r="F1389" s="127">
        <v>10000</v>
      </c>
      <c r="H1389" s="141" t="s">
        <v>2594</v>
      </c>
      <c r="I1389" s="113">
        <v>16</v>
      </c>
      <c r="J1389" s="42">
        <v>10000</v>
      </c>
      <c r="K1389" s="42" t="str">
        <f>StoreConfig!J1389</f>
        <v>16|0#0#0#10000</v>
      </c>
      <c r="Q1389" s="239">
        <v>5000035</v>
      </c>
      <c r="R1389" s="244">
        <v>1</v>
      </c>
      <c r="S1389" s="244"/>
      <c r="T1389" s="244"/>
      <c r="U1389" s="244"/>
      <c r="V1389" s="244"/>
      <c r="W1389" s="244"/>
      <c r="X1389" s="244"/>
      <c r="Y1389" s="244"/>
      <c r="Z1389" s="244"/>
      <c r="AA1389" s="244"/>
      <c r="AB1389" s="244"/>
    </row>
    <row r="1390" spans="3:28">
      <c r="C1390" s="247"/>
      <c r="D1390" s="130">
        <v>16</v>
      </c>
      <c r="E1390" s="140">
        <v>10000</v>
      </c>
      <c r="F1390" s="127">
        <v>10000</v>
      </c>
      <c r="H1390" s="141" t="s">
        <v>2594</v>
      </c>
      <c r="I1390" s="113">
        <v>16</v>
      </c>
      <c r="J1390" s="42">
        <v>10000</v>
      </c>
      <c r="K1390" s="42" t="str">
        <f>StoreConfig!J1390</f>
        <v>16|0#0#0#10000</v>
      </c>
      <c r="Q1390" s="239">
        <v>5000036</v>
      </c>
      <c r="R1390" s="244">
        <v>1</v>
      </c>
      <c r="S1390" s="244"/>
      <c r="T1390" s="244"/>
      <c r="U1390" s="244"/>
      <c r="V1390" s="244"/>
      <c r="W1390" s="244"/>
      <c r="X1390" s="244"/>
      <c r="Y1390" s="244"/>
      <c r="Z1390" s="244"/>
      <c r="AA1390" s="244"/>
      <c r="AB1390" s="244"/>
    </row>
    <row r="1391" spans="3:28">
      <c r="C1391" s="247"/>
      <c r="D1391" s="130">
        <v>16</v>
      </c>
      <c r="E1391" s="140">
        <v>10000</v>
      </c>
      <c r="F1391" s="127">
        <v>10000</v>
      </c>
      <c r="H1391" s="141" t="s">
        <v>2594</v>
      </c>
      <c r="I1391" s="113">
        <v>16</v>
      </c>
      <c r="J1391" s="42">
        <v>10000</v>
      </c>
      <c r="K1391" s="42" t="str">
        <f>StoreConfig!J1391</f>
        <v>16|0#0#0#10000</v>
      </c>
      <c r="Q1391" s="239">
        <v>5000037</v>
      </c>
      <c r="R1391" s="244">
        <v>1</v>
      </c>
      <c r="S1391" s="244"/>
      <c r="T1391" s="244"/>
      <c r="U1391" s="244"/>
      <c r="V1391" s="244"/>
      <c r="W1391" s="244"/>
      <c r="X1391" s="244"/>
      <c r="Y1391" s="244"/>
      <c r="Z1391" s="244"/>
      <c r="AA1391" s="244"/>
      <c r="AB1391" s="244"/>
    </row>
    <row r="1392" spans="3:28">
      <c r="C1392" s="247"/>
      <c r="D1392" s="130">
        <v>16</v>
      </c>
      <c r="E1392" s="140">
        <v>10000</v>
      </c>
      <c r="F1392" s="127">
        <v>10000</v>
      </c>
      <c r="H1392" s="141" t="s">
        <v>2594</v>
      </c>
      <c r="I1392" s="113">
        <v>16</v>
      </c>
      <c r="J1392" s="42">
        <v>10000</v>
      </c>
      <c r="K1392" s="42" t="str">
        <f>StoreConfig!J1392</f>
        <v>16|0#0#0#10000</v>
      </c>
      <c r="Q1392" s="239">
        <v>5000038</v>
      </c>
      <c r="R1392" s="244">
        <v>1</v>
      </c>
      <c r="S1392" s="244"/>
      <c r="T1392" s="244"/>
      <c r="U1392" s="244"/>
      <c r="V1392" s="244"/>
      <c r="W1392" s="244"/>
      <c r="X1392" s="244"/>
      <c r="Y1392" s="244"/>
      <c r="Z1392" s="244"/>
      <c r="AA1392" s="244"/>
      <c r="AB1392" s="244"/>
    </row>
    <row r="1393" spans="3:28">
      <c r="C1393" s="247"/>
      <c r="D1393" s="130">
        <v>16</v>
      </c>
      <c r="E1393" s="140">
        <v>10000</v>
      </c>
      <c r="F1393" s="127">
        <v>10000</v>
      </c>
      <c r="H1393" s="141" t="s">
        <v>2594</v>
      </c>
      <c r="I1393" s="113">
        <v>16</v>
      </c>
      <c r="J1393" s="42">
        <v>10000</v>
      </c>
      <c r="K1393" s="42" t="str">
        <f>StoreConfig!J1393</f>
        <v>16|0#0#0#10000</v>
      </c>
      <c r="Q1393" s="239">
        <v>5000039</v>
      </c>
      <c r="R1393" s="244">
        <v>1</v>
      </c>
      <c r="S1393" s="244"/>
      <c r="T1393" s="244"/>
      <c r="U1393" s="244"/>
      <c r="V1393" s="244"/>
      <c r="W1393" s="244"/>
      <c r="X1393" s="244"/>
      <c r="Y1393" s="244"/>
      <c r="Z1393" s="244"/>
      <c r="AA1393" s="244"/>
      <c r="AB1393" s="244"/>
    </row>
    <row r="1394" spans="3:28">
      <c r="C1394" s="247"/>
      <c r="D1394" s="130">
        <v>16</v>
      </c>
      <c r="E1394" s="140">
        <v>10000</v>
      </c>
      <c r="F1394" s="127">
        <v>10000</v>
      </c>
      <c r="H1394" s="141" t="s">
        <v>2594</v>
      </c>
      <c r="I1394" s="113">
        <v>16</v>
      </c>
      <c r="J1394" s="42">
        <v>10000</v>
      </c>
      <c r="K1394" s="42" t="str">
        <f>StoreConfig!J1394</f>
        <v>16|0#0#0#10000</v>
      </c>
      <c r="Q1394" s="239">
        <v>5000040</v>
      </c>
      <c r="R1394" s="244">
        <v>1</v>
      </c>
      <c r="S1394" s="244"/>
      <c r="T1394" s="244"/>
      <c r="U1394" s="244"/>
      <c r="V1394" s="244"/>
      <c r="W1394" s="244"/>
      <c r="X1394" s="244"/>
      <c r="Y1394" s="244"/>
      <c r="Z1394" s="244"/>
      <c r="AA1394" s="244"/>
      <c r="AB1394" s="244"/>
    </row>
    <row r="1395" spans="3:28">
      <c r="C1395" s="247"/>
      <c r="D1395" s="130">
        <v>16</v>
      </c>
      <c r="E1395" s="140">
        <v>10000</v>
      </c>
      <c r="F1395" s="127">
        <v>10000</v>
      </c>
      <c r="H1395" s="141" t="s">
        <v>2594</v>
      </c>
      <c r="I1395" s="113">
        <v>16</v>
      </c>
      <c r="J1395" s="42">
        <v>10000</v>
      </c>
      <c r="K1395" s="42" t="str">
        <f>StoreConfig!J1395</f>
        <v>16|0#0#0#10000</v>
      </c>
      <c r="Q1395" s="239">
        <v>5000041</v>
      </c>
      <c r="R1395" s="244">
        <v>1</v>
      </c>
      <c r="S1395" s="244"/>
      <c r="T1395" s="244"/>
      <c r="U1395" s="244"/>
      <c r="V1395" s="244"/>
      <c r="W1395" s="244"/>
      <c r="X1395" s="244"/>
      <c r="Y1395" s="244"/>
      <c r="Z1395" s="244"/>
      <c r="AA1395" s="244"/>
      <c r="AB1395" s="244"/>
    </row>
    <row r="1396" spans="3:28">
      <c r="C1396" s="247"/>
      <c r="D1396" s="130">
        <v>16</v>
      </c>
      <c r="E1396" s="140">
        <v>10000</v>
      </c>
      <c r="F1396" s="127">
        <v>10000</v>
      </c>
      <c r="H1396" s="141" t="s">
        <v>2594</v>
      </c>
      <c r="I1396" s="113">
        <v>16</v>
      </c>
      <c r="J1396" s="42">
        <v>10000</v>
      </c>
      <c r="K1396" s="42" t="str">
        <f>StoreConfig!J1396</f>
        <v>16|0#0#0#10000</v>
      </c>
      <c r="Q1396" s="239">
        <v>5000042</v>
      </c>
      <c r="R1396" s="244">
        <v>1</v>
      </c>
      <c r="S1396" s="244"/>
      <c r="T1396" s="244"/>
      <c r="U1396" s="244"/>
      <c r="V1396" s="244"/>
      <c r="W1396" s="244"/>
      <c r="X1396" s="244"/>
      <c r="Y1396" s="244"/>
      <c r="Z1396" s="244"/>
      <c r="AA1396" s="244"/>
      <c r="AB1396" s="244"/>
    </row>
    <row r="1397" spans="3:28">
      <c r="C1397" s="247"/>
      <c r="D1397" s="130">
        <v>16</v>
      </c>
      <c r="E1397" s="140">
        <v>10000</v>
      </c>
      <c r="F1397" s="127">
        <v>10000</v>
      </c>
      <c r="H1397" s="141" t="s">
        <v>2594</v>
      </c>
      <c r="I1397" s="113">
        <v>16</v>
      </c>
      <c r="J1397" s="42">
        <v>10000</v>
      </c>
      <c r="K1397" s="42" t="str">
        <f>StoreConfig!J1397</f>
        <v>16|0#0#0#10000</v>
      </c>
      <c r="Q1397" s="239">
        <v>5000043</v>
      </c>
      <c r="R1397" s="244">
        <v>1</v>
      </c>
      <c r="S1397" s="244"/>
      <c r="T1397" s="244"/>
      <c r="U1397" s="244"/>
      <c r="V1397" s="244"/>
      <c r="W1397" s="244"/>
      <c r="X1397" s="244"/>
      <c r="Y1397" s="244"/>
      <c r="Z1397" s="244"/>
      <c r="AA1397" s="244"/>
      <c r="AB1397" s="244"/>
    </row>
    <row r="1398" spans="3:28">
      <c r="C1398" s="247"/>
      <c r="D1398" s="130">
        <v>16</v>
      </c>
      <c r="E1398" s="140">
        <v>10000</v>
      </c>
      <c r="F1398" s="127">
        <v>10000</v>
      </c>
      <c r="H1398" s="141" t="s">
        <v>2594</v>
      </c>
      <c r="I1398" s="113">
        <v>16</v>
      </c>
      <c r="J1398" s="42">
        <v>10000</v>
      </c>
      <c r="K1398" s="42" t="str">
        <f>StoreConfig!J1398</f>
        <v>16|0#0#0#10000</v>
      </c>
      <c r="Q1398" s="239">
        <v>5000044</v>
      </c>
      <c r="R1398" s="244">
        <v>1</v>
      </c>
      <c r="S1398" s="244"/>
      <c r="T1398" s="244"/>
      <c r="U1398" s="244"/>
      <c r="V1398" s="244"/>
      <c r="W1398" s="244"/>
      <c r="X1398" s="244"/>
      <c r="Y1398" s="244"/>
      <c r="Z1398" s="244"/>
      <c r="AA1398" s="244"/>
      <c r="AB1398" s="244"/>
    </row>
    <row r="1399" spans="3:28">
      <c r="C1399" s="247"/>
      <c r="D1399" s="130">
        <v>16</v>
      </c>
      <c r="E1399" s="140">
        <v>10000</v>
      </c>
      <c r="F1399" s="127">
        <v>10000</v>
      </c>
      <c r="H1399" s="141" t="s">
        <v>2594</v>
      </c>
      <c r="I1399" s="113">
        <v>16</v>
      </c>
      <c r="J1399" s="42">
        <v>10000</v>
      </c>
      <c r="K1399" s="42" t="str">
        <f>StoreConfig!J1399</f>
        <v>16|0#0#0#10000</v>
      </c>
      <c r="Q1399" s="239">
        <v>5000045</v>
      </c>
      <c r="R1399" s="244">
        <v>1</v>
      </c>
      <c r="S1399" s="244"/>
      <c r="T1399" s="244"/>
      <c r="U1399" s="244"/>
      <c r="V1399" s="244"/>
      <c r="W1399" s="244"/>
      <c r="X1399" s="244"/>
      <c r="Y1399" s="244"/>
      <c r="Z1399" s="244"/>
      <c r="AA1399" s="244"/>
      <c r="AB1399" s="244"/>
    </row>
    <row r="1400" spans="3:28">
      <c r="C1400" s="247"/>
      <c r="D1400" s="130">
        <v>16</v>
      </c>
      <c r="E1400" s="140">
        <v>10000</v>
      </c>
      <c r="F1400" s="127">
        <v>10000</v>
      </c>
      <c r="H1400" s="141" t="s">
        <v>2594</v>
      </c>
      <c r="I1400" s="113">
        <v>16</v>
      </c>
      <c r="J1400" s="42">
        <v>10000</v>
      </c>
      <c r="K1400" s="42" t="str">
        <f>StoreConfig!J1400</f>
        <v>16|0#0#0#10000</v>
      </c>
      <c r="Q1400" s="239">
        <v>5000046</v>
      </c>
      <c r="R1400" s="244">
        <v>1</v>
      </c>
      <c r="S1400" s="244"/>
      <c r="T1400" s="244"/>
      <c r="U1400" s="244"/>
      <c r="V1400" s="244"/>
      <c r="W1400" s="244"/>
      <c r="X1400" s="244"/>
      <c r="Y1400" s="244"/>
      <c r="Z1400" s="244"/>
      <c r="AA1400" s="244"/>
      <c r="AB1400" s="244"/>
    </row>
    <row r="1401" spans="3:28">
      <c r="C1401" s="247"/>
      <c r="D1401" s="130">
        <v>16</v>
      </c>
      <c r="E1401" s="140">
        <v>10000</v>
      </c>
      <c r="F1401" s="127">
        <v>10000</v>
      </c>
      <c r="H1401" s="141" t="s">
        <v>2594</v>
      </c>
      <c r="I1401" s="113">
        <v>16</v>
      </c>
      <c r="J1401" s="42">
        <v>10000</v>
      </c>
      <c r="K1401" s="42" t="str">
        <f>StoreConfig!J1401</f>
        <v>16|0#0#0#10000</v>
      </c>
      <c r="Q1401" s="239">
        <v>5000047</v>
      </c>
      <c r="R1401" s="244">
        <v>1</v>
      </c>
      <c r="S1401" s="244"/>
      <c r="T1401" s="244"/>
      <c r="U1401" s="244"/>
      <c r="V1401" s="244"/>
      <c r="W1401" s="244"/>
      <c r="X1401" s="244"/>
      <c r="Y1401" s="244"/>
      <c r="Z1401" s="244"/>
      <c r="AA1401" s="244"/>
      <c r="AB1401" s="244"/>
    </row>
    <row r="1402" spans="3:28">
      <c r="C1402" s="247"/>
      <c r="D1402" s="130">
        <v>74</v>
      </c>
      <c r="E1402" s="140">
        <v>50</v>
      </c>
      <c r="F1402" s="127">
        <v>9000</v>
      </c>
      <c r="H1402" s="141">
        <v>9</v>
      </c>
      <c r="I1402" s="113">
        <v>74</v>
      </c>
      <c r="J1402" s="42">
        <v>45</v>
      </c>
      <c r="K1402" s="42" t="str">
        <f t="shared" ref="K1402:K1410" si="16">D1402&amp;$K$6&amp;E1402</f>
        <v>74|0#0#0#50</v>
      </c>
      <c r="Q1402" s="238">
        <v>11011</v>
      </c>
      <c r="R1402" s="42">
        <v>50</v>
      </c>
    </row>
    <row r="1403" spans="3:28">
      <c r="C1403" s="247"/>
      <c r="D1403" s="130">
        <v>74</v>
      </c>
      <c r="E1403" s="140">
        <v>50</v>
      </c>
      <c r="F1403" s="127">
        <v>9000</v>
      </c>
      <c r="H1403" s="141">
        <v>9</v>
      </c>
      <c r="I1403" s="113">
        <v>74</v>
      </c>
      <c r="J1403" s="42">
        <v>45</v>
      </c>
      <c r="K1403" s="42" t="str">
        <f t="shared" si="16"/>
        <v>74|0#0#0#50</v>
      </c>
      <c r="Q1403" s="238">
        <v>11008</v>
      </c>
      <c r="R1403" s="42">
        <v>50</v>
      </c>
    </row>
    <row r="1404" spans="3:28">
      <c r="C1404" s="247"/>
      <c r="D1404" s="130">
        <v>74</v>
      </c>
      <c r="E1404" s="140">
        <v>50</v>
      </c>
      <c r="F1404" s="127">
        <v>9000</v>
      </c>
      <c r="H1404" s="141">
        <v>9</v>
      </c>
      <c r="I1404" s="113">
        <v>74</v>
      </c>
      <c r="J1404" s="42">
        <v>45</v>
      </c>
      <c r="K1404" s="42" t="str">
        <f t="shared" si="16"/>
        <v>74|0#0#0#50</v>
      </c>
      <c r="Q1404" s="238">
        <v>11006</v>
      </c>
      <c r="R1404" s="42">
        <v>50</v>
      </c>
    </row>
    <row r="1405" spans="3:28">
      <c r="C1405" s="247"/>
      <c r="D1405" s="130">
        <v>74</v>
      </c>
      <c r="E1405" s="140">
        <v>50</v>
      </c>
      <c r="F1405" s="127">
        <v>9000</v>
      </c>
      <c r="H1405" s="141">
        <v>9</v>
      </c>
      <c r="I1405" s="113">
        <v>74</v>
      </c>
      <c r="J1405" s="42">
        <v>45</v>
      </c>
      <c r="K1405" s="42" t="str">
        <f t="shared" si="16"/>
        <v>74|0#0#0#50</v>
      </c>
      <c r="Q1405" s="238">
        <v>11073</v>
      </c>
      <c r="R1405" s="42">
        <v>50</v>
      </c>
    </row>
    <row r="1406" spans="3:28">
      <c r="C1406" s="247"/>
      <c r="D1406" s="130">
        <v>74</v>
      </c>
      <c r="E1406" s="140">
        <v>40</v>
      </c>
      <c r="F1406" s="127">
        <v>7000</v>
      </c>
      <c r="H1406" s="141">
        <v>9</v>
      </c>
      <c r="I1406" s="113">
        <v>74</v>
      </c>
      <c r="J1406" s="42">
        <v>35</v>
      </c>
      <c r="K1406" s="42" t="str">
        <f t="shared" si="16"/>
        <v>74|0#0#0#40</v>
      </c>
      <c r="Q1406" s="238">
        <v>11002</v>
      </c>
      <c r="R1406" s="42">
        <v>50</v>
      </c>
    </row>
    <row r="1407" spans="3:28">
      <c r="C1407" s="247"/>
      <c r="D1407" s="130">
        <v>74</v>
      </c>
      <c r="E1407" s="140">
        <v>40</v>
      </c>
      <c r="F1407" s="127">
        <v>7000</v>
      </c>
      <c r="H1407" s="141">
        <v>9</v>
      </c>
      <c r="I1407" s="113">
        <v>74</v>
      </c>
      <c r="J1407" s="42">
        <v>35</v>
      </c>
      <c r="K1407" s="42" t="str">
        <f t="shared" si="16"/>
        <v>74|0#0#0#40</v>
      </c>
      <c r="Q1407" s="238">
        <v>11018</v>
      </c>
      <c r="R1407" s="42">
        <v>50</v>
      </c>
    </row>
    <row r="1408" spans="3:28">
      <c r="C1408" s="247"/>
      <c r="D1408" s="130">
        <v>74</v>
      </c>
      <c r="E1408" s="140">
        <v>40</v>
      </c>
      <c r="F1408" s="127">
        <v>7000</v>
      </c>
      <c r="H1408" s="141">
        <v>9</v>
      </c>
      <c r="I1408" s="113">
        <v>74</v>
      </c>
      <c r="J1408" s="42">
        <v>35</v>
      </c>
      <c r="K1408" s="42" t="str">
        <f t="shared" si="16"/>
        <v>74|0#0#0#40</v>
      </c>
      <c r="Q1408" s="238">
        <v>11003</v>
      </c>
      <c r="R1408" s="42">
        <v>50</v>
      </c>
    </row>
    <row r="1409" spans="3:18">
      <c r="C1409" s="247"/>
      <c r="D1409" s="130">
        <v>74</v>
      </c>
      <c r="E1409" s="140">
        <v>40</v>
      </c>
      <c r="F1409" s="127">
        <v>7000</v>
      </c>
      <c r="H1409" s="141">
        <v>9</v>
      </c>
      <c r="I1409" s="113">
        <v>74</v>
      </c>
      <c r="J1409" s="42">
        <v>35</v>
      </c>
      <c r="K1409" s="42" t="str">
        <f t="shared" si="16"/>
        <v>74|0#0#0#40</v>
      </c>
      <c r="Q1409" s="238">
        <v>11005</v>
      </c>
      <c r="R1409" s="42">
        <v>50</v>
      </c>
    </row>
    <row r="1410" spans="3:18">
      <c r="C1410" s="247"/>
      <c r="D1410" s="130">
        <v>74</v>
      </c>
      <c r="E1410" s="140">
        <v>40</v>
      </c>
      <c r="F1410" s="127">
        <v>7000</v>
      </c>
      <c r="H1410" s="141">
        <v>9</v>
      </c>
      <c r="I1410" s="113">
        <v>74</v>
      </c>
      <c r="J1410" s="42">
        <v>35</v>
      </c>
      <c r="K1410" s="42" t="str">
        <f t="shared" si="16"/>
        <v>74|0#0#0#40</v>
      </c>
      <c r="Q1410" s="238">
        <v>11020</v>
      </c>
      <c r="R1410" s="42">
        <v>50</v>
      </c>
    </row>
    <row r="1411" spans="3:18">
      <c r="C1411" s="247"/>
      <c r="D1411" s="130">
        <v>74</v>
      </c>
      <c r="E1411" s="140">
        <v>25</v>
      </c>
      <c r="F1411" s="127">
        <v>5000</v>
      </c>
      <c r="H1411" s="141" t="s">
        <v>2594</v>
      </c>
      <c r="I1411" s="113">
        <v>74</v>
      </c>
      <c r="J1411" s="42">
        <v>25</v>
      </c>
      <c r="K1411" s="42" t="str">
        <f>StoreConfig!J1411</f>
        <v>74|0#0#0#25</v>
      </c>
      <c r="Q1411" s="238">
        <v>11044</v>
      </c>
      <c r="R1411" s="42">
        <v>50</v>
      </c>
    </row>
    <row r="1412" spans="3:18">
      <c r="C1412" s="247"/>
      <c r="D1412" s="130">
        <v>74</v>
      </c>
      <c r="E1412" s="140">
        <v>25</v>
      </c>
      <c r="F1412" s="127">
        <v>5000</v>
      </c>
      <c r="H1412" s="141" t="s">
        <v>2594</v>
      </c>
      <c r="I1412" s="113">
        <v>74</v>
      </c>
      <c r="J1412" s="42">
        <v>25</v>
      </c>
      <c r="K1412" s="42" t="str">
        <f>StoreConfig!J1412</f>
        <v>74|0#0#0#25</v>
      </c>
      <c r="Q1412" s="238">
        <v>11031</v>
      </c>
      <c r="R1412" s="42">
        <v>50</v>
      </c>
    </row>
    <row r="1413" spans="3:18">
      <c r="C1413" s="247"/>
      <c r="D1413" s="130">
        <v>74</v>
      </c>
      <c r="E1413" s="140">
        <v>25</v>
      </c>
      <c r="F1413" s="127">
        <v>5000</v>
      </c>
      <c r="H1413" s="141" t="s">
        <v>2594</v>
      </c>
      <c r="I1413" s="113">
        <v>74</v>
      </c>
      <c r="J1413" s="42">
        <v>25</v>
      </c>
      <c r="K1413" s="42" t="str">
        <f>StoreConfig!J1413</f>
        <v>74|0#0#0#25</v>
      </c>
      <c r="Q1413" s="238">
        <v>11028</v>
      </c>
      <c r="R1413" s="42">
        <v>50</v>
      </c>
    </row>
    <row r="1414" spans="3:18">
      <c r="C1414" s="247"/>
      <c r="D1414" s="130">
        <v>74</v>
      </c>
      <c r="E1414" s="140">
        <v>25</v>
      </c>
      <c r="F1414" s="127">
        <v>5000</v>
      </c>
      <c r="H1414" s="141" t="s">
        <v>2594</v>
      </c>
      <c r="I1414" s="113">
        <v>74</v>
      </c>
      <c r="J1414" s="42">
        <v>25</v>
      </c>
      <c r="K1414" s="42" t="str">
        <f>StoreConfig!J1414</f>
        <v>74|0#0#0#25</v>
      </c>
      <c r="Q1414" s="238">
        <v>11045</v>
      </c>
      <c r="R1414" s="42">
        <v>50</v>
      </c>
    </row>
    <row r="1415" spans="3:18">
      <c r="C1415" s="247"/>
      <c r="D1415" s="130">
        <v>74</v>
      </c>
      <c r="E1415" s="140">
        <v>3</v>
      </c>
      <c r="F1415" s="127">
        <v>1000</v>
      </c>
      <c r="H1415" s="141" t="s">
        <v>2594</v>
      </c>
      <c r="I1415" s="113">
        <v>74</v>
      </c>
      <c r="J1415" s="42">
        <v>5</v>
      </c>
      <c r="K1415" s="42" t="str">
        <f>StoreConfig!J1415</f>
        <v>74|0#0#0#5</v>
      </c>
      <c r="Q1415" s="238">
        <v>11057</v>
      </c>
      <c r="R1415" s="42">
        <v>30</v>
      </c>
    </row>
    <row r="1416" spans="3:18">
      <c r="C1416" s="247"/>
      <c r="D1416" s="130">
        <v>74</v>
      </c>
      <c r="E1416" s="140">
        <v>3</v>
      </c>
      <c r="F1416" s="127">
        <v>1000</v>
      </c>
      <c r="H1416" s="141" t="s">
        <v>2594</v>
      </c>
      <c r="I1416" s="113">
        <v>74</v>
      </c>
      <c r="J1416" s="42">
        <v>5</v>
      </c>
      <c r="K1416" s="42" t="str">
        <f>StoreConfig!J1416</f>
        <v>74|0#0#0#5</v>
      </c>
      <c r="Q1416" s="238">
        <v>11058</v>
      </c>
      <c r="R1416" s="42">
        <v>30</v>
      </c>
    </row>
    <row r="1417" spans="3:18">
      <c r="C1417" s="247"/>
      <c r="D1417" s="130">
        <v>74</v>
      </c>
      <c r="E1417" s="140">
        <v>3</v>
      </c>
      <c r="F1417" s="127">
        <v>1000</v>
      </c>
      <c r="H1417" s="141" t="s">
        <v>2594</v>
      </c>
      <c r="I1417" s="113">
        <v>74</v>
      </c>
      <c r="J1417" s="42">
        <v>5</v>
      </c>
      <c r="K1417" s="42" t="str">
        <f>StoreConfig!J1417</f>
        <v>74|0#0#0#5</v>
      </c>
      <c r="Q1417" s="238">
        <v>11059</v>
      </c>
      <c r="R1417" s="42">
        <v>30</v>
      </c>
    </row>
    <row r="1418" spans="3:18">
      <c r="C1418" s="247"/>
      <c r="D1418" s="130">
        <v>74</v>
      </c>
      <c r="E1418" s="140">
        <v>3</v>
      </c>
      <c r="F1418" s="127">
        <v>1000</v>
      </c>
      <c r="H1418" s="141" t="s">
        <v>2594</v>
      </c>
      <c r="I1418" s="113">
        <v>74</v>
      </c>
      <c r="J1418" s="42">
        <v>5</v>
      </c>
      <c r="K1418" s="42" t="str">
        <f>StoreConfig!J1418</f>
        <v>74|0#0#0#5</v>
      </c>
      <c r="Q1418" s="238">
        <v>11060</v>
      </c>
      <c r="R1418" s="42">
        <v>30</v>
      </c>
    </row>
    <row r="1419" spans="3:18">
      <c r="C1419" s="247"/>
      <c r="D1419" s="130">
        <v>74</v>
      </c>
      <c r="E1419" s="140">
        <v>50</v>
      </c>
      <c r="F1419" s="127">
        <v>9000</v>
      </c>
      <c r="H1419" s="141">
        <v>9</v>
      </c>
      <c r="I1419" s="113">
        <v>74</v>
      </c>
      <c r="J1419" s="42">
        <v>45</v>
      </c>
      <c r="K1419" s="42" t="str">
        <f t="shared" ref="K1419:K1427" si="17">D1419&amp;$K$6&amp;E1419</f>
        <v>74|0#0#0#50</v>
      </c>
      <c r="Q1419" s="238">
        <v>11023</v>
      </c>
      <c r="R1419" s="42">
        <v>50</v>
      </c>
    </row>
    <row r="1420" spans="3:18">
      <c r="C1420" s="247"/>
      <c r="D1420" s="130">
        <v>74</v>
      </c>
      <c r="E1420" s="140">
        <v>50</v>
      </c>
      <c r="F1420" s="127">
        <v>9000</v>
      </c>
      <c r="H1420" s="141">
        <v>9</v>
      </c>
      <c r="I1420" s="113">
        <v>74</v>
      </c>
      <c r="J1420" s="42">
        <v>45</v>
      </c>
      <c r="K1420" s="42" t="str">
        <f t="shared" si="17"/>
        <v>74|0#0#0#50</v>
      </c>
      <c r="Q1420" s="238">
        <v>11022</v>
      </c>
      <c r="R1420" s="42">
        <v>50</v>
      </c>
    </row>
    <row r="1421" spans="3:18">
      <c r="C1421" s="247"/>
      <c r="D1421" s="130">
        <v>74</v>
      </c>
      <c r="E1421" s="140">
        <v>50</v>
      </c>
      <c r="F1421" s="127">
        <v>9000</v>
      </c>
      <c r="H1421" s="141">
        <v>9</v>
      </c>
      <c r="I1421" s="113">
        <v>74</v>
      </c>
      <c r="J1421" s="42">
        <v>45</v>
      </c>
      <c r="K1421" s="42" t="str">
        <f t="shared" si="17"/>
        <v>74|0#0#0#50</v>
      </c>
      <c r="Q1421" s="238">
        <v>11077</v>
      </c>
      <c r="R1421" s="42">
        <v>50</v>
      </c>
    </row>
    <row r="1422" spans="3:18">
      <c r="C1422" s="247"/>
      <c r="D1422" s="130">
        <v>74</v>
      </c>
      <c r="E1422" s="140">
        <v>50</v>
      </c>
      <c r="F1422" s="127">
        <v>9000</v>
      </c>
      <c r="H1422" s="141">
        <v>9</v>
      </c>
      <c r="I1422" s="113">
        <v>74</v>
      </c>
      <c r="J1422" s="42">
        <v>45</v>
      </c>
      <c r="K1422" s="42" t="str">
        <f t="shared" si="17"/>
        <v>74|0#0#0#50</v>
      </c>
      <c r="Q1422" s="238">
        <v>11074</v>
      </c>
      <c r="R1422" s="42">
        <v>50</v>
      </c>
    </row>
    <row r="1423" spans="3:18">
      <c r="C1423" s="247"/>
      <c r="D1423" s="130">
        <v>74</v>
      </c>
      <c r="E1423" s="140">
        <v>40</v>
      </c>
      <c r="F1423" s="127">
        <v>7000</v>
      </c>
      <c r="H1423" s="141">
        <v>9</v>
      </c>
      <c r="I1423" s="113">
        <v>74</v>
      </c>
      <c r="J1423" s="42">
        <v>35</v>
      </c>
      <c r="K1423" s="42" t="str">
        <f t="shared" si="17"/>
        <v>74|0#0#0#40</v>
      </c>
      <c r="Q1423" s="238">
        <v>11007</v>
      </c>
      <c r="R1423" s="42">
        <v>50</v>
      </c>
    </row>
    <row r="1424" spans="3:18">
      <c r="C1424" s="247"/>
      <c r="D1424" s="130">
        <v>74</v>
      </c>
      <c r="E1424" s="140">
        <v>40</v>
      </c>
      <c r="F1424" s="127">
        <v>7000</v>
      </c>
      <c r="H1424" s="141">
        <v>9</v>
      </c>
      <c r="I1424" s="113">
        <v>74</v>
      </c>
      <c r="J1424" s="42">
        <v>35</v>
      </c>
      <c r="K1424" s="42" t="str">
        <f t="shared" si="17"/>
        <v>74|0#0#0#40</v>
      </c>
      <c r="Q1424" s="238">
        <v>11010</v>
      </c>
      <c r="R1424" s="42">
        <v>50</v>
      </c>
    </row>
    <row r="1425" spans="3:18">
      <c r="C1425" s="247"/>
      <c r="D1425" s="130">
        <v>74</v>
      </c>
      <c r="E1425" s="140">
        <v>40</v>
      </c>
      <c r="F1425" s="127">
        <v>7000</v>
      </c>
      <c r="H1425" s="141">
        <v>9</v>
      </c>
      <c r="I1425" s="113">
        <v>74</v>
      </c>
      <c r="J1425" s="42">
        <v>35</v>
      </c>
      <c r="K1425" s="42" t="str">
        <f t="shared" si="17"/>
        <v>74|0#0#0#40</v>
      </c>
      <c r="Q1425" s="238">
        <v>11033</v>
      </c>
      <c r="R1425" s="42">
        <v>50</v>
      </c>
    </row>
    <row r="1426" spans="3:18">
      <c r="C1426" s="247"/>
      <c r="D1426" s="130">
        <v>74</v>
      </c>
      <c r="E1426" s="140">
        <v>40</v>
      </c>
      <c r="F1426" s="127">
        <v>7000</v>
      </c>
      <c r="H1426" s="141">
        <v>9</v>
      </c>
      <c r="I1426" s="113">
        <v>74</v>
      </c>
      <c r="J1426" s="42">
        <v>35</v>
      </c>
      <c r="K1426" s="42" t="str">
        <f t="shared" si="17"/>
        <v>74|0#0#0#40</v>
      </c>
      <c r="Q1426" s="238">
        <v>11015</v>
      </c>
      <c r="R1426" s="42">
        <v>50</v>
      </c>
    </row>
    <row r="1427" spans="3:18">
      <c r="C1427" s="247"/>
      <c r="D1427" s="130">
        <v>74</v>
      </c>
      <c r="E1427" s="140">
        <v>40</v>
      </c>
      <c r="F1427" s="127">
        <v>7000</v>
      </c>
      <c r="H1427" s="141">
        <v>9</v>
      </c>
      <c r="I1427" s="113">
        <v>74</v>
      </c>
      <c r="J1427" s="42">
        <v>35</v>
      </c>
      <c r="K1427" s="42" t="str">
        <f t="shared" si="17"/>
        <v>74|0#0#0#40</v>
      </c>
      <c r="Q1427" s="238">
        <v>11012</v>
      </c>
      <c r="R1427" s="42">
        <v>50</v>
      </c>
    </row>
    <row r="1428" spans="3:18">
      <c r="C1428" s="247"/>
      <c r="D1428" s="130">
        <v>74</v>
      </c>
      <c r="E1428" s="140">
        <v>25</v>
      </c>
      <c r="F1428" s="127">
        <v>5000</v>
      </c>
      <c r="H1428" s="141" t="s">
        <v>2594</v>
      </c>
      <c r="I1428" s="113">
        <v>74</v>
      </c>
      <c r="J1428" s="42">
        <v>25</v>
      </c>
      <c r="K1428" s="42" t="str">
        <f>StoreConfig!J1428</f>
        <v>74|0#0#0#25</v>
      </c>
      <c r="Q1428" s="238">
        <v>11034</v>
      </c>
      <c r="R1428" s="42">
        <v>50</v>
      </c>
    </row>
    <row r="1429" spans="3:18">
      <c r="C1429" s="247"/>
      <c r="D1429" s="130">
        <v>74</v>
      </c>
      <c r="E1429" s="140">
        <v>25</v>
      </c>
      <c r="F1429" s="127">
        <v>5000</v>
      </c>
      <c r="H1429" s="141" t="s">
        <v>2594</v>
      </c>
      <c r="I1429" s="113">
        <v>74</v>
      </c>
      <c r="J1429" s="42">
        <v>25</v>
      </c>
      <c r="K1429" s="42" t="str">
        <f>StoreConfig!J1429</f>
        <v>74|0#0#0#25</v>
      </c>
      <c r="Q1429" s="238">
        <v>11039</v>
      </c>
      <c r="R1429" s="42">
        <v>50</v>
      </c>
    </row>
    <row r="1430" spans="3:18">
      <c r="C1430" s="247"/>
      <c r="D1430" s="130">
        <v>74</v>
      </c>
      <c r="E1430" s="140">
        <v>25</v>
      </c>
      <c r="F1430" s="127">
        <v>5000</v>
      </c>
      <c r="H1430" s="141" t="s">
        <v>2594</v>
      </c>
      <c r="I1430" s="113">
        <v>74</v>
      </c>
      <c r="J1430" s="42">
        <v>25</v>
      </c>
      <c r="K1430" s="42" t="str">
        <f>StoreConfig!J1430</f>
        <v>74|0#0#0#25</v>
      </c>
      <c r="Q1430" s="238">
        <v>11029</v>
      </c>
      <c r="R1430" s="42">
        <v>50</v>
      </c>
    </row>
    <row r="1431" spans="3:18">
      <c r="C1431" s="247"/>
      <c r="D1431" s="130">
        <v>74</v>
      </c>
      <c r="E1431" s="140">
        <v>25</v>
      </c>
      <c r="F1431" s="127">
        <v>5000</v>
      </c>
      <c r="H1431" s="141" t="s">
        <v>2594</v>
      </c>
      <c r="I1431" s="113">
        <v>74</v>
      </c>
      <c r="J1431" s="42">
        <v>25</v>
      </c>
      <c r="K1431" s="42" t="str">
        <f>StoreConfig!J1431</f>
        <v>74|0#0#0#25</v>
      </c>
      <c r="Q1431" s="238">
        <v>11030</v>
      </c>
      <c r="R1431" s="42">
        <v>50</v>
      </c>
    </row>
    <row r="1432" spans="3:18">
      <c r="C1432" s="247"/>
      <c r="D1432" s="130">
        <v>74</v>
      </c>
      <c r="E1432" s="140">
        <v>3</v>
      </c>
      <c r="F1432" s="127">
        <v>1000</v>
      </c>
      <c r="H1432" s="141" t="s">
        <v>2594</v>
      </c>
      <c r="I1432" s="113">
        <v>74</v>
      </c>
      <c r="J1432" s="42">
        <v>5</v>
      </c>
      <c r="K1432" s="42" t="str">
        <f>StoreConfig!J1432</f>
        <v>74|0#0#0#5</v>
      </c>
      <c r="Q1432" s="238">
        <v>11061</v>
      </c>
      <c r="R1432" s="42">
        <v>30</v>
      </c>
    </row>
    <row r="1433" spans="3:18">
      <c r="C1433" s="247"/>
      <c r="D1433" s="130">
        <v>74</v>
      </c>
      <c r="E1433" s="140">
        <v>3</v>
      </c>
      <c r="F1433" s="127">
        <v>1000</v>
      </c>
      <c r="H1433" s="141" t="s">
        <v>2594</v>
      </c>
      <c r="I1433" s="113">
        <v>74</v>
      </c>
      <c r="J1433" s="42">
        <v>5</v>
      </c>
      <c r="K1433" s="42" t="str">
        <f>StoreConfig!J1433</f>
        <v>74|0#0#0#5</v>
      </c>
      <c r="Q1433" s="238">
        <v>11062</v>
      </c>
      <c r="R1433" s="42">
        <v>30</v>
      </c>
    </row>
    <row r="1434" spans="3:18">
      <c r="C1434" s="247"/>
      <c r="D1434" s="130">
        <v>74</v>
      </c>
      <c r="E1434" s="140">
        <v>3</v>
      </c>
      <c r="F1434" s="127">
        <v>1000</v>
      </c>
      <c r="H1434" s="141" t="s">
        <v>2594</v>
      </c>
      <c r="I1434" s="113">
        <v>74</v>
      </c>
      <c r="J1434" s="42">
        <v>5</v>
      </c>
      <c r="K1434" s="42" t="str">
        <f>StoreConfig!J1434</f>
        <v>74|0#0#0#5</v>
      </c>
      <c r="Q1434" s="238">
        <v>11063</v>
      </c>
      <c r="R1434" s="42">
        <v>30</v>
      </c>
    </row>
    <row r="1435" spans="3:18">
      <c r="C1435" s="247"/>
      <c r="D1435" s="130">
        <v>74</v>
      </c>
      <c r="E1435" s="140">
        <v>3</v>
      </c>
      <c r="F1435" s="127">
        <v>1000</v>
      </c>
      <c r="H1435" s="141" t="s">
        <v>2594</v>
      </c>
      <c r="I1435" s="113">
        <v>74</v>
      </c>
      <c r="J1435" s="42">
        <v>5</v>
      </c>
      <c r="K1435" s="42" t="str">
        <f>StoreConfig!J1435</f>
        <v>74|0#0#0#5</v>
      </c>
      <c r="Q1435" s="238">
        <v>11064</v>
      </c>
      <c r="R1435" s="42">
        <v>30</v>
      </c>
    </row>
    <row r="1436" spans="3:18">
      <c r="C1436" s="247"/>
      <c r="D1436" s="130">
        <v>74</v>
      </c>
      <c r="E1436" s="140">
        <v>50</v>
      </c>
      <c r="F1436" s="127">
        <v>9000</v>
      </c>
      <c r="H1436" s="141">
        <v>9</v>
      </c>
      <c r="I1436" s="113">
        <v>74</v>
      </c>
      <c r="J1436" s="42">
        <v>45</v>
      </c>
      <c r="K1436" s="42" t="str">
        <f t="shared" ref="K1436:K1444" si="18">D1436&amp;$K$6&amp;E1436</f>
        <v>74|0#0#0#50</v>
      </c>
      <c r="Q1436" s="238">
        <v>11001</v>
      </c>
      <c r="R1436" s="42">
        <v>50</v>
      </c>
    </row>
    <row r="1437" spans="3:18">
      <c r="C1437" s="247"/>
      <c r="D1437" s="130">
        <v>74</v>
      </c>
      <c r="E1437" s="140">
        <v>50</v>
      </c>
      <c r="F1437" s="127">
        <v>9000</v>
      </c>
      <c r="H1437" s="141">
        <v>9</v>
      </c>
      <c r="I1437" s="113">
        <v>74</v>
      </c>
      <c r="J1437" s="42">
        <v>45</v>
      </c>
      <c r="K1437" s="42" t="str">
        <f t="shared" si="18"/>
        <v>74|0#0#0#50</v>
      </c>
      <c r="Q1437" s="238">
        <v>11014</v>
      </c>
      <c r="R1437" s="42">
        <v>50</v>
      </c>
    </row>
    <row r="1438" spans="3:18">
      <c r="C1438" s="247"/>
      <c r="D1438" s="130">
        <v>74</v>
      </c>
      <c r="E1438" s="140">
        <v>50</v>
      </c>
      <c r="F1438" s="127">
        <v>9000</v>
      </c>
      <c r="H1438" s="141">
        <v>9</v>
      </c>
      <c r="I1438" s="113">
        <v>74</v>
      </c>
      <c r="J1438" s="42">
        <v>45</v>
      </c>
      <c r="K1438" s="42" t="str">
        <f t="shared" si="18"/>
        <v>74|0#0#0#50</v>
      </c>
      <c r="Q1438" s="238">
        <v>11009</v>
      </c>
      <c r="R1438" s="42">
        <v>50</v>
      </c>
    </row>
    <row r="1439" spans="3:18">
      <c r="C1439" s="247"/>
      <c r="D1439" s="130">
        <v>74</v>
      </c>
      <c r="E1439" s="140">
        <v>50</v>
      </c>
      <c r="F1439" s="127">
        <v>9000</v>
      </c>
      <c r="H1439" s="141">
        <v>9</v>
      </c>
      <c r="I1439" s="113">
        <v>74</v>
      </c>
      <c r="J1439" s="42">
        <v>45</v>
      </c>
      <c r="K1439" s="42" t="str">
        <f t="shared" si="18"/>
        <v>74|0#0#0#50</v>
      </c>
      <c r="Q1439" s="238">
        <v>11040</v>
      </c>
      <c r="R1439" s="42">
        <v>50</v>
      </c>
    </row>
    <row r="1440" spans="3:18">
      <c r="C1440" s="247"/>
      <c r="D1440" s="130">
        <v>74</v>
      </c>
      <c r="E1440" s="140">
        <v>40</v>
      </c>
      <c r="F1440" s="127">
        <v>7000</v>
      </c>
      <c r="H1440" s="141">
        <v>9</v>
      </c>
      <c r="I1440" s="113">
        <v>74</v>
      </c>
      <c r="J1440" s="42">
        <v>35</v>
      </c>
      <c r="K1440" s="42" t="str">
        <f t="shared" si="18"/>
        <v>74|0#0#0#40</v>
      </c>
      <c r="Q1440" s="238">
        <v>11004</v>
      </c>
      <c r="R1440" s="42">
        <v>50</v>
      </c>
    </row>
    <row r="1441" spans="3:18">
      <c r="C1441" s="247"/>
      <c r="D1441" s="130">
        <v>74</v>
      </c>
      <c r="E1441" s="140">
        <v>40</v>
      </c>
      <c r="F1441" s="127">
        <v>7000</v>
      </c>
      <c r="H1441" s="141">
        <v>9</v>
      </c>
      <c r="I1441" s="113">
        <v>74</v>
      </c>
      <c r="J1441" s="42">
        <v>35</v>
      </c>
      <c r="K1441" s="42" t="str">
        <f t="shared" si="18"/>
        <v>74|0#0#0#40</v>
      </c>
      <c r="Q1441" s="238">
        <v>11016</v>
      </c>
      <c r="R1441" s="42">
        <v>50</v>
      </c>
    </row>
    <row r="1442" spans="3:18">
      <c r="C1442" s="247"/>
      <c r="D1442" s="130">
        <v>74</v>
      </c>
      <c r="E1442" s="140">
        <v>40</v>
      </c>
      <c r="F1442" s="127">
        <v>7000</v>
      </c>
      <c r="H1442" s="141">
        <v>9</v>
      </c>
      <c r="I1442" s="113">
        <v>74</v>
      </c>
      <c r="J1442" s="42">
        <v>35</v>
      </c>
      <c r="K1442" s="42" t="str">
        <f t="shared" si="18"/>
        <v>74|0#0#0#40</v>
      </c>
      <c r="Q1442" s="238">
        <v>11021</v>
      </c>
      <c r="R1442" s="42">
        <v>50</v>
      </c>
    </row>
    <row r="1443" spans="3:18">
      <c r="C1443" s="247"/>
      <c r="D1443" s="130">
        <v>74</v>
      </c>
      <c r="E1443" s="140">
        <v>40</v>
      </c>
      <c r="F1443" s="127">
        <v>7000</v>
      </c>
      <c r="H1443" s="141">
        <v>9</v>
      </c>
      <c r="I1443" s="113">
        <v>74</v>
      </c>
      <c r="J1443" s="42">
        <v>35</v>
      </c>
      <c r="K1443" s="42" t="str">
        <f t="shared" si="18"/>
        <v>74|0#0#0#40</v>
      </c>
      <c r="Q1443" s="238">
        <v>11017</v>
      </c>
      <c r="R1443" s="42">
        <v>50</v>
      </c>
    </row>
    <row r="1444" spans="3:18">
      <c r="C1444" s="247"/>
      <c r="D1444" s="130">
        <v>74</v>
      </c>
      <c r="E1444" s="140">
        <v>40</v>
      </c>
      <c r="F1444" s="127">
        <v>7000</v>
      </c>
      <c r="H1444" s="141">
        <v>9</v>
      </c>
      <c r="I1444" s="113">
        <v>74</v>
      </c>
      <c r="J1444" s="42">
        <v>35</v>
      </c>
      <c r="K1444" s="42" t="str">
        <f t="shared" si="18"/>
        <v>74|0#0#0#40</v>
      </c>
      <c r="Q1444" s="238">
        <v>11075</v>
      </c>
      <c r="R1444" s="42">
        <v>50</v>
      </c>
    </row>
    <row r="1445" spans="3:18">
      <c r="C1445" s="247"/>
      <c r="D1445" s="130">
        <v>74</v>
      </c>
      <c r="E1445" s="140">
        <v>25</v>
      </c>
      <c r="F1445" s="127">
        <v>5000</v>
      </c>
      <c r="H1445" s="141" t="s">
        <v>2594</v>
      </c>
      <c r="I1445" s="113">
        <v>74</v>
      </c>
      <c r="J1445" s="42">
        <v>25</v>
      </c>
      <c r="K1445" s="42" t="str">
        <f>StoreConfig!J1445</f>
        <v>74|0#0#0#25</v>
      </c>
      <c r="Q1445" s="238">
        <v>11046</v>
      </c>
      <c r="R1445" s="42">
        <v>50</v>
      </c>
    </row>
    <row r="1446" spans="3:18">
      <c r="C1446" s="247"/>
      <c r="D1446" s="130">
        <v>74</v>
      </c>
      <c r="E1446" s="140">
        <v>25</v>
      </c>
      <c r="F1446" s="127">
        <v>5000</v>
      </c>
      <c r="H1446" s="141" t="s">
        <v>2594</v>
      </c>
      <c r="I1446" s="113">
        <v>74</v>
      </c>
      <c r="J1446" s="42">
        <v>25</v>
      </c>
      <c r="K1446" s="42" t="str">
        <f>StoreConfig!J1446</f>
        <v>74|0#0#0#25</v>
      </c>
      <c r="Q1446" s="238">
        <v>11032</v>
      </c>
      <c r="R1446" s="42">
        <v>50</v>
      </c>
    </row>
    <row r="1447" spans="3:18">
      <c r="C1447" s="247"/>
      <c r="D1447" s="130">
        <v>74</v>
      </c>
      <c r="E1447" s="140">
        <v>25</v>
      </c>
      <c r="F1447" s="127">
        <v>5000</v>
      </c>
      <c r="H1447" s="141" t="s">
        <v>2594</v>
      </c>
      <c r="I1447" s="113">
        <v>74</v>
      </c>
      <c r="J1447" s="42">
        <v>25</v>
      </c>
      <c r="K1447" s="42" t="str">
        <f>StoreConfig!J1447</f>
        <v>74|0#0#0#25</v>
      </c>
      <c r="Q1447" s="238">
        <v>11035</v>
      </c>
      <c r="R1447" s="42">
        <v>50</v>
      </c>
    </row>
    <row r="1448" spans="3:18">
      <c r="C1448" s="247"/>
      <c r="D1448" s="130">
        <v>74</v>
      </c>
      <c r="E1448" s="140">
        <v>25</v>
      </c>
      <c r="F1448" s="127">
        <v>5000</v>
      </c>
      <c r="H1448" s="141" t="s">
        <v>2594</v>
      </c>
      <c r="I1448" s="113">
        <v>74</v>
      </c>
      <c r="J1448" s="42">
        <v>25</v>
      </c>
      <c r="K1448" s="42" t="str">
        <f>StoreConfig!J1448</f>
        <v>74|0#0#0#25</v>
      </c>
      <c r="Q1448" s="238">
        <v>11036</v>
      </c>
      <c r="R1448" s="42">
        <v>50</v>
      </c>
    </row>
    <row r="1449" spans="3:18">
      <c r="C1449" s="247"/>
      <c r="D1449" s="130">
        <v>74</v>
      </c>
      <c r="E1449" s="140">
        <v>3</v>
      </c>
      <c r="F1449" s="127">
        <v>1000</v>
      </c>
      <c r="H1449" s="141" t="s">
        <v>2594</v>
      </c>
      <c r="I1449" s="113">
        <v>74</v>
      </c>
      <c r="J1449" s="42">
        <v>5</v>
      </c>
      <c r="K1449" s="42" t="str">
        <f>StoreConfig!J1449</f>
        <v>74|0#0#0#5</v>
      </c>
      <c r="Q1449" s="238">
        <v>11065</v>
      </c>
      <c r="R1449" s="42">
        <v>30</v>
      </c>
    </row>
    <row r="1450" spans="3:18">
      <c r="C1450" s="247"/>
      <c r="D1450" s="130">
        <v>74</v>
      </c>
      <c r="E1450" s="140">
        <v>3</v>
      </c>
      <c r="F1450" s="127">
        <v>1000</v>
      </c>
      <c r="H1450" s="141" t="s">
        <v>2594</v>
      </c>
      <c r="I1450" s="113">
        <v>74</v>
      </c>
      <c r="J1450" s="42">
        <v>5</v>
      </c>
      <c r="K1450" s="42" t="str">
        <f>StoreConfig!J1450</f>
        <v>74|0#0#0#5</v>
      </c>
      <c r="Q1450" s="238">
        <v>11066</v>
      </c>
      <c r="R1450" s="42">
        <v>30</v>
      </c>
    </row>
    <row r="1451" spans="3:18">
      <c r="C1451" s="247"/>
      <c r="D1451" s="130">
        <v>74</v>
      </c>
      <c r="E1451" s="140">
        <v>3</v>
      </c>
      <c r="F1451" s="127">
        <v>1000</v>
      </c>
      <c r="H1451" s="141" t="s">
        <v>2594</v>
      </c>
      <c r="I1451" s="113">
        <v>74</v>
      </c>
      <c r="J1451" s="42">
        <v>5</v>
      </c>
      <c r="K1451" s="42" t="str">
        <f>StoreConfig!J1451</f>
        <v>74|0#0#0#5</v>
      </c>
      <c r="Q1451" s="238">
        <v>11067</v>
      </c>
      <c r="R1451" s="42">
        <v>30</v>
      </c>
    </row>
    <row r="1452" spans="3:18">
      <c r="C1452" s="247"/>
      <c r="D1452" s="130">
        <v>74</v>
      </c>
      <c r="E1452" s="140">
        <v>3</v>
      </c>
      <c r="F1452" s="127">
        <v>1000</v>
      </c>
      <c r="H1452" s="141" t="s">
        <v>2594</v>
      </c>
      <c r="I1452" s="113">
        <v>74</v>
      </c>
      <c r="J1452" s="42">
        <v>5</v>
      </c>
      <c r="K1452" s="42" t="str">
        <f>StoreConfig!J1452</f>
        <v>74|0#0#0#5</v>
      </c>
      <c r="Q1452" s="238">
        <v>11068</v>
      </c>
      <c r="R1452" s="42">
        <v>30</v>
      </c>
    </row>
    <row r="1453" spans="3:18">
      <c r="C1453" s="247"/>
      <c r="D1453" s="130">
        <v>74</v>
      </c>
      <c r="E1453" s="140">
        <v>50</v>
      </c>
      <c r="F1453" s="127">
        <v>9000</v>
      </c>
      <c r="H1453" s="141">
        <v>9</v>
      </c>
      <c r="I1453" s="113">
        <v>74</v>
      </c>
      <c r="J1453" s="42">
        <v>45</v>
      </c>
      <c r="K1453" s="42" t="str">
        <f t="shared" ref="K1453:K1461" si="19">D1453&amp;$K$6&amp;E1453</f>
        <v>74|0#0#0#50</v>
      </c>
      <c r="Q1453" s="238">
        <v>11076</v>
      </c>
      <c r="R1453" s="42">
        <v>50</v>
      </c>
    </row>
    <row r="1454" spans="3:18">
      <c r="C1454" s="247"/>
      <c r="D1454" s="130">
        <v>74</v>
      </c>
      <c r="E1454" s="140">
        <v>50</v>
      </c>
      <c r="F1454" s="127">
        <v>9000</v>
      </c>
      <c r="H1454" s="141">
        <v>9</v>
      </c>
      <c r="I1454" s="113">
        <v>74</v>
      </c>
      <c r="J1454" s="42">
        <v>45</v>
      </c>
      <c r="K1454" s="42" t="str">
        <f t="shared" si="19"/>
        <v>74|0#0#0#50</v>
      </c>
      <c r="Q1454" s="238">
        <v>11026</v>
      </c>
      <c r="R1454" s="42">
        <v>50</v>
      </c>
    </row>
    <row r="1455" spans="3:18">
      <c r="C1455" s="247"/>
      <c r="D1455" s="130">
        <v>74</v>
      </c>
      <c r="E1455" s="140">
        <v>50</v>
      </c>
      <c r="F1455" s="127">
        <v>9000</v>
      </c>
      <c r="H1455" s="141">
        <v>9</v>
      </c>
      <c r="I1455" s="113">
        <v>74</v>
      </c>
      <c r="J1455" s="42">
        <v>45</v>
      </c>
      <c r="K1455" s="42" t="str">
        <f t="shared" si="19"/>
        <v>74|0#0#0#50</v>
      </c>
      <c r="Q1455" s="238">
        <v>11041</v>
      </c>
      <c r="R1455" s="42">
        <v>50</v>
      </c>
    </row>
    <row r="1456" spans="3:18">
      <c r="C1456" s="247"/>
      <c r="D1456" s="130">
        <v>74</v>
      </c>
      <c r="E1456" s="140">
        <v>50</v>
      </c>
      <c r="F1456" s="127">
        <v>9000</v>
      </c>
      <c r="H1456" s="141">
        <v>9</v>
      </c>
      <c r="I1456" s="113">
        <v>74</v>
      </c>
      <c r="J1456" s="42">
        <v>45</v>
      </c>
      <c r="K1456" s="42" t="str">
        <f t="shared" si="19"/>
        <v>74|0#0#0#50</v>
      </c>
      <c r="Q1456" s="238">
        <v>11078</v>
      </c>
      <c r="R1456" s="42">
        <v>50</v>
      </c>
    </row>
    <row r="1457" spans="3:18">
      <c r="C1457" s="247"/>
      <c r="D1457" s="130">
        <v>74</v>
      </c>
      <c r="E1457" s="140">
        <v>40</v>
      </c>
      <c r="F1457" s="127">
        <v>7000</v>
      </c>
      <c r="H1457" s="141">
        <v>9</v>
      </c>
      <c r="I1457" s="113">
        <v>74</v>
      </c>
      <c r="J1457" s="42">
        <v>35</v>
      </c>
      <c r="K1457" s="42" t="str">
        <f t="shared" si="19"/>
        <v>74|0#0#0#40</v>
      </c>
      <c r="Q1457" s="238">
        <v>11024</v>
      </c>
      <c r="R1457" s="42">
        <v>50</v>
      </c>
    </row>
    <row r="1458" spans="3:18">
      <c r="C1458" s="247"/>
      <c r="D1458" s="130">
        <v>74</v>
      </c>
      <c r="E1458" s="140">
        <v>40</v>
      </c>
      <c r="F1458" s="127">
        <v>7000</v>
      </c>
      <c r="H1458" s="141">
        <v>9</v>
      </c>
      <c r="I1458" s="113">
        <v>74</v>
      </c>
      <c r="J1458" s="42">
        <v>35</v>
      </c>
      <c r="K1458" s="42" t="str">
        <f t="shared" si="19"/>
        <v>74|0#0#0#40</v>
      </c>
      <c r="Q1458" s="238">
        <v>11019</v>
      </c>
      <c r="R1458" s="42">
        <v>50</v>
      </c>
    </row>
    <row r="1459" spans="3:18">
      <c r="C1459" s="247"/>
      <c r="D1459" s="130">
        <v>74</v>
      </c>
      <c r="E1459" s="140">
        <v>40</v>
      </c>
      <c r="F1459" s="127">
        <v>7000</v>
      </c>
      <c r="H1459" s="141">
        <v>9</v>
      </c>
      <c r="I1459" s="113">
        <v>74</v>
      </c>
      <c r="J1459" s="42">
        <v>35</v>
      </c>
      <c r="K1459" s="42" t="str">
        <f t="shared" si="19"/>
        <v>74|0#0#0#40</v>
      </c>
      <c r="Q1459" s="238">
        <v>11042</v>
      </c>
      <c r="R1459" s="42">
        <v>50</v>
      </c>
    </row>
    <row r="1460" spans="3:18">
      <c r="C1460" s="247"/>
      <c r="D1460" s="130">
        <v>74</v>
      </c>
      <c r="E1460" s="140">
        <v>40</v>
      </c>
      <c r="F1460" s="127">
        <v>7000</v>
      </c>
      <c r="H1460" s="141">
        <v>9</v>
      </c>
      <c r="I1460" s="113">
        <v>74</v>
      </c>
      <c r="J1460" s="42">
        <v>35</v>
      </c>
      <c r="K1460" s="42" t="str">
        <f t="shared" si="19"/>
        <v>74|0#0#0#40</v>
      </c>
      <c r="Q1460" s="238">
        <v>11043</v>
      </c>
      <c r="R1460" s="42">
        <v>50</v>
      </c>
    </row>
    <row r="1461" spans="3:18">
      <c r="C1461" s="247"/>
      <c r="D1461" s="130">
        <v>74</v>
      </c>
      <c r="E1461" s="140">
        <v>40</v>
      </c>
      <c r="F1461" s="127">
        <v>7000</v>
      </c>
      <c r="H1461" s="141">
        <v>9</v>
      </c>
      <c r="I1461" s="113">
        <v>74</v>
      </c>
      <c r="J1461" s="42">
        <v>35</v>
      </c>
      <c r="K1461" s="42" t="str">
        <f t="shared" si="19"/>
        <v>74|0#0#0#40</v>
      </c>
      <c r="Q1461" s="238">
        <v>11013</v>
      </c>
      <c r="R1461" s="42">
        <v>50</v>
      </c>
    </row>
    <row r="1462" spans="3:18">
      <c r="C1462" s="247"/>
      <c r="D1462" s="130">
        <v>74</v>
      </c>
      <c r="E1462" s="140">
        <v>25</v>
      </c>
      <c r="F1462" s="127">
        <v>5000</v>
      </c>
      <c r="H1462" s="141" t="s">
        <v>2594</v>
      </c>
      <c r="I1462" s="113">
        <v>74</v>
      </c>
      <c r="J1462" s="42">
        <v>25</v>
      </c>
      <c r="K1462" s="42" t="str">
        <f>StoreConfig!J1462</f>
        <v>74|0#0#0#25</v>
      </c>
      <c r="Q1462" s="238">
        <v>11025</v>
      </c>
      <c r="R1462" s="42">
        <v>50</v>
      </c>
    </row>
    <row r="1463" spans="3:18">
      <c r="C1463" s="247"/>
      <c r="D1463" s="130">
        <v>74</v>
      </c>
      <c r="E1463" s="140">
        <v>40</v>
      </c>
      <c r="F1463" s="127">
        <v>5000</v>
      </c>
      <c r="H1463" s="141">
        <v>7</v>
      </c>
      <c r="I1463" s="113">
        <v>74</v>
      </c>
      <c r="J1463" s="42">
        <v>25</v>
      </c>
      <c r="K1463" s="42" t="str">
        <f>D1463&amp;$K$6&amp;E1463</f>
        <v>74|0#0#0#40</v>
      </c>
      <c r="Q1463" s="238">
        <v>11037</v>
      </c>
      <c r="R1463" s="42">
        <v>50</v>
      </c>
    </row>
    <row r="1464" spans="3:18">
      <c r="C1464" s="247"/>
      <c r="D1464" s="130">
        <v>74</v>
      </c>
      <c r="E1464" s="140">
        <v>25</v>
      </c>
      <c r="F1464" s="127">
        <v>5000</v>
      </c>
      <c r="H1464" s="141" t="s">
        <v>2594</v>
      </c>
      <c r="I1464" s="113">
        <v>74</v>
      </c>
      <c r="J1464" s="42">
        <v>25</v>
      </c>
      <c r="K1464" s="42" t="str">
        <f>StoreConfig!J1464</f>
        <v>74|0#0#0#25</v>
      </c>
      <c r="Q1464" s="238">
        <v>11027</v>
      </c>
      <c r="R1464" s="42">
        <v>50</v>
      </c>
    </row>
    <row r="1465" spans="3:18">
      <c r="C1465" s="247"/>
      <c r="D1465" s="130">
        <v>74</v>
      </c>
      <c r="E1465" s="140">
        <v>25</v>
      </c>
      <c r="F1465" s="127">
        <v>5000</v>
      </c>
      <c r="H1465" s="141" t="s">
        <v>2594</v>
      </c>
      <c r="I1465" s="113">
        <v>74</v>
      </c>
      <c r="J1465" s="42">
        <v>25</v>
      </c>
      <c r="K1465" s="42" t="str">
        <f>StoreConfig!J1465</f>
        <v>74|0#0#0#25</v>
      </c>
      <c r="Q1465" s="238">
        <v>11038</v>
      </c>
      <c r="R1465" s="42">
        <v>50</v>
      </c>
    </row>
    <row r="1466" spans="3:18">
      <c r="C1466" s="247"/>
      <c r="D1466" s="130">
        <v>74</v>
      </c>
      <c r="E1466" s="140">
        <v>3</v>
      </c>
      <c r="F1466" s="127">
        <v>1000</v>
      </c>
      <c r="H1466" s="141" t="s">
        <v>2594</v>
      </c>
      <c r="I1466" s="113">
        <v>74</v>
      </c>
      <c r="J1466" s="42">
        <v>5</v>
      </c>
      <c r="K1466" s="42" t="str">
        <f>StoreConfig!J1466</f>
        <v>74|0#0#0#5</v>
      </c>
      <c r="Q1466" s="238">
        <v>11069</v>
      </c>
      <c r="R1466" s="42">
        <v>30</v>
      </c>
    </row>
    <row r="1467" spans="3:18">
      <c r="C1467" s="247"/>
      <c r="D1467" s="130">
        <v>74</v>
      </c>
      <c r="E1467" s="140">
        <v>3</v>
      </c>
      <c r="F1467" s="127">
        <v>1000</v>
      </c>
      <c r="H1467" s="141" t="s">
        <v>2594</v>
      </c>
      <c r="I1467" s="113">
        <v>74</v>
      </c>
      <c r="J1467" s="42">
        <v>5</v>
      </c>
      <c r="K1467" s="42" t="str">
        <f>StoreConfig!J1467</f>
        <v>74|0#0#0#5</v>
      </c>
      <c r="Q1467" s="238">
        <v>11070</v>
      </c>
      <c r="R1467" s="42">
        <v>30</v>
      </c>
    </row>
    <row r="1468" spans="3:18">
      <c r="C1468" s="247"/>
      <c r="D1468" s="130">
        <v>74</v>
      </c>
      <c r="E1468" s="140">
        <v>3</v>
      </c>
      <c r="F1468" s="127">
        <v>1000</v>
      </c>
      <c r="H1468" s="141" t="s">
        <v>2594</v>
      </c>
      <c r="I1468" s="113">
        <v>74</v>
      </c>
      <c r="J1468" s="42">
        <v>5</v>
      </c>
      <c r="K1468" s="42" t="str">
        <f>StoreConfig!J1468</f>
        <v>74|0#0#0#5</v>
      </c>
      <c r="Q1468" s="238">
        <v>11071</v>
      </c>
      <c r="R1468" s="42">
        <v>30</v>
      </c>
    </row>
    <row r="1469" spans="3:18">
      <c r="C1469" s="247"/>
      <c r="D1469" s="130">
        <v>74</v>
      </c>
      <c r="E1469" s="140">
        <v>3</v>
      </c>
      <c r="F1469" s="127">
        <v>1000</v>
      </c>
      <c r="H1469" s="141" t="s">
        <v>2594</v>
      </c>
      <c r="I1469" s="113">
        <v>74</v>
      </c>
      <c r="J1469" s="42">
        <v>5</v>
      </c>
      <c r="K1469" s="42" t="str">
        <f>StoreConfig!J1469</f>
        <v>74|0#0#0#5</v>
      </c>
      <c r="Q1469" s="238">
        <v>11072</v>
      </c>
      <c r="R1469" s="42">
        <v>30</v>
      </c>
    </row>
    <row r="1470" spans="3:18">
      <c r="C1470" s="247"/>
      <c r="D1470" s="130">
        <v>16</v>
      </c>
      <c r="E1470" s="140">
        <v>3000</v>
      </c>
      <c r="F1470" s="127">
        <v>3000</v>
      </c>
      <c r="H1470" s="141" t="s">
        <v>2594</v>
      </c>
      <c r="I1470" s="112">
        <v>16</v>
      </c>
      <c r="J1470" s="42">
        <v>3000</v>
      </c>
      <c r="K1470" s="42" t="str">
        <f>StoreConfig!J1470</f>
        <v>16|0#0#0#3000</v>
      </c>
      <c r="Q1470" s="229">
        <v>12009</v>
      </c>
      <c r="R1470" s="42">
        <v>25</v>
      </c>
    </row>
    <row r="1471" spans="3:18">
      <c r="C1471" s="247"/>
      <c r="D1471" s="130">
        <v>16</v>
      </c>
      <c r="E1471" s="140">
        <v>3000</v>
      </c>
      <c r="F1471" s="127">
        <v>3000</v>
      </c>
      <c r="H1471" s="141" t="s">
        <v>2594</v>
      </c>
      <c r="I1471" s="112">
        <v>16</v>
      </c>
      <c r="J1471" s="42">
        <v>3000</v>
      </c>
      <c r="K1471" s="42" t="str">
        <f>StoreConfig!J1471</f>
        <v>16|0#0#0#3000</v>
      </c>
      <c r="Q1471" s="229">
        <v>12008</v>
      </c>
      <c r="R1471" s="42">
        <v>25</v>
      </c>
    </row>
    <row r="1472" spans="3:18">
      <c r="C1472" s="247"/>
      <c r="D1472" s="130">
        <v>16</v>
      </c>
      <c r="E1472" s="140">
        <v>3000</v>
      </c>
      <c r="F1472" s="127">
        <v>3000</v>
      </c>
      <c r="H1472" s="141" t="s">
        <v>2594</v>
      </c>
      <c r="I1472" s="112">
        <v>16</v>
      </c>
      <c r="J1472" s="42">
        <v>3000</v>
      </c>
      <c r="K1472" s="42" t="str">
        <f>StoreConfig!J1472</f>
        <v>16|0#0#0#3000</v>
      </c>
      <c r="Q1472" s="229">
        <v>12010</v>
      </c>
      <c r="R1472" s="42">
        <v>25</v>
      </c>
    </row>
    <row r="1473" spans="3:18">
      <c r="C1473" s="247"/>
      <c r="D1473" s="130">
        <v>16</v>
      </c>
      <c r="E1473" s="140">
        <v>3000</v>
      </c>
      <c r="F1473" s="127">
        <v>3000</v>
      </c>
      <c r="H1473" s="141" t="s">
        <v>2594</v>
      </c>
      <c r="I1473" s="112">
        <v>16</v>
      </c>
      <c r="J1473" s="42">
        <v>3000</v>
      </c>
      <c r="K1473" s="42" t="str">
        <f>StoreConfig!J1473</f>
        <v>16|0#0#0#3000</v>
      </c>
      <c r="Q1473" s="229">
        <v>12011</v>
      </c>
      <c r="R1473" s="42">
        <v>25</v>
      </c>
    </row>
    <row r="1474" spans="3:18">
      <c r="C1474" s="247"/>
      <c r="D1474" s="130">
        <v>16</v>
      </c>
      <c r="E1474" s="140">
        <v>3000</v>
      </c>
      <c r="F1474" s="127">
        <v>3000</v>
      </c>
      <c r="H1474" s="141" t="s">
        <v>2594</v>
      </c>
      <c r="I1474" s="112">
        <v>16</v>
      </c>
      <c r="J1474" s="42">
        <v>3000</v>
      </c>
      <c r="K1474" s="42" t="str">
        <f>StoreConfig!J1474</f>
        <v>16|0#0#0#3000</v>
      </c>
      <c r="Q1474" s="229">
        <v>12013</v>
      </c>
      <c r="R1474" s="42">
        <v>25</v>
      </c>
    </row>
    <row r="1475" spans="3:18">
      <c r="C1475" s="247"/>
      <c r="D1475" s="130">
        <v>16</v>
      </c>
      <c r="E1475" s="140">
        <v>2400</v>
      </c>
      <c r="F1475" s="127">
        <v>2400</v>
      </c>
      <c r="H1475" s="141" t="s">
        <v>2594</v>
      </c>
      <c r="I1475" s="112">
        <v>16</v>
      </c>
      <c r="J1475" s="42">
        <v>2400</v>
      </c>
      <c r="K1475" s="42" t="str">
        <f>StoreConfig!J1475</f>
        <v>16|0#0#0#2400</v>
      </c>
      <c r="Q1475" s="229">
        <v>12009</v>
      </c>
      <c r="R1475" s="42">
        <v>20</v>
      </c>
    </row>
    <row r="1476" spans="3:18">
      <c r="C1476" s="247"/>
      <c r="D1476" s="130">
        <v>16</v>
      </c>
      <c r="E1476" s="140">
        <v>2400</v>
      </c>
      <c r="F1476" s="127">
        <v>2400</v>
      </c>
      <c r="H1476" s="141" t="s">
        <v>2594</v>
      </c>
      <c r="I1476" s="112">
        <v>16</v>
      </c>
      <c r="J1476" s="42">
        <v>2400</v>
      </c>
      <c r="K1476" s="42" t="str">
        <f>StoreConfig!J1476</f>
        <v>16|0#0#0#2400</v>
      </c>
      <c r="Q1476" s="229">
        <v>12008</v>
      </c>
      <c r="R1476" s="42">
        <v>20</v>
      </c>
    </row>
    <row r="1477" spans="3:18">
      <c r="C1477" s="247"/>
      <c r="D1477" s="130">
        <v>16</v>
      </c>
      <c r="E1477" s="140">
        <v>2400</v>
      </c>
      <c r="F1477" s="127">
        <v>2400</v>
      </c>
      <c r="H1477" s="141" t="s">
        <v>2594</v>
      </c>
      <c r="I1477" s="112">
        <v>16</v>
      </c>
      <c r="J1477" s="42">
        <v>2400</v>
      </c>
      <c r="K1477" s="42" t="str">
        <f>StoreConfig!J1477</f>
        <v>16|0#0#0#2400</v>
      </c>
      <c r="Q1477" s="229">
        <v>12010</v>
      </c>
      <c r="R1477" s="42">
        <v>20</v>
      </c>
    </row>
    <row r="1478" spans="3:18">
      <c r="C1478" s="247"/>
      <c r="D1478" s="130">
        <v>16</v>
      </c>
      <c r="E1478" s="140">
        <v>2400</v>
      </c>
      <c r="F1478" s="127">
        <v>2400</v>
      </c>
      <c r="H1478" s="141" t="s">
        <v>2594</v>
      </c>
      <c r="I1478" s="112">
        <v>16</v>
      </c>
      <c r="J1478" s="42">
        <v>2400</v>
      </c>
      <c r="K1478" s="42" t="str">
        <f>StoreConfig!J1478</f>
        <v>16|0#0#0#2400</v>
      </c>
      <c r="Q1478" s="229">
        <v>12011</v>
      </c>
      <c r="R1478" s="42">
        <v>20</v>
      </c>
    </row>
    <row r="1479" spans="3:18">
      <c r="C1479" s="247"/>
      <c r="D1479" s="130">
        <v>16</v>
      </c>
      <c r="E1479" s="140">
        <v>2400</v>
      </c>
      <c r="F1479" s="127">
        <v>2400</v>
      </c>
      <c r="H1479" s="141" t="s">
        <v>2594</v>
      </c>
      <c r="I1479" s="112">
        <v>16</v>
      </c>
      <c r="J1479" s="42">
        <v>2400</v>
      </c>
      <c r="K1479" s="42" t="str">
        <f>StoreConfig!J1479</f>
        <v>16|0#0#0#2400</v>
      </c>
      <c r="Q1479" s="229">
        <v>12013</v>
      </c>
      <c r="R1479" s="42">
        <v>20</v>
      </c>
    </row>
    <row r="1480" spans="3:18">
      <c r="C1480" s="247"/>
      <c r="D1480" s="130">
        <v>16</v>
      </c>
      <c r="E1480" s="140">
        <v>1800</v>
      </c>
      <c r="F1480" s="127">
        <v>1800</v>
      </c>
      <c r="H1480" s="141" t="s">
        <v>2594</v>
      </c>
      <c r="I1480" s="112">
        <v>16</v>
      </c>
      <c r="J1480" s="42">
        <v>1800</v>
      </c>
      <c r="K1480" s="42" t="str">
        <f>StoreConfig!J1480</f>
        <v>16|0#0#0#1800</v>
      </c>
      <c r="Q1480" s="229">
        <v>12009</v>
      </c>
      <c r="R1480" s="42">
        <v>15</v>
      </c>
    </row>
    <row r="1481" spans="3:18">
      <c r="C1481" s="247"/>
      <c r="D1481" s="130">
        <v>16</v>
      </c>
      <c r="E1481" s="140">
        <v>1800</v>
      </c>
      <c r="F1481" s="127">
        <v>1800</v>
      </c>
      <c r="H1481" s="141" t="s">
        <v>2594</v>
      </c>
      <c r="I1481" s="112">
        <v>16</v>
      </c>
      <c r="J1481" s="42">
        <v>1800</v>
      </c>
      <c r="K1481" s="42" t="str">
        <f>StoreConfig!J1481</f>
        <v>16|0#0#0#1800</v>
      </c>
      <c r="Q1481" s="229">
        <v>12008</v>
      </c>
      <c r="R1481" s="42">
        <v>15</v>
      </c>
    </row>
    <row r="1482" spans="3:18">
      <c r="C1482" s="247"/>
      <c r="D1482" s="130">
        <v>16</v>
      </c>
      <c r="E1482" s="140">
        <v>1800</v>
      </c>
      <c r="F1482" s="127">
        <v>1800</v>
      </c>
      <c r="H1482" s="141" t="s">
        <v>2594</v>
      </c>
      <c r="I1482" s="112">
        <v>16</v>
      </c>
      <c r="J1482" s="42">
        <v>1800</v>
      </c>
      <c r="K1482" s="42" t="str">
        <f>StoreConfig!J1482</f>
        <v>16|0#0#0#1800</v>
      </c>
      <c r="Q1482" s="229">
        <v>12010</v>
      </c>
      <c r="R1482" s="42">
        <v>15</v>
      </c>
    </row>
    <row r="1483" spans="3:18">
      <c r="C1483" s="247"/>
      <c r="D1483" s="130">
        <v>16</v>
      </c>
      <c r="E1483" s="140">
        <v>1800</v>
      </c>
      <c r="F1483" s="127">
        <v>1800</v>
      </c>
      <c r="H1483" s="141" t="s">
        <v>2594</v>
      </c>
      <c r="I1483" s="112">
        <v>16</v>
      </c>
      <c r="J1483" s="42">
        <v>1800</v>
      </c>
      <c r="K1483" s="42" t="str">
        <f>StoreConfig!J1483</f>
        <v>16|0#0#0#1800</v>
      </c>
      <c r="Q1483" s="229">
        <v>12011</v>
      </c>
      <c r="R1483" s="42">
        <v>15</v>
      </c>
    </row>
    <row r="1484" spans="3:18">
      <c r="C1484" s="247"/>
      <c r="D1484" s="130">
        <v>16</v>
      </c>
      <c r="E1484" s="140">
        <v>1800</v>
      </c>
      <c r="F1484" s="127">
        <v>1800</v>
      </c>
      <c r="H1484" s="141" t="s">
        <v>2594</v>
      </c>
      <c r="I1484" s="112">
        <v>16</v>
      </c>
      <c r="J1484" s="42">
        <v>1800</v>
      </c>
      <c r="K1484" s="42" t="str">
        <f>StoreConfig!J1484</f>
        <v>16|0#0#0#1800</v>
      </c>
      <c r="Q1484" s="229">
        <v>12013</v>
      </c>
      <c r="R1484" s="42">
        <v>15</v>
      </c>
    </row>
    <row r="1485" spans="3:18">
      <c r="C1485" s="247"/>
      <c r="D1485" s="130">
        <v>16</v>
      </c>
      <c r="E1485" s="140">
        <v>1200</v>
      </c>
      <c r="F1485" s="127">
        <v>1200</v>
      </c>
      <c r="H1485" s="141" t="s">
        <v>2594</v>
      </c>
      <c r="I1485" s="112">
        <v>16</v>
      </c>
      <c r="J1485" s="42">
        <v>1200</v>
      </c>
      <c r="K1485" s="42" t="str">
        <f>StoreConfig!J1485</f>
        <v>16|0#0#0#1200</v>
      </c>
      <c r="Q1485" s="229">
        <v>12009</v>
      </c>
      <c r="R1485" s="42">
        <v>10</v>
      </c>
    </row>
    <row r="1486" spans="3:18">
      <c r="C1486" s="247"/>
      <c r="D1486" s="130">
        <v>16</v>
      </c>
      <c r="E1486" s="140">
        <v>1200</v>
      </c>
      <c r="F1486" s="127">
        <v>1200</v>
      </c>
      <c r="H1486" s="141" t="s">
        <v>2594</v>
      </c>
      <c r="I1486" s="112">
        <v>16</v>
      </c>
      <c r="J1486" s="42">
        <v>1200</v>
      </c>
      <c r="K1486" s="42" t="str">
        <f>StoreConfig!J1486</f>
        <v>16|0#0#0#1200</v>
      </c>
      <c r="Q1486" s="229">
        <v>12008</v>
      </c>
      <c r="R1486" s="42">
        <v>10</v>
      </c>
    </row>
    <row r="1487" spans="3:18">
      <c r="C1487" s="247"/>
      <c r="D1487" s="130">
        <v>16</v>
      </c>
      <c r="E1487" s="140">
        <v>1200</v>
      </c>
      <c r="F1487" s="127">
        <v>1200</v>
      </c>
      <c r="H1487" s="141" t="s">
        <v>2594</v>
      </c>
      <c r="I1487" s="112">
        <v>16</v>
      </c>
      <c r="J1487" s="42">
        <v>1200</v>
      </c>
      <c r="K1487" s="42" t="str">
        <f>StoreConfig!J1487</f>
        <v>16|0#0#0#1200</v>
      </c>
      <c r="Q1487" s="229">
        <v>12010</v>
      </c>
      <c r="R1487" s="42">
        <v>10</v>
      </c>
    </row>
    <row r="1488" spans="3:18">
      <c r="C1488" s="247"/>
      <c r="D1488" s="130">
        <v>16</v>
      </c>
      <c r="E1488" s="140">
        <v>1200</v>
      </c>
      <c r="F1488" s="127">
        <v>1200</v>
      </c>
      <c r="H1488" s="141" t="s">
        <v>2594</v>
      </c>
      <c r="I1488" s="112">
        <v>16</v>
      </c>
      <c r="J1488" s="42">
        <v>1200</v>
      </c>
      <c r="K1488" s="42" t="str">
        <f>StoreConfig!J1488</f>
        <v>16|0#0#0#1200</v>
      </c>
      <c r="Q1488" s="229">
        <v>12011</v>
      </c>
      <c r="R1488" s="42">
        <v>10</v>
      </c>
    </row>
    <row r="1489" spans="3:18">
      <c r="C1489" s="247"/>
      <c r="D1489" s="130">
        <v>16</v>
      </c>
      <c r="E1489" s="140">
        <v>1200</v>
      </c>
      <c r="F1489" s="127">
        <v>1200</v>
      </c>
      <c r="H1489" s="141" t="s">
        <v>2594</v>
      </c>
      <c r="I1489" s="112">
        <v>16</v>
      </c>
      <c r="J1489" s="42">
        <v>1200</v>
      </c>
      <c r="K1489" s="42" t="str">
        <f>StoreConfig!J1489</f>
        <v>16|0#0#0#1200</v>
      </c>
      <c r="Q1489" s="229">
        <v>12013</v>
      </c>
      <c r="R1489" s="42">
        <v>10</v>
      </c>
    </row>
    <row r="1490" spans="3:18">
      <c r="C1490" s="247"/>
      <c r="D1490" s="130">
        <v>16</v>
      </c>
      <c r="E1490" s="140">
        <v>1250</v>
      </c>
      <c r="F1490" s="127">
        <v>1250</v>
      </c>
      <c r="H1490" s="141" t="s">
        <v>2594</v>
      </c>
      <c r="I1490" s="112">
        <v>16</v>
      </c>
      <c r="J1490" s="42">
        <v>1250</v>
      </c>
      <c r="K1490" s="42" t="str">
        <f>StoreConfig!J1490</f>
        <v>16|0#0#0#1250</v>
      </c>
      <c r="Q1490" s="229">
        <v>60102</v>
      </c>
      <c r="R1490" s="42">
        <v>1</v>
      </c>
    </row>
    <row r="1491" spans="3:18">
      <c r="C1491" s="247"/>
      <c r="D1491" s="130">
        <v>16</v>
      </c>
      <c r="E1491" s="140">
        <v>1250</v>
      </c>
      <c r="F1491" s="127">
        <v>1250</v>
      </c>
      <c r="H1491" s="141" t="s">
        <v>2594</v>
      </c>
      <c r="I1491" s="112">
        <v>16</v>
      </c>
      <c r="J1491" s="42">
        <v>1250</v>
      </c>
      <c r="K1491" s="42" t="str">
        <f>StoreConfig!J1491</f>
        <v>16|0#0#0#1250</v>
      </c>
      <c r="Q1491" s="229">
        <v>60127</v>
      </c>
      <c r="R1491" s="42">
        <v>1</v>
      </c>
    </row>
    <row r="1492" spans="3:18">
      <c r="C1492" s="247"/>
      <c r="D1492" s="130">
        <v>16</v>
      </c>
      <c r="E1492" s="140">
        <v>1250</v>
      </c>
      <c r="F1492" s="127">
        <v>1250</v>
      </c>
      <c r="H1492" s="141" t="s">
        <v>2594</v>
      </c>
      <c r="I1492" s="112">
        <v>16</v>
      </c>
      <c r="J1492" s="42">
        <v>1250</v>
      </c>
      <c r="K1492" s="42" t="str">
        <f>StoreConfig!J1492</f>
        <v>16|0#0#0#1250</v>
      </c>
      <c r="Q1492" s="229">
        <v>60137</v>
      </c>
      <c r="R1492" s="42">
        <v>1</v>
      </c>
    </row>
    <row r="1493" spans="3:18">
      <c r="C1493" s="247"/>
      <c r="D1493" s="130">
        <v>16</v>
      </c>
      <c r="E1493" s="140">
        <v>1250</v>
      </c>
      <c r="F1493" s="127">
        <v>1250</v>
      </c>
      <c r="H1493" s="141" t="s">
        <v>2594</v>
      </c>
      <c r="I1493" s="112">
        <v>16</v>
      </c>
      <c r="J1493" s="42">
        <v>1250</v>
      </c>
      <c r="K1493" s="42" t="str">
        <f>StoreConfig!J1493</f>
        <v>16|0#0#0#1250</v>
      </c>
      <c r="Q1493" s="229">
        <v>60142</v>
      </c>
      <c r="R1493" s="42">
        <v>1</v>
      </c>
    </row>
    <row r="1494" spans="3:18">
      <c r="C1494" s="247"/>
      <c r="D1494" s="130">
        <v>16</v>
      </c>
      <c r="E1494" s="140">
        <v>2150</v>
      </c>
      <c r="F1494" s="127">
        <v>2150</v>
      </c>
      <c r="H1494" s="141" t="s">
        <v>2594</v>
      </c>
      <c r="I1494" s="112">
        <v>16</v>
      </c>
      <c r="J1494" s="42">
        <v>2150</v>
      </c>
      <c r="K1494" s="42" t="str">
        <f>StoreConfig!J1494</f>
        <v>16|0#0#0#2150</v>
      </c>
      <c r="Q1494" s="229">
        <v>60103</v>
      </c>
      <c r="R1494" s="42">
        <v>1</v>
      </c>
    </row>
    <row r="1495" spans="3:18">
      <c r="C1495" s="247"/>
      <c r="D1495" s="130">
        <v>16</v>
      </c>
      <c r="E1495" s="140">
        <v>2150</v>
      </c>
      <c r="F1495" s="127">
        <v>2150</v>
      </c>
      <c r="H1495" s="141" t="s">
        <v>2594</v>
      </c>
      <c r="I1495" s="112">
        <v>16</v>
      </c>
      <c r="J1495" s="42">
        <v>2150</v>
      </c>
      <c r="K1495" s="42" t="str">
        <f>StoreConfig!J1495</f>
        <v>16|0#0#0#2150</v>
      </c>
      <c r="Q1495" s="229">
        <v>60128</v>
      </c>
      <c r="R1495" s="42">
        <v>1</v>
      </c>
    </row>
    <row r="1496" spans="3:18">
      <c r="C1496" s="247"/>
      <c r="D1496" s="130">
        <v>16</v>
      </c>
      <c r="E1496" s="140">
        <v>2150</v>
      </c>
      <c r="F1496" s="127">
        <v>2150</v>
      </c>
      <c r="H1496" s="141" t="s">
        <v>2594</v>
      </c>
      <c r="I1496" s="112">
        <v>16</v>
      </c>
      <c r="J1496" s="42">
        <v>2150</v>
      </c>
      <c r="K1496" s="42" t="str">
        <f>StoreConfig!J1496</f>
        <v>16|0#0#0#2150</v>
      </c>
      <c r="Q1496" s="229">
        <v>60138</v>
      </c>
      <c r="R1496" s="42">
        <v>1</v>
      </c>
    </row>
    <row r="1497" spans="3:18">
      <c r="C1497" s="247"/>
      <c r="D1497" s="130">
        <v>16</v>
      </c>
      <c r="E1497" s="140">
        <v>2150</v>
      </c>
      <c r="F1497" s="127">
        <v>2150</v>
      </c>
      <c r="H1497" s="141" t="s">
        <v>2594</v>
      </c>
      <c r="I1497" s="112">
        <v>16</v>
      </c>
      <c r="J1497" s="42">
        <v>2150</v>
      </c>
      <c r="K1497" s="42" t="str">
        <f>StoreConfig!J1497</f>
        <v>16|0#0#0#2150</v>
      </c>
      <c r="Q1497" s="229">
        <v>60144</v>
      </c>
      <c r="R1497" s="42">
        <v>1</v>
      </c>
    </row>
    <row r="1498" spans="3:18">
      <c r="C1498" s="247"/>
      <c r="D1498" s="130">
        <v>16</v>
      </c>
      <c r="E1498" s="140">
        <v>3700</v>
      </c>
      <c r="F1498" s="127">
        <v>3500</v>
      </c>
      <c r="H1498" s="141" t="s">
        <v>2594</v>
      </c>
      <c r="I1498" s="112">
        <v>16</v>
      </c>
      <c r="J1498" s="42">
        <v>3500</v>
      </c>
      <c r="K1498" s="42" t="str">
        <f>StoreConfig!J1498</f>
        <v>16|0#0#0#3500</v>
      </c>
      <c r="Q1498" s="229">
        <v>60155</v>
      </c>
      <c r="R1498" s="42">
        <v>1</v>
      </c>
    </row>
    <row r="1499" spans="3:18">
      <c r="C1499" s="247"/>
      <c r="D1499" s="130">
        <v>16</v>
      </c>
      <c r="E1499" s="140">
        <v>3700</v>
      </c>
      <c r="F1499" s="127">
        <v>3500</v>
      </c>
      <c r="H1499" s="141" t="s">
        <v>2594</v>
      </c>
      <c r="I1499" s="112">
        <v>16</v>
      </c>
      <c r="J1499" s="42">
        <v>3500</v>
      </c>
      <c r="K1499" s="42" t="str">
        <f>StoreConfig!J1499</f>
        <v>16|0#0#0#3500</v>
      </c>
      <c r="Q1499" s="229">
        <v>60180</v>
      </c>
      <c r="R1499" s="42">
        <v>1</v>
      </c>
    </row>
    <row r="1500" spans="3:18">
      <c r="C1500" s="247"/>
      <c r="D1500" s="130">
        <v>16</v>
      </c>
      <c r="E1500" s="140">
        <v>3700</v>
      </c>
      <c r="F1500" s="127">
        <v>3500</v>
      </c>
      <c r="H1500" s="141" t="s">
        <v>2594</v>
      </c>
      <c r="I1500" s="112">
        <v>16</v>
      </c>
      <c r="J1500" s="42">
        <v>3500</v>
      </c>
      <c r="K1500" s="42" t="str">
        <f>StoreConfig!J1500</f>
        <v>16|0#0#0#3500</v>
      </c>
      <c r="Q1500" s="229">
        <v>60190</v>
      </c>
      <c r="R1500" s="42">
        <v>1</v>
      </c>
    </row>
    <row r="1501" spans="3:18">
      <c r="C1501" s="247"/>
      <c r="D1501" s="130">
        <v>16</v>
      </c>
      <c r="E1501" s="140">
        <v>3700</v>
      </c>
      <c r="F1501" s="127">
        <v>3500</v>
      </c>
      <c r="H1501" s="141" t="s">
        <v>2594</v>
      </c>
      <c r="I1501" s="112">
        <v>16</v>
      </c>
      <c r="J1501" s="42">
        <v>3500</v>
      </c>
      <c r="K1501" s="42" t="str">
        <f>StoreConfig!J1501</f>
        <v>16|0#0#0#3500</v>
      </c>
      <c r="Q1501" s="229">
        <v>60195</v>
      </c>
      <c r="R1501" s="42">
        <v>1</v>
      </c>
    </row>
    <row r="1502" spans="3:18">
      <c r="C1502" s="247"/>
      <c r="D1502" s="130">
        <v>16</v>
      </c>
      <c r="E1502" s="140">
        <v>3000</v>
      </c>
      <c r="F1502" s="127">
        <v>3000</v>
      </c>
      <c r="H1502" s="141" t="s">
        <v>2594</v>
      </c>
      <c r="I1502" s="112">
        <v>16</v>
      </c>
      <c r="J1502" s="42">
        <v>3000</v>
      </c>
      <c r="K1502" s="42" t="str">
        <f>StoreConfig!J1502</f>
        <v>16|0#0#0#3000</v>
      </c>
      <c r="Q1502" s="229">
        <v>12009</v>
      </c>
      <c r="R1502" s="42">
        <v>25</v>
      </c>
    </row>
    <row r="1503" spans="3:18">
      <c r="C1503" s="247"/>
      <c r="D1503" s="130">
        <v>16</v>
      </c>
      <c r="E1503" s="140">
        <v>3000</v>
      </c>
      <c r="F1503" s="127">
        <v>3000</v>
      </c>
      <c r="H1503" s="141" t="s">
        <v>2594</v>
      </c>
      <c r="I1503" s="112">
        <v>16</v>
      </c>
      <c r="J1503" s="42">
        <v>3000</v>
      </c>
      <c r="K1503" s="42" t="str">
        <f>StoreConfig!J1503</f>
        <v>16|0#0#0#3000</v>
      </c>
      <c r="Q1503" s="229">
        <v>12008</v>
      </c>
      <c r="R1503" s="42">
        <v>25</v>
      </c>
    </row>
    <row r="1504" spans="3:18">
      <c r="C1504" s="247"/>
      <c r="D1504" s="130">
        <v>16</v>
      </c>
      <c r="E1504" s="140">
        <v>3000</v>
      </c>
      <c r="F1504" s="127">
        <v>3000</v>
      </c>
      <c r="H1504" s="141" t="s">
        <v>2594</v>
      </c>
      <c r="I1504" s="112">
        <v>16</v>
      </c>
      <c r="J1504" s="42">
        <v>3000</v>
      </c>
      <c r="K1504" s="42" t="str">
        <f>StoreConfig!J1504</f>
        <v>16|0#0#0#3000</v>
      </c>
      <c r="Q1504" s="229">
        <v>12010</v>
      </c>
      <c r="R1504" s="42">
        <v>25</v>
      </c>
    </row>
    <row r="1505" spans="3:18">
      <c r="C1505" s="247"/>
      <c r="D1505" s="130">
        <v>16</v>
      </c>
      <c r="E1505" s="140">
        <v>3000</v>
      </c>
      <c r="F1505" s="127">
        <v>3000</v>
      </c>
      <c r="H1505" s="141" t="s">
        <v>2594</v>
      </c>
      <c r="I1505" s="112">
        <v>16</v>
      </c>
      <c r="J1505" s="42">
        <v>3000</v>
      </c>
      <c r="K1505" s="42" t="str">
        <f>StoreConfig!J1505</f>
        <v>16|0#0#0#3000</v>
      </c>
      <c r="Q1505" s="229">
        <v>12011</v>
      </c>
      <c r="R1505" s="42">
        <v>25</v>
      </c>
    </row>
    <row r="1506" spans="3:18">
      <c r="C1506" s="247"/>
      <c r="D1506" s="130">
        <v>16</v>
      </c>
      <c r="E1506" s="140">
        <v>3000</v>
      </c>
      <c r="F1506" s="127">
        <v>3000</v>
      </c>
      <c r="H1506" s="141" t="s">
        <v>2594</v>
      </c>
      <c r="I1506" s="112">
        <v>16</v>
      </c>
      <c r="J1506" s="42">
        <v>3000</v>
      </c>
      <c r="K1506" s="42" t="str">
        <f>StoreConfig!J1506</f>
        <v>16|0#0#0#3000</v>
      </c>
      <c r="Q1506" s="229">
        <v>12013</v>
      </c>
      <c r="R1506" s="42">
        <v>25</v>
      </c>
    </row>
    <row r="1507" spans="3:18">
      <c r="C1507" s="247"/>
      <c r="D1507" s="130">
        <v>16</v>
      </c>
      <c r="E1507" s="140">
        <v>2400</v>
      </c>
      <c r="F1507" s="127">
        <v>2400</v>
      </c>
      <c r="H1507" s="141" t="s">
        <v>2594</v>
      </c>
      <c r="I1507" s="112">
        <v>16</v>
      </c>
      <c r="J1507" s="42">
        <v>2400</v>
      </c>
      <c r="K1507" s="42" t="str">
        <f>StoreConfig!J1507</f>
        <v>16|0#0#0#2400</v>
      </c>
      <c r="Q1507" s="229">
        <v>12009</v>
      </c>
      <c r="R1507" s="42">
        <v>20</v>
      </c>
    </row>
    <row r="1508" spans="3:18">
      <c r="C1508" s="247"/>
      <c r="D1508" s="130">
        <v>16</v>
      </c>
      <c r="E1508" s="140">
        <v>2400</v>
      </c>
      <c r="F1508" s="127">
        <v>2400</v>
      </c>
      <c r="H1508" s="141" t="s">
        <v>2594</v>
      </c>
      <c r="I1508" s="112">
        <v>16</v>
      </c>
      <c r="J1508" s="42">
        <v>2400</v>
      </c>
      <c r="K1508" s="42" t="str">
        <f>StoreConfig!J1508</f>
        <v>16|0#0#0#2400</v>
      </c>
      <c r="Q1508" s="229">
        <v>12008</v>
      </c>
      <c r="R1508" s="42">
        <v>20</v>
      </c>
    </row>
    <row r="1509" spans="3:18">
      <c r="C1509" s="247"/>
      <c r="D1509" s="130">
        <v>16</v>
      </c>
      <c r="E1509" s="140">
        <v>2400</v>
      </c>
      <c r="F1509" s="127">
        <v>2400</v>
      </c>
      <c r="H1509" s="141" t="s">
        <v>2594</v>
      </c>
      <c r="I1509" s="112">
        <v>16</v>
      </c>
      <c r="J1509" s="42">
        <v>2400</v>
      </c>
      <c r="K1509" s="42" t="str">
        <f>StoreConfig!J1509</f>
        <v>16|0#0#0#2400</v>
      </c>
      <c r="Q1509" s="229">
        <v>12010</v>
      </c>
      <c r="R1509" s="42">
        <v>20</v>
      </c>
    </row>
    <row r="1510" spans="3:18">
      <c r="C1510" s="247"/>
      <c r="D1510" s="130">
        <v>16</v>
      </c>
      <c r="E1510" s="140">
        <v>2400</v>
      </c>
      <c r="F1510" s="127">
        <v>2400</v>
      </c>
      <c r="H1510" s="141" t="s">
        <v>2594</v>
      </c>
      <c r="I1510" s="112">
        <v>16</v>
      </c>
      <c r="J1510" s="42">
        <v>2400</v>
      </c>
      <c r="K1510" s="42" t="str">
        <f>StoreConfig!J1510</f>
        <v>16|0#0#0#2400</v>
      </c>
      <c r="Q1510" s="229">
        <v>12011</v>
      </c>
      <c r="R1510" s="42">
        <v>20</v>
      </c>
    </row>
    <row r="1511" spans="3:18">
      <c r="C1511" s="247"/>
      <c r="D1511" s="130">
        <v>16</v>
      </c>
      <c r="E1511" s="140">
        <v>2400</v>
      </c>
      <c r="F1511" s="127">
        <v>2400</v>
      </c>
      <c r="H1511" s="141" t="s">
        <v>2594</v>
      </c>
      <c r="I1511" s="112">
        <v>16</v>
      </c>
      <c r="J1511" s="42">
        <v>2400</v>
      </c>
      <c r="K1511" s="42" t="str">
        <f>StoreConfig!J1511</f>
        <v>16|0#0#0#2400</v>
      </c>
      <c r="Q1511" s="229">
        <v>12013</v>
      </c>
      <c r="R1511" s="42">
        <v>20</v>
      </c>
    </row>
    <row r="1512" spans="3:18">
      <c r="C1512" s="247"/>
      <c r="D1512" s="130">
        <v>16</v>
      </c>
      <c r="E1512" s="140">
        <v>1800</v>
      </c>
      <c r="F1512" s="127">
        <v>1800</v>
      </c>
      <c r="H1512" s="141" t="s">
        <v>2594</v>
      </c>
      <c r="I1512" s="112">
        <v>16</v>
      </c>
      <c r="J1512" s="42">
        <v>1800</v>
      </c>
      <c r="K1512" s="42" t="str">
        <f>StoreConfig!J1512</f>
        <v>16|0#0#0#1800</v>
      </c>
      <c r="Q1512" s="229">
        <v>12009</v>
      </c>
      <c r="R1512" s="42">
        <v>15</v>
      </c>
    </row>
    <row r="1513" spans="3:18">
      <c r="C1513" s="247"/>
      <c r="D1513" s="130">
        <v>16</v>
      </c>
      <c r="E1513" s="140">
        <v>1800</v>
      </c>
      <c r="F1513" s="127">
        <v>1800</v>
      </c>
      <c r="H1513" s="141" t="s">
        <v>2594</v>
      </c>
      <c r="I1513" s="112">
        <v>16</v>
      </c>
      <c r="J1513" s="42">
        <v>1800</v>
      </c>
      <c r="K1513" s="42" t="str">
        <f>StoreConfig!J1513</f>
        <v>16|0#0#0#1800</v>
      </c>
      <c r="Q1513" s="229">
        <v>12008</v>
      </c>
      <c r="R1513" s="42">
        <v>15</v>
      </c>
    </row>
    <row r="1514" spans="3:18">
      <c r="C1514" s="247"/>
      <c r="D1514" s="130">
        <v>16</v>
      </c>
      <c r="E1514" s="140">
        <v>1800</v>
      </c>
      <c r="F1514" s="127">
        <v>1800</v>
      </c>
      <c r="H1514" s="141" t="s">
        <v>2594</v>
      </c>
      <c r="I1514" s="112">
        <v>16</v>
      </c>
      <c r="J1514" s="42">
        <v>1800</v>
      </c>
      <c r="K1514" s="42" t="str">
        <f>StoreConfig!J1514</f>
        <v>16|0#0#0#1800</v>
      </c>
      <c r="Q1514" s="229">
        <v>12010</v>
      </c>
      <c r="R1514" s="42">
        <v>15</v>
      </c>
    </row>
    <row r="1515" spans="3:18">
      <c r="C1515" s="247"/>
      <c r="D1515" s="130">
        <v>16</v>
      </c>
      <c r="E1515" s="140">
        <v>1800</v>
      </c>
      <c r="F1515" s="127">
        <v>1800</v>
      </c>
      <c r="H1515" s="141" t="s">
        <v>2594</v>
      </c>
      <c r="I1515" s="112">
        <v>16</v>
      </c>
      <c r="J1515" s="42">
        <v>1800</v>
      </c>
      <c r="K1515" s="42" t="str">
        <f>StoreConfig!J1515</f>
        <v>16|0#0#0#1800</v>
      </c>
      <c r="Q1515" s="229">
        <v>12011</v>
      </c>
      <c r="R1515" s="42">
        <v>15</v>
      </c>
    </row>
    <row r="1516" spans="3:18">
      <c r="C1516" s="247"/>
      <c r="D1516" s="130">
        <v>16</v>
      </c>
      <c r="E1516" s="140">
        <v>1800</v>
      </c>
      <c r="F1516" s="127">
        <v>1800</v>
      </c>
      <c r="H1516" s="141" t="s">
        <v>2594</v>
      </c>
      <c r="I1516" s="112">
        <v>16</v>
      </c>
      <c r="J1516" s="42">
        <v>1800</v>
      </c>
      <c r="K1516" s="42" t="str">
        <f>StoreConfig!J1516</f>
        <v>16|0#0#0#1800</v>
      </c>
      <c r="Q1516" s="229">
        <v>12013</v>
      </c>
      <c r="R1516" s="42">
        <v>15</v>
      </c>
    </row>
    <row r="1517" spans="3:18">
      <c r="C1517" s="247"/>
      <c r="D1517" s="130">
        <v>16</v>
      </c>
      <c r="E1517" s="140">
        <v>1200</v>
      </c>
      <c r="F1517" s="127">
        <v>1200</v>
      </c>
      <c r="H1517" s="141" t="s">
        <v>2594</v>
      </c>
      <c r="I1517" s="112">
        <v>16</v>
      </c>
      <c r="J1517" s="42">
        <v>1200</v>
      </c>
      <c r="K1517" s="42" t="str">
        <f>StoreConfig!J1517</f>
        <v>16|0#0#0#1200</v>
      </c>
      <c r="Q1517" s="229">
        <v>12009</v>
      </c>
      <c r="R1517" s="42">
        <v>10</v>
      </c>
    </row>
    <row r="1518" spans="3:18">
      <c r="C1518" s="247"/>
      <c r="D1518" s="130">
        <v>16</v>
      </c>
      <c r="E1518" s="140">
        <v>1200</v>
      </c>
      <c r="F1518" s="127">
        <v>1200</v>
      </c>
      <c r="H1518" s="141" t="s">
        <v>2594</v>
      </c>
      <c r="I1518" s="112">
        <v>16</v>
      </c>
      <c r="J1518" s="42">
        <v>1200</v>
      </c>
      <c r="K1518" s="42" t="str">
        <f>StoreConfig!J1518</f>
        <v>16|0#0#0#1200</v>
      </c>
      <c r="Q1518" s="229">
        <v>12008</v>
      </c>
      <c r="R1518" s="42">
        <v>10</v>
      </c>
    </row>
    <row r="1519" spans="3:18">
      <c r="C1519" s="247"/>
      <c r="D1519" s="130">
        <v>16</v>
      </c>
      <c r="E1519" s="140">
        <v>1200</v>
      </c>
      <c r="F1519" s="127">
        <v>1200</v>
      </c>
      <c r="H1519" s="141" t="s">
        <v>2594</v>
      </c>
      <c r="I1519" s="112">
        <v>16</v>
      </c>
      <c r="J1519" s="42">
        <v>1200</v>
      </c>
      <c r="K1519" s="42" t="str">
        <f>StoreConfig!J1519</f>
        <v>16|0#0#0#1200</v>
      </c>
      <c r="Q1519" s="229">
        <v>12010</v>
      </c>
      <c r="R1519" s="42">
        <v>10</v>
      </c>
    </row>
    <row r="1520" spans="3:18">
      <c r="C1520" s="247"/>
      <c r="D1520" s="130">
        <v>16</v>
      </c>
      <c r="E1520" s="140">
        <v>1200</v>
      </c>
      <c r="F1520" s="127">
        <v>1200</v>
      </c>
      <c r="H1520" s="141" t="s">
        <v>2594</v>
      </c>
      <c r="I1520" s="112">
        <v>16</v>
      </c>
      <c r="J1520" s="42">
        <v>1200</v>
      </c>
      <c r="K1520" s="42" t="str">
        <f>StoreConfig!J1520</f>
        <v>16|0#0#0#1200</v>
      </c>
      <c r="Q1520" s="229">
        <v>12011</v>
      </c>
      <c r="R1520" s="42">
        <v>10</v>
      </c>
    </row>
    <row r="1521" spans="3:18">
      <c r="C1521" s="247"/>
      <c r="D1521" s="130">
        <v>16</v>
      </c>
      <c r="E1521" s="140">
        <v>1200</v>
      </c>
      <c r="F1521" s="127">
        <v>1200</v>
      </c>
      <c r="H1521" s="141" t="s">
        <v>2594</v>
      </c>
      <c r="I1521" s="112">
        <v>16</v>
      </c>
      <c r="J1521" s="42">
        <v>1200</v>
      </c>
      <c r="K1521" s="42" t="str">
        <f>StoreConfig!J1521</f>
        <v>16|0#0#0#1200</v>
      </c>
      <c r="Q1521" s="229">
        <v>12013</v>
      </c>
      <c r="R1521" s="42">
        <v>10</v>
      </c>
    </row>
    <row r="1522" spans="3:18">
      <c r="C1522" s="247"/>
      <c r="D1522" s="130">
        <v>16</v>
      </c>
      <c r="E1522" s="140">
        <v>1250</v>
      </c>
      <c r="F1522" s="127">
        <v>1250</v>
      </c>
      <c r="H1522" s="141" t="s">
        <v>2594</v>
      </c>
      <c r="I1522" s="112">
        <v>16</v>
      </c>
      <c r="J1522" s="42">
        <v>1250</v>
      </c>
      <c r="K1522" s="42" t="str">
        <f>StoreConfig!J1522</f>
        <v>16|0#0#0#1250</v>
      </c>
      <c r="Q1522" s="229">
        <v>60102</v>
      </c>
      <c r="R1522" s="42">
        <v>1</v>
      </c>
    </row>
    <row r="1523" spans="3:18">
      <c r="C1523" s="247"/>
      <c r="D1523" s="130">
        <v>16</v>
      </c>
      <c r="E1523" s="140">
        <v>1250</v>
      </c>
      <c r="F1523" s="127">
        <v>1250</v>
      </c>
      <c r="H1523" s="141" t="s">
        <v>2594</v>
      </c>
      <c r="I1523" s="112">
        <v>16</v>
      </c>
      <c r="J1523" s="42">
        <v>1250</v>
      </c>
      <c r="K1523" s="42" t="str">
        <f>StoreConfig!J1523</f>
        <v>16|0#0#0#1250</v>
      </c>
      <c r="Q1523" s="229">
        <v>60127</v>
      </c>
      <c r="R1523" s="42">
        <v>1</v>
      </c>
    </row>
    <row r="1524" spans="3:18">
      <c r="C1524" s="247"/>
      <c r="D1524" s="130">
        <v>16</v>
      </c>
      <c r="E1524" s="140">
        <v>1250</v>
      </c>
      <c r="F1524" s="127">
        <v>1250</v>
      </c>
      <c r="H1524" s="141" t="s">
        <v>2594</v>
      </c>
      <c r="I1524" s="112">
        <v>16</v>
      </c>
      <c r="J1524" s="42">
        <v>1250</v>
      </c>
      <c r="K1524" s="42" t="str">
        <f>StoreConfig!J1524</f>
        <v>16|0#0#0#1250</v>
      </c>
      <c r="Q1524" s="229">
        <v>60137</v>
      </c>
      <c r="R1524" s="42">
        <v>1</v>
      </c>
    </row>
    <row r="1525" spans="3:18">
      <c r="C1525" s="247"/>
      <c r="D1525" s="130">
        <v>16</v>
      </c>
      <c r="E1525" s="140">
        <v>1250</v>
      </c>
      <c r="F1525" s="127">
        <v>1250</v>
      </c>
      <c r="H1525" s="141" t="s">
        <v>2594</v>
      </c>
      <c r="I1525" s="112">
        <v>16</v>
      </c>
      <c r="J1525" s="42">
        <v>1250</v>
      </c>
      <c r="K1525" s="42" t="str">
        <f>StoreConfig!J1525</f>
        <v>16|0#0#0#1250</v>
      </c>
      <c r="Q1525" s="229">
        <v>60142</v>
      </c>
      <c r="R1525" s="42">
        <v>1</v>
      </c>
    </row>
    <row r="1526" spans="3:18">
      <c r="C1526" s="247"/>
      <c r="D1526" s="130">
        <v>16</v>
      </c>
      <c r="E1526" s="140">
        <v>2150</v>
      </c>
      <c r="F1526" s="127">
        <v>2150</v>
      </c>
      <c r="H1526" s="141" t="s">
        <v>2594</v>
      </c>
      <c r="I1526" s="112">
        <v>16</v>
      </c>
      <c r="J1526" s="42">
        <v>2150</v>
      </c>
      <c r="K1526" s="42" t="str">
        <f>StoreConfig!J1526</f>
        <v>16|0#0#0#2150</v>
      </c>
      <c r="Q1526" s="229">
        <v>60103</v>
      </c>
      <c r="R1526" s="42">
        <v>1</v>
      </c>
    </row>
    <row r="1527" spans="3:18">
      <c r="C1527" s="247"/>
      <c r="D1527" s="130">
        <v>16</v>
      </c>
      <c r="E1527" s="140">
        <v>2150</v>
      </c>
      <c r="F1527" s="127">
        <v>2150</v>
      </c>
      <c r="H1527" s="141" t="s">
        <v>2594</v>
      </c>
      <c r="I1527" s="112">
        <v>16</v>
      </c>
      <c r="J1527" s="42">
        <v>2150</v>
      </c>
      <c r="K1527" s="42" t="str">
        <f>StoreConfig!J1527</f>
        <v>16|0#0#0#2150</v>
      </c>
      <c r="Q1527" s="229">
        <v>60128</v>
      </c>
      <c r="R1527" s="42">
        <v>1</v>
      </c>
    </row>
    <row r="1528" spans="3:18">
      <c r="C1528" s="247"/>
      <c r="D1528" s="130">
        <v>16</v>
      </c>
      <c r="E1528" s="140">
        <v>2150</v>
      </c>
      <c r="F1528" s="127">
        <v>2150</v>
      </c>
      <c r="H1528" s="141" t="s">
        <v>2594</v>
      </c>
      <c r="I1528" s="112">
        <v>16</v>
      </c>
      <c r="J1528" s="42">
        <v>2150</v>
      </c>
      <c r="K1528" s="42" t="str">
        <f>StoreConfig!J1528</f>
        <v>16|0#0#0#2150</v>
      </c>
      <c r="Q1528" s="229">
        <v>60138</v>
      </c>
      <c r="R1528" s="42">
        <v>1</v>
      </c>
    </row>
    <row r="1529" spans="3:18">
      <c r="C1529" s="247"/>
      <c r="D1529" s="130">
        <v>16</v>
      </c>
      <c r="E1529" s="140">
        <v>2150</v>
      </c>
      <c r="F1529" s="127">
        <v>2150</v>
      </c>
      <c r="H1529" s="141" t="s">
        <v>2594</v>
      </c>
      <c r="I1529" s="112">
        <v>16</v>
      </c>
      <c r="J1529" s="42">
        <v>2150</v>
      </c>
      <c r="K1529" s="42" t="str">
        <f>StoreConfig!J1529</f>
        <v>16|0#0#0#2150</v>
      </c>
      <c r="Q1529" s="229">
        <v>60144</v>
      </c>
      <c r="R1529" s="42">
        <v>1</v>
      </c>
    </row>
    <row r="1530" spans="3:18">
      <c r="C1530" s="247"/>
      <c r="D1530" s="130">
        <v>16</v>
      </c>
      <c r="E1530" s="140">
        <v>3700</v>
      </c>
      <c r="F1530" s="127">
        <v>3500</v>
      </c>
      <c r="H1530" s="141" t="s">
        <v>2594</v>
      </c>
      <c r="I1530" s="112">
        <v>16</v>
      </c>
      <c r="J1530" s="42">
        <v>3500</v>
      </c>
      <c r="K1530" s="42" t="str">
        <f>StoreConfig!J1530</f>
        <v>16|0#0#0#3500</v>
      </c>
      <c r="Q1530" s="229">
        <v>60155</v>
      </c>
      <c r="R1530" s="42">
        <v>1</v>
      </c>
    </row>
    <row r="1531" spans="3:18">
      <c r="C1531" s="247"/>
      <c r="D1531" s="130">
        <v>16</v>
      </c>
      <c r="E1531" s="140">
        <v>3700</v>
      </c>
      <c r="F1531" s="127">
        <v>3500</v>
      </c>
      <c r="H1531" s="141" t="s">
        <v>2594</v>
      </c>
      <c r="I1531" s="112">
        <v>16</v>
      </c>
      <c r="J1531" s="42">
        <v>3500</v>
      </c>
      <c r="K1531" s="42" t="str">
        <f>StoreConfig!J1531</f>
        <v>16|0#0#0#3500</v>
      </c>
      <c r="Q1531" s="229">
        <v>60180</v>
      </c>
      <c r="R1531" s="42">
        <v>1</v>
      </c>
    </row>
    <row r="1532" spans="3:18">
      <c r="C1532" s="247"/>
      <c r="D1532" s="130">
        <v>16</v>
      </c>
      <c r="E1532" s="140">
        <v>3700</v>
      </c>
      <c r="F1532" s="127">
        <v>3500</v>
      </c>
      <c r="H1532" s="141" t="s">
        <v>2594</v>
      </c>
      <c r="I1532" s="112">
        <v>16</v>
      </c>
      <c r="J1532" s="42">
        <v>3500</v>
      </c>
      <c r="K1532" s="42" t="str">
        <f>StoreConfig!J1532</f>
        <v>16|0#0#0#3500</v>
      </c>
      <c r="Q1532" s="229">
        <v>60190</v>
      </c>
      <c r="R1532" s="42">
        <v>1</v>
      </c>
    </row>
    <row r="1533" spans="3:18">
      <c r="C1533" s="247"/>
      <c r="D1533" s="130">
        <v>16</v>
      </c>
      <c r="E1533" s="140">
        <v>3700</v>
      </c>
      <c r="F1533" s="127">
        <v>3500</v>
      </c>
      <c r="H1533" s="141" t="s">
        <v>2594</v>
      </c>
      <c r="I1533" s="112">
        <v>16</v>
      </c>
      <c r="J1533" s="42">
        <v>3500</v>
      </c>
      <c r="K1533" s="42" t="str">
        <f>StoreConfig!J1533</f>
        <v>16|0#0#0#3500</v>
      </c>
      <c r="Q1533" s="229">
        <v>60195</v>
      </c>
      <c r="R1533" s="42">
        <v>1</v>
      </c>
    </row>
    <row r="1534" spans="3:18">
      <c r="C1534" s="247"/>
      <c r="D1534" s="130">
        <v>16</v>
      </c>
      <c r="E1534" s="140">
        <v>3000</v>
      </c>
      <c r="F1534" s="127">
        <v>3000</v>
      </c>
      <c r="H1534" s="141" t="s">
        <v>2594</v>
      </c>
      <c r="I1534" s="112">
        <v>16</v>
      </c>
      <c r="J1534" s="42">
        <v>3000</v>
      </c>
      <c r="K1534" s="42" t="str">
        <f>StoreConfig!J1534</f>
        <v>16|0#0#0#3000</v>
      </c>
      <c r="Q1534" s="229">
        <v>12009</v>
      </c>
      <c r="R1534" s="42">
        <v>25</v>
      </c>
    </row>
    <row r="1535" spans="3:18">
      <c r="C1535" s="247"/>
      <c r="D1535" s="130">
        <v>16</v>
      </c>
      <c r="E1535" s="140">
        <v>3000</v>
      </c>
      <c r="F1535" s="127">
        <v>3000</v>
      </c>
      <c r="H1535" s="141" t="s">
        <v>2594</v>
      </c>
      <c r="I1535" s="112">
        <v>16</v>
      </c>
      <c r="J1535" s="42">
        <v>3000</v>
      </c>
      <c r="K1535" s="42" t="str">
        <f>StoreConfig!J1535</f>
        <v>16|0#0#0#3000</v>
      </c>
      <c r="Q1535" s="229">
        <v>12008</v>
      </c>
      <c r="R1535" s="42">
        <v>25</v>
      </c>
    </row>
    <row r="1536" spans="3:18">
      <c r="C1536" s="247"/>
      <c r="D1536" s="130">
        <v>16</v>
      </c>
      <c r="E1536" s="140">
        <v>3000</v>
      </c>
      <c r="F1536" s="127">
        <v>3000</v>
      </c>
      <c r="H1536" s="141" t="s">
        <v>2594</v>
      </c>
      <c r="I1536" s="112">
        <v>16</v>
      </c>
      <c r="J1536" s="42">
        <v>3000</v>
      </c>
      <c r="K1536" s="42" t="str">
        <f>StoreConfig!J1536</f>
        <v>16|0#0#0#3000</v>
      </c>
      <c r="Q1536" s="229">
        <v>12010</v>
      </c>
      <c r="R1536" s="42">
        <v>25</v>
      </c>
    </row>
    <row r="1537" spans="3:18">
      <c r="C1537" s="247"/>
      <c r="D1537" s="130">
        <v>16</v>
      </c>
      <c r="E1537" s="140">
        <v>3000</v>
      </c>
      <c r="F1537" s="127">
        <v>3000</v>
      </c>
      <c r="H1537" s="141" t="s">
        <v>2594</v>
      </c>
      <c r="I1537" s="112">
        <v>16</v>
      </c>
      <c r="J1537" s="42">
        <v>3000</v>
      </c>
      <c r="K1537" s="42" t="str">
        <f>StoreConfig!J1537</f>
        <v>16|0#0#0#3000</v>
      </c>
      <c r="Q1537" s="229">
        <v>12011</v>
      </c>
      <c r="R1537" s="42">
        <v>25</v>
      </c>
    </row>
    <row r="1538" spans="3:18">
      <c r="C1538" s="247"/>
      <c r="D1538" s="130">
        <v>16</v>
      </c>
      <c r="E1538" s="140">
        <v>3000</v>
      </c>
      <c r="F1538" s="127">
        <v>3000</v>
      </c>
      <c r="H1538" s="141" t="s">
        <v>2594</v>
      </c>
      <c r="I1538" s="112">
        <v>16</v>
      </c>
      <c r="J1538" s="42">
        <v>3000</v>
      </c>
      <c r="K1538" s="42" t="str">
        <f>StoreConfig!J1538</f>
        <v>16|0#0#0#3000</v>
      </c>
      <c r="Q1538" s="229">
        <v>12013</v>
      </c>
      <c r="R1538" s="42">
        <v>25</v>
      </c>
    </row>
    <row r="1539" spans="3:18">
      <c r="C1539" s="247"/>
      <c r="D1539" s="130">
        <v>16</v>
      </c>
      <c r="E1539" s="140">
        <v>2400</v>
      </c>
      <c r="F1539" s="127">
        <v>2400</v>
      </c>
      <c r="H1539" s="141" t="s">
        <v>2594</v>
      </c>
      <c r="I1539" s="112">
        <v>16</v>
      </c>
      <c r="J1539" s="42">
        <v>2400</v>
      </c>
      <c r="K1539" s="42" t="str">
        <f>StoreConfig!J1539</f>
        <v>16|0#0#0#2400</v>
      </c>
      <c r="Q1539" s="229">
        <v>12009</v>
      </c>
      <c r="R1539" s="42">
        <v>20</v>
      </c>
    </row>
    <row r="1540" spans="3:18">
      <c r="C1540" s="247"/>
      <c r="D1540" s="130">
        <v>16</v>
      </c>
      <c r="E1540" s="140">
        <v>2400</v>
      </c>
      <c r="F1540" s="127">
        <v>2400</v>
      </c>
      <c r="H1540" s="141" t="s">
        <v>2594</v>
      </c>
      <c r="I1540" s="112">
        <v>16</v>
      </c>
      <c r="J1540" s="42">
        <v>2400</v>
      </c>
      <c r="K1540" s="42" t="str">
        <f>StoreConfig!J1540</f>
        <v>16|0#0#0#2400</v>
      </c>
      <c r="Q1540" s="229">
        <v>12008</v>
      </c>
      <c r="R1540" s="42">
        <v>20</v>
      </c>
    </row>
    <row r="1541" spans="3:18">
      <c r="C1541" s="247"/>
      <c r="D1541" s="130">
        <v>16</v>
      </c>
      <c r="E1541" s="140">
        <v>2400</v>
      </c>
      <c r="F1541" s="127">
        <v>2400</v>
      </c>
      <c r="H1541" s="141" t="s">
        <v>2594</v>
      </c>
      <c r="I1541" s="112">
        <v>16</v>
      </c>
      <c r="J1541" s="42">
        <v>2400</v>
      </c>
      <c r="K1541" s="42" t="str">
        <f>StoreConfig!J1541</f>
        <v>16|0#0#0#2400</v>
      </c>
      <c r="Q1541" s="229">
        <v>12010</v>
      </c>
      <c r="R1541" s="42">
        <v>20</v>
      </c>
    </row>
    <row r="1542" spans="3:18">
      <c r="C1542" s="247"/>
      <c r="D1542" s="130">
        <v>16</v>
      </c>
      <c r="E1542" s="140">
        <v>2400</v>
      </c>
      <c r="F1542" s="127">
        <v>2400</v>
      </c>
      <c r="H1542" s="141" t="s">
        <v>2594</v>
      </c>
      <c r="I1542" s="112">
        <v>16</v>
      </c>
      <c r="J1542" s="42">
        <v>2400</v>
      </c>
      <c r="K1542" s="42" t="str">
        <f>StoreConfig!J1542</f>
        <v>16|0#0#0#2400</v>
      </c>
      <c r="Q1542" s="229">
        <v>12011</v>
      </c>
      <c r="R1542" s="42">
        <v>20</v>
      </c>
    </row>
    <row r="1543" spans="3:18">
      <c r="C1543" s="247"/>
      <c r="D1543" s="130">
        <v>16</v>
      </c>
      <c r="E1543" s="140">
        <v>2400</v>
      </c>
      <c r="F1543" s="127">
        <v>2400</v>
      </c>
      <c r="H1543" s="141" t="s">
        <v>2594</v>
      </c>
      <c r="I1543" s="112">
        <v>16</v>
      </c>
      <c r="J1543" s="42">
        <v>2400</v>
      </c>
      <c r="K1543" s="42" t="str">
        <f>StoreConfig!J1543</f>
        <v>16|0#0#0#2400</v>
      </c>
      <c r="Q1543" s="229">
        <v>12013</v>
      </c>
      <c r="R1543" s="42">
        <v>20</v>
      </c>
    </row>
    <row r="1544" spans="3:18">
      <c r="C1544" s="247"/>
      <c r="D1544" s="130">
        <v>16</v>
      </c>
      <c r="E1544" s="140">
        <v>1800</v>
      </c>
      <c r="F1544" s="127">
        <v>1800</v>
      </c>
      <c r="H1544" s="141" t="s">
        <v>2594</v>
      </c>
      <c r="I1544" s="112">
        <v>16</v>
      </c>
      <c r="J1544" s="42">
        <v>1800</v>
      </c>
      <c r="K1544" s="42" t="str">
        <f>StoreConfig!J1544</f>
        <v>16|0#0#0#1800</v>
      </c>
      <c r="Q1544" s="229">
        <v>12009</v>
      </c>
      <c r="R1544" s="42">
        <v>15</v>
      </c>
    </row>
    <row r="1545" spans="3:18">
      <c r="C1545" s="247"/>
      <c r="D1545" s="130">
        <v>16</v>
      </c>
      <c r="E1545" s="140">
        <v>1800</v>
      </c>
      <c r="F1545" s="127">
        <v>1800</v>
      </c>
      <c r="H1545" s="141" t="s">
        <v>2594</v>
      </c>
      <c r="I1545" s="112">
        <v>16</v>
      </c>
      <c r="J1545" s="42">
        <v>1800</v>
      </c>
      <c r="K1545" s="42" t="str">
        <f>StoreConfig!J1545</f>
        <v>16|0#0#0#1800</v>
      </c>
      <c r="Q1545" s="229">
        <v>12008</v>
      </c>
      <c r="R1545" s="42">
        <v>15</v>
      </c>
    </row>
    <row r="1546" spans="3:18">
      <c r="C1546" s="247"/>
      <c r="D1546" s="130">
        <v>16</v>
      </c>
      <c r="E1546" s="140">
        <v>1800</v>
      </c>
      <c r="F1546" s="127">
        <v>1800</v>
      </c>
      <c r="H1546" s="141" t="s">
        <v>2594</v>
      </c>
      <c r="I1546" s="112">
        <v>16</v>
      </c>
      <c r="J1546" s="42">
        <v>1800</v>
      </c>
      <c r="K1546" s="42" t="str">
        <f>StoreConfig!J1546</f>
        <v>16|0#0#0#1800</v>
      </c>
      <c r="Q1546" s="229">
        <v>12010</v>
      </c>
      <c r="R1546" s="42">
        <v>15</v>
      </c>
    </row>
    <row r="1547" spans="3:18">
      <c r="C1547" s="247"/>
      <c r="D1547" s="130">
        <v>16</v>
      </c>
      <c r="E1547" s="140">
        <v>1800</v>
      </c>
      <c r="F1547" s="127">
        <v>1800</v>
      </c>
      <c r="H1547" s="141" t="s">
        <v>2594</v>
      </c>
      <c r="I1547" s="112">
        <v>16</v>
      </c>
      <c r="J1547" s="42">
        <v>1800</v>
      </c>
      <c r="K1547" s="42" t="str">
        <f>StoreConfig!J1547</f>
        <v>16|0#0#0#1800</v>
      </c>
      <c r="Q1547" s="229">
        <v>12011</v>
      </c>
      <c r="R1547" s="42">
        <v>15</v>
      </c>
    </row>
    <row r="1548" spans="3:18">
      <c r="C1548" s="247"/>
      <c r="D1548" s="130">
        <v>16</v>
      </c>
      <c r="E1548" s="140">
        <v>1800</v>
      </c>
      <c r="F1548" s="127">
        <v>1800</v>
      </c>
      <c r="H1548" s="141" t="s">
        <v>2594</v>
      </c>
      <c r="I1548" s="112">
        <v>16</v>
      </c>
      <c r="J1548" s="42">
        <v>1800</v>
      </c>
      <c r="K1548" s="42" t="str">
        <f>StoreConfig!J1548</f>
        <v>16|0#0#0#1800</v>
      </c>
      <c r="Q1548" s="229">
        <v>12013</v>
      </c>
      <c r="R1548" s="42">
        <v>15</v>
      </c>
    </row>
    <row r="1549" spans="3:18">
      <c r="C1549" s="247"/>
      <c r="D1549" s="130">
        <v>16</v>
      </c>
      <c r="E1549" s="140">
        <v>1200</v>
      </c>
      <c r="F1549" s="127">
        <v>1200</v>
      </c>
      <c r="H1549" s="141" t="s">
        <v>2594</v>
      </c>
      <c r="I1549" s="112">
        <v>16</v>
      </c>
      <c r="J1549" s="42">
        <v>1200</v>
      </c>
      <c r="K1549" s="42" t="str">
        <f>StoreConfig!J1549</f>
        <v>16|0#0#0#1200</v>
      </c>
      <c r="Q1549" s="229">
        <v>12009</v>
      </c>
      <c r="R1549" s="42">
        <v>10</v>
      </c>
    </row>
    <row r="1550" spans="3:18">
      <c r="C1550" s="247"/>
      <c r="D1550" s="130">
        <v>16</v>
      </c>
      <c r="E1550" s="140">
        <v>1200</v>
      </c>
      <c r="F1550" s="127">
        <v>1200</v>
      </c>
      <c r="H1550" s="141" t="s">
        <v>2594</v>
      </c>
      <c r="I1550" s="112">
        <v>16</v>
      </c>
      <c r="J1550" s="42">
        <v>1200</v>
      </c>
      <c r="K1550" s="42" t="str">
        <f>StoreConfig!J1550</f>
        <v>16|0#0#0#1200</v>
      </c>
      <c r="Q1550" s="229">
        <v>12008</v>
      </c>
      <c r="R1550" s="42">
        <v>10</v>
      </c>
    </row>
    <row r="1551" spans="3:18">
      <c r="C1551" s="247"/>
      <c r="D1551" s="130">
        <v>16</v>
      </c>
      <c r="E1551" s="140">
        <v>1200</v>
      </c>
      <c r="F1551" s="127">
        <v>1200</v>
      </c>
      <c r="H1551" s="141" t="s">
        <v>2594</v>
      </c>
      <c r="I1551" s="112">
        <v>16</v>
      </c>
      <c r="J1551" s="42">
        <v>1200</v>
      </c>
      <c r="K1551" s="42" t="str">
        <f>StoreConfig!J1551</f>
        <v>16|0#0#0#1200</v>
      </c>
      <c r="Q1551" s="229">
        <v>12010</v>
      </c>
      <c r="R1551" s="42">
        <v>10</v>
      </c>
    </row>
    <row r="1552" spans="3:18">
      <c r="C1552" s="247"/>
      <c r="D1552" s="130">
        <v>16</v>
      </c>
      <c r="E1552" s="140">
        <v>1200</v>
      </c>
      <c r="F1552" s="127">
        <v>1200</v>
      </c>
      <c r="H1552" s="141" t="s">
        <v>2594</v>
      </c>
      <c r="I1552" s="112">
        <v>16</v>
      </c>
      <c r="J1552" s="42">
        <v>1200</v>
      </c>
      <c r="K1552" s="42" t="str">
        <f>StoreConfig!J1552</f>
        <v>16|0#0#0#1200</v>
      </c>
      <c r="Q1552" s="229">
        <v>12011</v>
      </c>
      <c r="R1552" s="42">
        <v>10</v>
      </c>
    </row>
    <row r="1553" spans="3:18">
      <c r="C1553" s="247"/>
      <c r="D1553" s="130">
        <v>16</v>
      </c>
      <c r="E1553" s="140">
        <v>1200</v>
      </c>
      <c r="F1553" s="127">
        <v>1200</v>
      </c>
      <c r="H1553" s="141" t="s">
        <v>2594</v>
      </c>
      <c r="I1553" s="112">
        <v>16</v>
      </c>
      <c r="J1553" s="42">
        <v>1200</v>
      </c>
      <c r="K1553" s="42" t="str">
        <f>StoreConfig!J1553</f>
        <v>16|0#0#0#1200</v>
      </c>
      <c r="Q1553" s="229">
        <v>12013</v>
      </c>
      <c r="R1553" s="42">
        <v>10</v>
      </c>
    </row>
    <row r="1554" spans="3:18">
      <c r="C1554" s="247"/>
      <c r="D1554" s="130">
        <v>16</v>
      </c>
      <c r="E1554" s="140">
        <v>1250</v>
      </c>
      <c r="F1554" s="127">
        <v>1250</v>
      </c>
      <c r="H1554" s="141" t="s">
        <v>2594</v>
      </c>
      <c r="I1554" s="112">
        <v>16</v>
      </c>
      <c r="J1554" s="42">
        <v>1250</v>
      </c>
      <c r="K1554" s="42" t="str">
        <f>StoreConfig!J1554</f>
        <v>16|0#0#0#1250</v>
      </c>
      <c r="Q1554" s="229">
        <v>60102</v>
      </c>
      <c r="R1554" s="42">
        <v>1</v>
      </c>
    </row>
    <row r="1555" spans="3:18">
      <c r="C1555" s="247"/>
      <c r="D1555" s="130">
        <v>16</v>
      </c>
      <c r="E1555" s="140">
        <v>1250</v>
      </c>
      <c r="F1555" s="127">
        <v>1250</v>
      </c>
      <c r="H1555" s="141" t="s">
        <v>2594</v>
      </c>
      <c r="I1555" s="112">
        <v>16</v>
      </c>
      <c r="J1555" s="42">
        <v>1250</v>
      </c>
      <c r="K1555" s="42" t="str">
        <f>StoreConfig!J1555</f>
        <v>16|0#0#0#1250</v>
      </c>
      <c r="Q1555" s="229">
        <v>60127</v>
      </c>
      <c r="R1555" s="42">
        <v>1</v>
      </c>
    </row>
    <row r="1556" spans="3:18">
      <c r="C1556" s="247"/>
      <c r="D1556" s="130">
        <v>16</v>
      </c>
      <c r="E1556" s="140">
        <v>1250</v>
      </c>
      <c r="F1556" s="127">
        <v>1250</v>
      </c>
      <c r="H1556" s="141" t="s">
        <v>2594</v>
      </c>
      <c r="I1556" s="112">
        <v>16</v>
      </c>
      <c r="J1556" s="42">
        <v>1250</v>
      </c>
      <c r="K1556" s="42" t="str">
        <f>StoreConfig!J1556</f>
        <v>16|0#0#0#1250</v>
      </c>
      <c r="Q1556" s="229">
        <v>60137</v>
      </c>
      <c r="R1556" s="42">
        <v>1</v>
      </c>
    </row>
    <row r="1557" spans="3:18">
      <c r="C1557" s="247"/>
      <c r="D1557" s="130">
        <v>16</v>
      </c>
      <c r="E1557" s="140">
        <v>1250</v>
      </c>
      <c r="F1557" s="127">
        <v>1250</v>
      </c>
      <c r="H1557" s="141" t="s">
        <v>2594</v>
      </c>
      <c r="I1557" s="112">
        <v>16</v>
      </c>
      <c r="J1557" s="42">
        <v>1250</v>
      </c>
      <c r="K1557" s="42" t="str">
        <f>StoreConfig!J1557</f>
        <v>16|0#0#0#1250</v>
      </c>
      <c r="Q1557" s="229">
        <v>60142</v>
      </c>
      <c r="R1557" s="42">
        <v>1</v>
      </c>
    </row>
    <row r="1558" spans="3:18">
      <c r="C1558" s="247"/>
      <c r="D1558" s="130">
        <v>16</v>
      </c>
      <c r="E1558" s="140">
        <v>2150</v>
      </c>
      <c r="F1558" s="127">
        <v>2150</v>
      </c>
      <c r="H1558" s="141" t="s">
        <v>2594</v>
      </c>
      <c r="I1558" s="112">
        <v>16</v>
      </c>
      <c r="J1558" s="42">
        <v>2150</v>
      </c>
      <c r="K1558" s="42" t="str">
        <f>StoreConfig!J1558</f>
        <v>16|0#0#0#2150</v>
      </c>
      <c r="Q1558" s="229">
        <v>60103</v>
      </c>
      <c r="R1558" s="42">
        <v>1</v>
      </c>
    </row>
    <row r="1559" spans="3:18">
      <c r="C1559" s="247"/>
      <c r="D1559" s="130">
        <v>16</v>
      </c>
      <c r="E1559" s="140">
        <v>2150</v>
      </c>
      <c r="F1559" s="127">
        <v>2150</v>
      </c>
      <c r="H1559" s="141" t="s">
        <v>2594</v>
      </c>
      <c r="I1559" s="112">
        <v>16</v>
      </c>
      <c r="J1559" s="42">
        <v>2150</v>
      </c>
      <c r="K1559" s="42" t="str">
        <f>StoreConfig!J1559</f>
        <v>16|0#0#0#2150</v>
      </c>
      <c r="Q1559" s="229">
        <v>60128</v>
      </c>
      <c r="R1559" s="42">
        <v>1</v>
      </c>
    </row>
    <row r="1560" spans="3:18">
      <c r="C1560" s="247"/>
      <c r="D1560" s="130">
        <v>16</v>
      </c>
      <c r="E1560" s="140">
        <v>2150</v>
      </c>
      <c r="F1560" s="127">
        <v>2150</v>
      </c>
      <c r="H1560" s="141" t="s">
        <v>2594</v>
      </c>
      <c r="I1560" s="112">
        <v>16</v>
      </c>
      <c r="J1560" s="42">
        <v>2150</v>
      </c>
      <c r="K1560" s="42" t="str">
        <f>StoreConfig!J1560</f>
        <v>16|0#0#0#2150</v>
      </c>
      <c r="Q1560" s="229">
        <v>60138</v>
      </c>
      <c r="R1560" s="42">
        <v>1</v>
      </c>
    </row>
    <row r="1561" spans="3:18">
      <c r="C1561" s="247"/>
      <c r="D1561" s="130">
        <v>16</v>
      </c>
      <c r="E1561" s="140">
        <v>2150</v>
      </c>
      <c r="F1561" s="127">
        <v>2150</v>
      </c>
      <c r="H1561" s="141" t="s">
        <v>2594</v>
      </c>
      <c r="I1561" s="112">
        <v>16</v>
      </c>
      <c r="J1561" s="42">
        <v>2150</v>
      </c>
      <c r="K1561" s="42" t="str">
        <f>StoreConfig!J1561</f>
        <v>16|0#0#0#2150</v>
      </c>
      <c r="Q1561" s="229">
        <v>60144</v>
      </c>
      <c r="R1561" s="42">
        <v>1</v>
      </c>
    </row>
    <row r="1562" spans="3:18">
      <c r="C1562" s="247"/>
      <c r="D1562" s="130">
        <v>16</v>
      </c>
      <c r="E1562" s="140">
        <v>3700</v>
      </c>
      <c r="F1562" s="127">
        <v>3500</v>
      </c>
      <c r="H1562" s="141" t="s">
        <v>2594</v>
      </c>
      <c r="I1562" s="112">
        <v>16</v>
      </c>
      <c r="J1562" s="42">
        <v>3500</v>
      </c>
      <c r="K1562" s="42" t="str">
        <f>StoreConfig!J1562</f>
        <v>16|0#0#0#3500</v>
      </c>
      <c r="Q1562" s="229">
        <v>60155</v>
      </c>
      <c r="R1562" s="42">
        <v>1</v>
      </c>
    </row>
    <row r="1563" spans="3:18">
      <c r="C1563" s="247"/>
      <c r="D1563" s="130">
        <v>16</v>
      </c>
      <c r="E1563" s="140">
        <v>3700</v>
      </c>
      <c r="F1563" s="127">
        <v>3500</v>
      </c>
      <c r="H1563" s="141" t="s">
        <v>2594</v>
      </c>
      <c r="I1563" s="112">
        <v>16</v>
      </c>
      <c r="J1563" s="42">
        <v>3500</v>
      </c>
      <c r="K1563" s="42" t="str">
        <f>StoreConfig!J1563</f>
        <v>16|0#0#0#3500</v>
      </c>
      <c r="Q1563" s="229">
        <v>60180</v>
      </c>
      <c r="R1563" s="42">
        <v>1</v>
      </c>
    </row>
    <row r="1564" spans="3:18">
      <c r="C1564" s="247"/>
      <c r="D1564" s="130">
        <v>16</v>
      </c>
      <c r="E1564" s="140">
        <v>3700</v>
      </c>
      <c r="F1564" s="127">
        <v>3500</v>
      </c>
      <c r="H1564" s="141" t="s">
        <v>2594</v>
      </c>
      <c r="I1564" s="112">
        <v>16</v>
      </c>
      <c r="J1564" s="42">
        <v>3500</v>
      </c>
      <c r="K1564" s="42" t="str">
        <f>StoreConfig!J1564</f>
        <v>16|0#0#0#3500</v>
      </c>
      <c r="Q1564" s="229">
        <v>60190</v>
      </c>
      <c r="R1564" s="42">
        <v>1</v>
      </c>
    </row>
    <row r="1565" spans="3:18">
      <c r="C1565" s="247"/>
      <c r="D1565" s="130">
        <v>16</v>
      </c>
      <c r="E1565" s="140">
        <v>3700</v>
      </c>
      <c r="F1565" s="127">
        <v>3500</v>
      </c>
      <c r="H1565" s="141" t="s">
        <v>2594</v>
      </c>
      <c r="I1565" s="112">
        <v>16</v>
      </c>
      <c r="J1565" s="42">
        <v>3500</v>
      </c>
      <c r="K1565" s="42" t="str">
        <f>StoreConfig!J1565</f>
        <v>16|0#0#0#3500</v>
      </c>
      <c r="Q1565" s="229">
        <v>60195</v>
      </c>
      <c r="R1565" s="42">
        <v>1</v>
      </c>
    </row>
    <row r="1566" spans="3:18">
      <c r="C1566" s="247"/>
      <c r="D1566" s="130">
        <v>16</v>
      </c>
      <c r="E1566" s="140">
        <v>3000</v>
      </c>
      <c r="F1566" s="127">
        <v>3000</v>
      </c>
      <c r="H1566" s="141" t="s">
        <v>2594</v>
      </c>
      <c r="I1566" s="112">
        <v>16</v>
      </c>
      <c r="J1566" s="42">
        <v>3000</v>
      </c>
      <c r="K1566" s="42" t="str">
        <f>StoreConfig!J1566</f>
        <v>16|0#0#0#3000</v>
      </c>
      <c r="Q1566" s="229">
        <v>12009</v>
      </c>
      <c r="R1566" s="42">
        <v>25</v>
      </c>
    </row>
    <row r="1567" spans="3:18">
      <c r="C1567" s="247"/>
      <c r="D1567" s="130">
        <v>16</v>
      </c>
      <c r="E1567" s="140">
        <v>3000</v>
      </c>
      <c r="F1567" s="127">
        <v>3000</v>
      </c>
      <c r="H1567" s="141" t="s">
        <v>2594</v>
      </c>
      <c r="I1567" s="112">
        <v>16</v>
      </c>
      <c r="J1567" s="42">
        <v>3000</v>
      </c>
      <c r="K1567" s="42" t="str">
        <f>StoreConfig!J1567</f>
        <v>16|0#0#0#3000</v>
      </c>
      <c r="Q1567" s="229">
        <v>12008</v>
      </c>
      <c r="R1567" s="42">
        <v>25</v>
      </c>
    </row>
    <row r="1568" spans="3:18">
      <c r="C1568" s="247"/>
      <c r="D1568" s="130">
        <v>16</v>
      </c>
      <c r="E1568" s="140">
        <v>3000</v>
      </c>
      <c r="F1568" s="127">
        <v>3000</v>
      </c>
      <c r="H1568" s="141" t="s">
        <v>2594</v>
      </c>
      <c r="I1568" s="112">
        <v>16</v>
      </c>
      <c r="J1568" s="42">
        <v>3000</v>
      </c>
      <c r="K1568" s="42" t="str">
        <f>StoreConfig!J1568</f>
        <v>16|0#0#0#3000</v>
      </c>
      <c r="Q1568" s="229">
        <v>12010</v>
      </c>
      <c r="R1568" s="42">
        <v>25</v>
      </c>
    </row>
    <row r="1569" spans="3:18">
      <c r="C1569" s="247"/>
      <c r="D1569" s="130">
        <v>16</v>
      </c>
      <c r="E1569" s="140">
        <v>3000</v>
      </c>
      <c r="F1569" s="127">
        <v>3000</v>
      </c>
      <c r="H1569" s="141" t="s">
        <v>2594</v>
      </c>
      <c r="I1569" s="112">
        <v>16</v>
      </c>
      <c r="J1569" s="42">
        <v>3000</v>
      </c>
      <c r="K1569" s="42" t="str">
        <f>StoreConfig!J1569</f>
        <v>16|0#0#0#3000</v>
      </c>
      <c r="Q1569" s="229">
        <v>12011</v>
      </c>
      <c r="R1569" s="42">
        <v>25</v>
      </c>
    </row>
    <row r="1570" spans="3:18">
      <c r="C1570" s="247"/>
      <c r="D1570" s="130">
        <v>16</v>
      </c>
      <c r="E1570" s="140">
        <v>3000</v>
      </c>
      <c r="F1570" s="127">
        <v>3000</v>
      </c>
      <c r="H1570" s="141" t="s">
        <v>2594</v>
      </c>
      <c r="I1570" s="112">
        <v>16</v>
      </c>
      <c r="J1570" s="42">
        <v>3000</v>
      </c>
      <c r="K1570" s="42" t="str">
        <f>StoreConfig!J1570</f>
        <v>16|0#0#0#3000</v>
      </c>
      <c r="Q1570" s="229">
        <v>12013</v>
      </c>
      <c r="R1570" s="42">
        <v>25</v>
      </c>
    </row>
    <row r="1571" spans="3:18">
      <c r="C1571" s="247"/>
      <c r="D1571" s="130">
        <v>16</v>
      </c>
      <c r="E1571" s="140">
        <v>2400</v>
      </c>
      <c r="F1571" s="127">
        <v>2400</v>
      </c>
      <c r="H1571" s="141" t="s">
        <v>2594</v>
      </c>
      <c r="I1571" s="112">
        <v>16</v>
      </c>
      <c r="J1571" s="42">
        <v>2400</v>
      </c>
      <c r="K1571" s="42" t="str">
        <f>StoreConfig!J1571</f>
        <v>16|0#0#0#2400</v>
      </c>
      <c r="Q1571" s="229">
        <v>12009</v>
      </c>
      <c r="R1571" s="42">
        <v>20</v>
      </c>
    </row>
    <row r="1572" spans="3:18">
      <c r="C1572" s="247"/>
      <c r="D1572" s="130">
        <v>16</v>
      </c>
      <c r="E1572" s="140">
        <v>2400</v>
      </c>
      <c r="F1572" s="127">
        <v>2400</v>
      </c>
      <c r="H1572" s="141" t="s">
        <v>2594</v>
      </c>
      <c r="I1572" s="112">
        <v>16</v>
      </c>
      <c r="J1572" s="42">
        <v>2400</v>
      </c>
      <c r="K1572" s="42" t="str">
        <f>StoreConfig!J1572</f>
        <v>16|0#0#0#2400</v>
      </c>
      <c r="Q1572" s="229">
        <v>12008</v>
      </c>
      <c r="R1572" s="42">
        <v>20</v>
      </c>
    </row>
    <row r="1573" spans="3:18">
      <c r="C1573" s="247"/>
      <c r="D1573" s="130">
        <v>16</v>
      </c>
      <c r="E1573" s="140">
        <v>2400</v>
      </c>
      <c r="F1573" s="127">
        <v>2400</v>
      </c>
      <c r="H1573" s="141" t="s">
        <v>2594</v>
      </c>
      <c r="I1573" s="112">
        <v>16</v>
      </c>
      <c r="J1573" s="42">
        <v>2400</v>
      </c>
      <c r="K1573" s="42" t="str">
        <f>StoreConfig!J1573</f>
        <v>16|0#0#0#2400</v>
      </c>
      <c r="Q1573" s="229">
        <v>12010</v>
      </c>
      <c r="R1573" s="42">
        <v>20</v>
      </c>
    </row>
    <row r="1574" spans="3:18">
      <c r="C1574" s="247"/>
      <c r="D1574" s="130">
        <v>16</v>
      </c>
      <c r="E1574" s="140">
        <v>2400</v>
      </c>
      <c r="F1574" s="127">
        <v>2400</v>
      </c>
      <c r="H1574" s="141" t="s">
        <v>2594</v>
      </c>
      <c r="I1574" s="112">
        <v>16</v>
      </c>
      <c r="J1574" s="42">
        <v>2400</v>
      </c>
      <c r="K1574" s="42" t="str">
        <f>StoreConfig!J1574</f>
        <v>16|0#0#0#2400</v>
      </c>
      <c r="Q1574" s="229">
        <v>12011</v>
      </c>
      <c r="R1574" s="42">
        <v>20</v>
      </c>
    </row>
    <row r="1575" spans="3:18">
      <c r="C1575" s="247"/>
      <c r="D1575" s="130">
        <v>16</v>
      </c>
      <c r="E1575" s="140">
        <v>2400</v>
      </c>
      <c r="F1575" s="127">
        <v>2400</v>
      </c>
      <c r="H1575" s="141" t="s">
        <v>2594</v>
      </c>
      <c r="I1575" s="112">
        <v>16</v>
      </c>
      <c r="J1575" s="42">
        <v>2400</v>
      </c>
      <c r="K1575" s="42" t="str">
        <f>StoreConfig!J1575</f>
        <v>16|0#0#0#2400</v>
      </c>
      <c r="Q1575" s="229">
        <v>12013</v>
      </c>
      <c r="R1575" s="42">
        <v>20</v>
      </c>
    </row>
    <row r="1576" spans="3:18">
      <c r="C1576" s="247"/>
      <c r="D1576" s="130">
        <v>16</v>
      </c>
      <c r="E1576" s="140">
        <v>1800</v>
      </c>
      <c r="F1576" s="127">
        <v>1800</v>
      </c>
      <c r="H1576" s="141" t="s">
        <v>2594</v>
      </c>
      <c r="I1576" s="112">
        <v>16</v>
      </c>
      <c r="J1576" s="42">
        <v>1800</v>
      </c>
      <c r="K1576" s="42" t="str">
        <f>StoreConfig!J1576</f>
        <v>16|0#0#0#1800</v>
      </c>
      <c r="Q1576" s="229">
        <v>12009</v>
      </c>
      <c r="R1576" s="42">
        <v>15</v>
      </c>
    </row>
    <row r="1577" spans="3:18">
      <c r="C1577" s="247"/>
      <c r="D1577" s="130">
        <v>16</v>
      </c>
      <c r="E1577" s="140">
        <v>1800</v>
      </c>
      <c r="F1577" s="127">
        <v>1800</v>
      </c>
      <c r="H1577" s="141" t="s">
        <v>2594</v>
      </c>
      <c r="I1577" s="112">
        <v>16</v>
      </c>
      <c r="J1577" s="42">
        <v>1800</v>
      </c>
      <c r="K1577" s="42" t="str">
        <f>StoreConfig!J1577</f>
        <v>16|0#0#0#1800</v>
      </c>
      <c r="Q1577" s="229">
        <v>12008</v>
      </c>
      <c r="R1577" s="42">
        <v>15</v>
      </c>
    </row>
    <row r="1578" spans="3:18">
      <c r="C1578" s="247"/>
      <c r="D1578" s="130">
        <v>16</v>
      </c>
      <c r="E1578" s="140">
        <v>1800</v>
      </c>
      <c r="F1578" s="127">
        <v>1800</v>
      </c>
      <c r="H1578" s="141" t="s">
        <v>2594</v>
      </c>
      <c r="I1578" s="112">
        <v>16</v>
      </c>
      <c r="J1578" s="42">
        <v>1800</v>
      </c>
      <c r="K1578" s="42" t="str">
        <f>StoreConfig!J1578</f>
        <v>16|0#0#0#1800</v>
      </c>
      <c r="Q1578" s="229">
        <v>12010</v>
      </c>
      <c r="R1578" s="42">
        <v>15</v>
      </c>
    </row>
    <row r="1579" spans="3:18">
      <c r="C1579" s="247"/>
      <c r="D1579" s="130">
        <v>16</v>
      </c>
      <c r="E1579" s="140">
        <v>1800</v>
      </c>
      <c r="F1579" s="127">
        <v>1800</v>
      </c>
      <c r="H1579" s="141" t="s">
        <v>2594</v>
      </c>
      <c r="I1579" s="112">
        <v>16</v>
      </c>
      <c r="J1579" s="42">
        <v>1800</v>
      </c>
      <c r="K1579" s="42" t="str">
        <f>StoreConfig!J1579</f>
        <v>16|0#0#0#1800</v>
      </c>
      <c r="Q1579" s="229">
        <v>12011</v>
      </c>
      <c r="R1579" s="42">
        <v>15</v>
      </c>
    </row>
    <row r="1580" spans="3:18">
      <c r="C1580" s="247"/>
      <c r="D1580" s="130">
        <v>16</v>
      </c>
      <c r="E1580" s="140">
        <v>1800</v>
      </c>
      <c r="F1580" s="127">
        <v>1800</v>
      </c>
      <c r="H1580" s="141" t="s">
        <v>2594</v>
      </c>
      <c r="I1580" s="112">
        <v>16</v>
      </c>
      <c r="J1580" s="42">
        <v>1800</v>
      </c>
      <c r="K1580" s="42" t="str">
        <f>StoreConfig!J1580</f>
        <v>16|0#0#0#1800</v>
      </c>
      <c r="Q1580" s="229">
        <v>12013</v>
      </c>
      <c r="R1580" s="42">
        <v>15</v>
      </c>
    </row>
    <row r="1581" spans="3:18">
      <c r="C1581" s="247"/>
      <c r="D1581" s="130">
        <v>16</v>
      </c>
      <c r="E1581" s="140">
        <v>1200</v>
      </c>
      <c r="F1581" s="127">
        <v>1200</v>
      </c>
      <c r="H1581" s="141" t="s">
        <v>2594</v>
      </c>
      <c r="I1581" s="112">
        <v>16</v>
      </c>
      <c r="J1581" s="42">
        <v>1200</v>
      </c>
      <c r="K1581" s="42" t="str">
        <f>StoreConfig!J1581</f>
        <v>16|0#0#0#1200</v>
      </c>
      <c r="Q1581" s="229">
        <v>12009</v>
      </c>
      <c r="R1581" s="42">
        <v>10</v>
      </c>
    </row>
    <row r="1582" spans="3:18">
      <c r="C1582" s="247"/>
      <c r="D1582" s="130">
        <v>16</v>
      </c>
      <c r="E1582" s="140">
        <v>1200</v>
      </c>
      <c r="F1582" s="127">
        <v>1200</v>
      </c>
      <c r="H1582" s="141" t="s">
        <v>2594</v>
      </c>
      <c r="I1582" s="112">
        <v>16</v>
      </c>
      <c r="J1582" s="42">
        <v>1200</v>
      </c>
      <c r="K1582" s="42" t="str">
        <f>StoreConfig!J1582</f>
        <v>16|0#0#0#1200</v>
      </c>
      <c r="Q1582" s="229">
        <v>12008</v>
      </c>
      <c r="R1582" s="42">
        <v>10</v>
      </c>
    </row>
    <row r="1583" spans="3:18">
      <c r="C1583" s="247"/>
      <c r="D1583" s="130">
        <v>16</v>
      </c>
      <c r="E1583" s="140">
        <v>1200</v>
      </c>
      <c r="F1583" s="127">
        <v>1200</v>
      </c>
      <c r="H1583" s="141" t="s">
        <v>2594</v>
      </c>
      <c r="I1583" s="112">
        <v>16</v>
      </c>
      <c r="J1583" s="42">
        <v>1200</v>
      </c>
      <c r="K1583" s="42" t="str">
        <f>StoreConfig!J1583</f>
        <v>16|0#0#0#1200</v>
      </c>
      <c r="Q1583" s="229">
        <v>12010</v>
      </c>
      <c r="R1583" s="42">
        <v>10</v>
      </c>
    </row>
    <row r="1584" spans="3:18">
      <c r="C1584" s="247"/>
      <c r="D1584" s="130">
        <v>16</v>
      </c>
      <c r="E1584" s="140">
        <v>1200</v>
      </c>
      <c r="F1584" s="127">
        <v>1200</v>
      </c>
      <c r="H1584" s="141" t="s">
        <v>2594</v>
      </c>
      <c r="I1584" s="112">
        <v>16</v>
      </c>
      <c r="J1584" s="42">
        <v>1200</v>
      </c>
      <c r="K1584" s="42" t="str">
        <f>StoreConfig!J1584</f>
        <v>16|0#0#0#1200</v>
      </c>
      <c r="Q1584" s="229">
        <v>12011</v>
      </c>
      <c r="R1584" s="42">
        <v>10</v>
      </c>
    </row>
    <row r="1585" spans="3:18">
      <c r="C1585" s="247"/>
      <c r="D1585" s="130">
        <v>16</v>
      </c>
      <c r="E1585" s="140">
        <v>1200</v>
      </c>
      <c r="F1585" s="127">
        <v>1200</v>
      </c>
      <c r="H1585" s="141" t="s">
        <v>2594</v>
      </c>
      <c r="I1585" s="112">
        <v>16</v>
      </c>
      <c r="J1585" s="42">
        <v>1200</v>
      </c>
      <c r="K1585" s="42" t="str">
        <f>StoreConfig!J1585</f>
        <v>16|0#0#0#1200</v>
      </c>
      <c r="Q1585" s="229">
        <v>12013</v>
      </c>
      <c r="R1585" s="42">
        <v>10</v>
      </c>
    </row>
    <row r="1586" spans="3:18">
      <c r="C1586" s="247"/>
      <c r="D1586" s="130">
        <v>16</v>
      </c>
      <c r="E1586" s="140">
        <v>1250</v>
      </c>
      <c r="F1586" s="127">
        <v>1250</v>
      </c>
      <c r="H1586" s="141" t="s">
        <v>2594</v>
      </c>
      <c r="I1586" s="112">
        <v>16</v>
      </c>
      <c r="J1586" s="42">
        <v>1250</v>
      </c>
      <c r="K1586" s="42" t="str">
        <f>StoreConfig!J1586</f>
        <v>16|0#0#0#1250</v>
      </c>
      <c r="Q1586" s="229">
        <v>60102</v>
      </c>
      <c r="R1586" s="42">
        <v>1</v>
      </c>
    </row>
    <row r="1587" spans="3:18">
      <c r="C1587" s="247"/>
      <c r="D1587" s="130">
        <v>16</v>
      </c>
      <c r="E1587" s="140">
        <v>1250</v>
      </c>
      <c r="F1587" s="127">
        <v>1250</v>
      </c>
      <c r="H1587" s="141" t="s">
        <v>2594</v>
      </c>
      <c r="I1587" s="112">
        <v>16</v>
      </c>
      <c r="J1587" s="42">
        <v>1250</v>
      </c>
      <c r="K1587" s="42" t="str">
        <f>StoreConfig!J1587</f>
        <v>16|0#0#0#1250</v>
      </c>
      <c r="Q1587" s="229">
        <v>60127</v>
      </c>
      <c r="R1587" s="42">
        <v>1</v>
      </c>
    </row>
    <row r="1588" spans="3:18">
      <c r="C1588" s="247"/>
      <c r="D1588" s="130">
        <v>16</v>
      </c>
      <c r="E1588" s="140">
        <v>1250</v>
      </c>
      <c r="F1588" s="127">
        <v>1250</v>
      </c>
      <c r="H1588" s="141" t="s">
        <v>2594</v>
      </c>
      <c r="I1588" s="112">
        <v>16</v>
      </c>
      <c r="J1588" s="42">
        <v>1250</v>
      </c>
      <c r="K1588" s="42" t="str">
        <f>StoreConfig!J1588</f>
        <v>16|0#0#0#1250</v>
      </c>
      <c r="Q1588" s="229">
        <v>60137</v>
      </c>
      <c r="R1588" s="42">
        <v>1</v>
      </c>
    </row>
    <row r="1589" spans="3:18">
      <c r="C1589" s="247"/>
      <c r="D1589" s="130">
        <v>16</v>
      </c>
      <c r="E1589" s="140">
        <v>1250</v>
      </c>
      <c r="F1589" s="127">
        <v>1250</v>
      </c>
      <c r="H1589" s="141" t="s">
        <v>2594</v>
      </c>
      <c r="I1589" s="112">
        <v>16</v>
      </c>
      <c r="J1589" s="42">
        <v>1250</v>
      </c>
      <c r="K1589" s="42" t="str">
        <f>StoreConfig!J1589</f>
        <v>16|0#0#0#1250</v>
      </c>
      <c r="Q1589" s="229">
        <v>60142</v>
      </c>
      <c r="R1589" s="42">
        <v>1</v>
      </c>
    </row>
    <row r="1590" spans="3:18">
      <c r="C1590" s="247"/>
      <c r="D1590" s="130">
        <v>16</v>
      </c>
      <c r="E1590" s="140">
        <v>2150</v>
      </c>
      <c r="F1590" s="127">
        <v>2150</v>
      </c>
      <c r="H1590" s="141" t="s">
        <v>2594</v>
      </c>
      <c r="I1590" s="112">
        <v>16</v>
      </c>
      <c r="J1590" s="42">
        <v>2150</v>
      </c>
      <c r="K1590" s="42" t="str">
        <f>StoreConfig!J1590</f>
        <v>16|0#0#0#2150</v>
      </c>
      <c r="Q1590" s="229">
        <v>60103</v>
      </c>
      <c r="R1590" s="42">
        <v>1</v>
      </c>
    </row>
    <row r="1591" spans="3:18">
      <c r="C1591" s="247"/>
      <c r="D1591" s="130">
        <v>16</v>
      </c>
      <c r="E1591" s="140">
        <v>2150</v>
      </c>
      <c r="F1591" s="127">
        <v>2150</v>
      </c>
      <c r="H1591" s="141" t="s">
        <v>2594</v>
      </c>
      <c r="I1591" s="112">
        <v>16</v>
      </c>
      <c r="J1591" s="42">
        <v>2150</v>
      </c>
      <c r="K1591" s="42" t="str">
        <f>StoreConfig!J1591</f>
        <v>16|0#0#0#2150</v>
      </c>
      <c r="Q1591" s="229">
        <v>60128</v>
      </c>
      <c r="R1591" s="42">
        <v>1</v>
      </c>
    </row>
    <row r="1592" spans="3:18">
      <c r="C1592" s="247"/>
      <c r="D1592" s="130">
        <v>16</v>
      </c>
      <c r="E1592" s="140">
        <v>2150</v>
      </c>
      <c r="F1592" s="127">
        <v>2150</v>
      </c>
      <c r="H1592" s="141" t="s">
        <v>2594</v>
      </c>
      <c r="I1592" s="112">
        <v>16</v>
      </c>
      <c r="J1592" s="42">
        <v>2150</v>
      </c>
      <c r="K1592" s="42" t="str">
        <f>StoreConfig!J1592</f>
        <v>16|0#0#0#2150</v>
      </c>
      <c r="Q1592" s="229">
        <v>60138</v>
      </c>
      <c r="R1592" s="42">
        <v>1</v>
      </c>
    </row>
    <row r="1593" spans="3:18">
      <c r="C1593" s="247"/>
      <c r="D1593" s="130">
        <v>16</v>
      </c>
      <c r="E1593" s="140">
        <v>2150</v>
      </c>
      <c r="F1593" s="127">
        <v>2150</v>
      </c>
      <c r="H1593" s="141" t="s">
        <v>2594</v>
      </c>
      <c r="I1593" s="112">
        <v>16</v>
      </c>
      <c r="J1593" s="42">
        <v>2150</v>
      </c>
      <c r="K1593" s="42" t="str">
        <f>StoreConfig!J1593</f>
        <v>16|0#0#0#2150</v>
      </c>
      <c r="Q1593" s="229">
        <v>60144</v>
      </c>
      <c r="R1593" s="42">
        <v>1</v>
      </c>
    </row>
    <row r="1594" spans="3:18">
      <c r="C1594" s="247"/>
      <c r="D1594" s="130">
        <v>16</v>
      </c>
      <c r="E1594" s="140">
        <v>3700</v>
      </c>
      <c r="F1594" s="127">
        <v>3500</v>
      </c>
      <c r="H1594" s="141" t="s">
        <v>2594</v>
      </c>
      <c r="I1594" s="112">
        <v>16</v>
      </c>
      <c r="J1594" s="42">
        <v>3500</v>
      </c>
      <c r="K1594" s="42" t="str">
        <f>StoreConfig!J1594</f>
        <v>16|0#0#0#3500</v>
      </c>
      <c r="Q1594" s="229">
        <v>60155</v>
      </c>
      <c r="R1594" s="42">
        <v>1</v>
      </c>
    </row>
    <row r="1595" spans="3:18">
      <c r="C1595" s="247"/>
      <c r="D1595" s="130">
        <v>16</v>
      </c>
      <c r="E1595" s="140">
        <v>3700</v>
      </c>
      <c r="F1595" s="127">
        <v>3500</v>
      </c>
      <c r="H1595" s="141" t="s">
        <v>2594</v>
      </c>
      <c r="I1595" s="112">
        <v>16</v>
      </c>
      <c r="J1595" s="42">
        <v>3500</v>
      </c>
      <c r="K1595" s="42" t="str">
        <f>StoreConfig!J1595</f>
        <v>16|0#0#0#3500</v>
      </c>
      <c r="Q1595" s="229">
        <v>60180</v>
      </c>
      <c r="R1595" s="42">
        <v>1</v>
      </c>
    </row>
    <row r="1596" spans="3:18">
      <c r="C1596" s="247"/>
      <c r="D1596" s="130">
        <v>16</v>
      </c>
      <c r="E1596" s="140">
        <v>3700</v>
      </c>
      <c r="F1596" s="127">
        <v>3500</v>
      </c>
      <c r="H1596" s="141" t="s">
        <v>2594</v>
      </c>
      <c r="I1596" s="112">
        <v>16</v>
      </c>
      <c r="J1596" s="42">
        <v>3500</v>
      </c>
      <c r="K1596" s="42" t="str">
        <f>StoreConfig!J1596</f>
        <v>16|0#0#0#3500</v>
      </c>
      <c r="Q1596" s="229">
        <v>60190</v>
      </c>
      <c r="R1596" s="42">
        <v>1</v>
      </c>
    </row>
    <row r="1597" spans="3:18">
      <c r="C1597" s="247"/>
      <c r="D1597" s="130">
        <v>16</v>
      </c>
      <c r="E1597" s="140">
        <v>3700</v>
      </c>
      <c r="F1597" s="127">
        <v>3500</v>
      </c>
      <c r="H1597" s="141" t="s">
        <v>2594</v>
      </c>
      <c r="I1597" s="112">
        <v>16</v>
      </c>
      <c r="J1597" s="42">
        <v>3500</v>
      </c>
      <c r="K1597" s="42" t="str">
        <f>StoreConfig!J1597</f>
        <v>16|0#0#0#3500</v>
      </c>
      <c r="Q1597" s="229">
        <v>60195</v>
      </c>
      <c r="R1597" s="42">
        <v>1</v>
      </c>
    </row>
    <row r="1598" spans="3:18">
      <c r="C1598" s="247"/>
      <c r="D1598" s="130">
        <v>1003</v>
      </c>
      <c r="E1598" s="140">
        <v>500</v>
      </c>
      <c r="F1598" s="127">
        <v>28800</v>
      </c>
      <c r="H1598" s="141" t="s">
        <v>2594</v>
      </c>
      <c r="I1598" s="120">
        <v>1003</v>
      </c>
      <c r="J1598" s="42">
        <v>480</v>
      </c>
      <c r="K1598" s="42" t="str">
        <f>StoreConfig!J1598</f>
        <v>1003|0#0#0#480</v>
      </c>
      <c r="Q1598" s="235">
        <v>5000048</v>
      </c>
      <c r="R1598" s="42">
        <v>1</v>
      </c>
    </row>
    <row r="1599" spans="3:18">
      <c r="C1599" s="247"/>
      <c r="D1599" s="130">
        <v>1003</v>
      </c>
      <c r="E1599" s="140">
        <v>500</v>
      </c>
      <c r="F1599" s="127">
        <v>28800</v>
      </c>
      <c r="H1599" s="141" t="s">
        <v>2594</v>
      </c>
      <c r="I1599" s="120">
        <v>1003</v>
      </c>
      <c r="J1599" s="42">
        <v>480</v>
      </c>
      <c r="K1599" s="42" t="str">
        <f>StoreConfig!J1599</f>
        <v>1003|0#0#0#480</v>
      </c>
      <c r="Q1599" s="235">
        <v>5000049</v>
      </c>
      <c r="R1599" s="42">
        <v>1</v>
      </c>
    </row>
    <row r="1600" spans="3:18">
      <c r="C1600" s="247"/>
      <c r="D1600" s="130">
        <v>1003</v>
      </c>
      <c r="E1600" s="140">
        <v>500</v>
      </c>
      <c r="F1600" s="127">
        <v>28800</v>
      </c>
      <c r="H1600" s="141" t="s">
        <v>2594</v>
      </c>
      <c r="I1600" s="120">
        <v>1003</v>
      </c>
      <c r="J1600" s="42">
        <v>480</v>
      </c>
      <c r="K1600" s="42" t="str">
        <f>StoreConfig!J1600</f>
        <v>1003|0#0#0#480</v>
      </c>
      <c r="Q1600" s="235">
        <v>5000050</v>
      </c>
      <c r="R1600" s="42">
        <v>1</v>
      </c>
    </row>
    <row r="1601" spans="3:18">
      <c r="C1601" s="247"/>
      <c r="D1601" s="130">
        <v>1003</v>
      </c>
      <c r="E1601" s="140">
        <v>500</v>
      </c>
      <c r="F1601" s="127">
        <v>28800</v>
      </c>
      <c r="H1601" s="141" t="s">
        <v>2594</v>
      </c>
      <c r="I1601" s="120">
        <v>1003</v>
      </c>
      <c r="J1601" s="42">
        <v>480</v>
      </c>
      <c r="K1601" s="42" t="str">
        <f>StoreConfig!J1601</f>
        <v>1003|0#0#0#480</v>
      </c>
      <c r="Q1601" s="235">
        <v>5000051</v>
      </c>
      <c r="R1601" s="42">
        <v>1</v>
      </c>
    </row>
    <row r="1602" spans="3:18">
      <c r="C1602" s="247"/>
      <c r="D1602" s="130">
        <v>1003</v>
      </c>
      <c r="E1602" s="140">
        <v>500</v>
      </c>
      <c r="F1602" s="127">
        <v>28800</v>
      </c>
      <c r="H1602" s="141" t="s">
        <v>2594</v>
      </c>
      <c r="I1602" s="120">
        <v>1003</v>
      </c>
      <c r="J1602" s="42">
        <v>480</v>
      </c>
      <c r="K1602" s="42" t="str">
        <f>StoreConfig!J1602</f>
        <v>1003|0#0#0#480</v>
      </c>
      <c r="Q1602" s="235">
        <v>5000052</v>
      </c>
      <c r="R1602" s="42">
        <v>1</v>
      </c>
    </row>
    <row r="1603" spans="3:18">
      <c r="C1603" s="247"/>
      <c r="D1603" s="130">
        <v>1003</v>
      </c>
      <c r="E1603" s="140">
        <v>500</v>
      </c>
      <c r="F1603" s="127">
        <v>28800</v>
      </c>
      <c r="H1603" s="141" t="s">
        <v>2594</v>
      </c>
      <c r="I1603" s="120">
        <v>1003</v>
      </c>
      <c r="J1603" s="42">
        <v>480</v>
      </c>
      <c r="K1603" s="42" t="str">
        <f>StoreConfig!J1603</f>
        <v>1003|0#0#0#480</v>
      </c>
      <c r="Q1603" s="235">
        <v>5000053</v>
      </c>
      <c r="R1603" s="42">
        <v>1</v>
      </c>
    </row>
    <row r="1604" spans="3:18">
      <c r="C1604" s="247"/>
      <c r="D1604" s="130">
        <v>1003</v>
      </c>
      <c r="E1604" s="140">
        <v>500</v>
      </c>
      <c r="F1604" s="127">
        <v>28800</v>
      </c>
      <c r="H1604" s="141" t="s">
        <v>2594</v>
      </c>
      <c r="I1604" s="120">
        <v>1003</v>
      </c>
      <c r="J1604" s="42">
        <v>480</v>
      </c>
      <c r="K1604" s="42" t="str">
        <f>StoreConfig!J1604</f>
        <v>1003|0#0#0#480</v>
      </c>
      <c r="Q1604" s="235">
        <v>5000054</v>
      </c>
      <c r="R1604" s="42">
        <v>1</v>
      </c>
    </row>
    <row r="1605" spans="3:18">
      <c r="C1605" s="247"/>
      <c r="D1605" s="130">
        <v>1003</v>
      </c>
      <c r="E1605" s="140">
        <v>500</v>
      </c>
      <c r="F1605" s="127">
        <v>28800</v>
      </c>
      <c r="H1605" s="141" t="s">
        <v>2594</v>
      </c>
      <c r="I1605" s="120">
        <v>1003</v>
      </c>
      <c r="J1605" s="42">
        <v>480</v>
      </c>
      <c r="K1605" s="42" t="str">
        <f>StoreConfig!J1605</f>
        <v>1003|0#0#0#480</v>
      </c>
      <c r="Q1605" s="235">
        <v>5000055</v>
      </c>
      <c r="R1605" s="42">
        <v>1</v>
      </c>
    </row>
    <row r="1606" spans="3:18">
      <c r="C1606" s="247"/>
      <c r="D1606" s="130">
        <v>1003</v>
      </c>
      <c r="E1606" s="140">
        <v>500</v>
      </c>
      <c r="F1606" s="127">
        <v>28800</v>
      </c>
      <c r="H1606" s="141" t="s">
        <v>2594</v>
      </c>
      <c r="I1606" s="120">
        <v>1003</v>
      </c>
      <c r="J1606" s="42">
        <v>480</v>
      </c>
      <c r="K1606" s="42" t="str">
        <f>StoreConfig!J1606</f>
        <v>1003|0#0#0#480</v>
      </c>
      <c r="Q1606" s="235">
        <v>5000056</v>
      </c>
      <c r="R1606" s="42">
        <v>1</v>
      </c>
    </row>
    <row r="1607" spans="3:18">
      <c r="C1607" s="247"/>
      <c r="D1607" s="130">
        <v>1003</v>
      </c>
      <c r="E1607" s="140">
        <v>500</v>
      </c>
      <c r="F1607" s="127">
        <v>28800</v>
      </c>
      <c r="H1607" s="141" t="s">
        <v>2594</v>
      </c>
      <c r="I1607" s="120">
        <v>1003</v>
      </c>
      <c r="J1607" s="42">
        <v>480</v>
      </c>
      <c r="K1607" s="42" t="str">
        <f>StoreConfig!J1607</f>
        <v>1003|0#0#0#480</v>
      </c>
      <c r="Q1607" s="235">
        <v>5000057</v>
      </c>
      <c r="R1607" s="42">
        <v>1</v>
      </c>
    </row>
    <row r="1608" spans="3:18">
      <c r="C1608" s="247"/>
      <c r="D1608" s="130">
        <v>1003</v>
      </c>
      <c r="E1608" s="140">
        <v>500</v>
      </c>
      <c r="F1608" s="127">
        <v>28800</v>
      </c>
      <c r="H1608" s="141" t="s">
        <v>2594</v>
      </c>
      <c r="I1608" s="120">
        <v>1003</v>
      </c>
      <c r="J1608" s="42">
        <v>480</v>
      </c>
      <c r="K1608" s="42" t="str">
        <f>StoreConfig!J1608</f>
        <v>1003|0#0#0#480</v>
      </c>
      <c r="Q1608" s="235">
        <v>5000058</v>
      </c>
      <c r="R1608" s="42">
        <v>1</v>
      </c>
    </row>
    <row r="1609" spans="3:18">
      <c r="C1609" s="247"/>
      <c r="D1609" s="130">
        <v>1003</v>
      </c>
      <c r="E1609" s="140">
        <v>500</v>
      </c>
      <c r="F1609" s="127">
        <v>28800</v>
      </c>
      <c r="H1609" s="141" t="s">
        <v>2594</v>
      </c>
      <c r="I1609" s="120">
        <v>1003</v>
      </c>
      <c r="J1609" s="42">
        <v>480</v>
      </c>
      <c r="K1609" s="42" t="str">
        <f>StoreConfig!J1609</f>
        <v>1003|0#0#0#480</v>
      </c>
      <c r="Q1609" s="235">
        <v>5000059</v>
      </c>
      <c r="R1609" s="42">
        <v>1</v>
      </c>
    </row>
    <row r="1610" spans="3:18">
      <c r="C1610" s="247"/>
      <c r="D1610" s="130">
        <v>1003</v>
      </c>
      <c r="E1610" s="140">
        <v>167</v>
      </c>
      <c r="F1610" s="127">
        <v>9600</v>
      </c>
      <c r="H1610" s="141" t="s">
        <v>2594</v>
      </c>
      <c r="I1610" s="120">
        <v>1003</v>
      </c>
      <c r="J1610" s="42">
        <v>160</v>
      </c>
      <c r="K1610" s="42" t="str">
        <f>StoreConfig!J1610</f>
        <v>1003|0#0#0#160</v>
      </c>
      <c r="Q1610" s="235">
        <v>5000044</v>
      </c>
      <c r="R1610" s="42">
        <v>1</v>
      </c>
    </row>
    <row r="1611" spans="3:18">
      <c r="C1611" s="247"/>
      <c r="D1611" s="130">
        <v>1003</v>
      </c>
      <c r="E1611" s="140">
        <v>167</v>
      </c>
      <c r="F1611" s="127">
        <v>9600</v>
      </c>
      <c r="H1611" s="141" t="s">
        <v>2594</v>
      </c>
      <c r="I1611" s="120">
        <v>1003</v>
      </c>
      <c r="J1611" s="42">
        <v>160</v>
      </c>
      <c r="K1611" s="42" t="str">
        <f>StoreConfig!J1611</f>
        <v>1003|0#0#0#160</v>
      </c>
      <c r="Q1611" s="235">
        <v>5000045</v>
      </c>
      <c r="R1611" s="42">
        <v>1</v>
      </c>
    </row>
    <row r="1612" spans="3:18">
      <c r="C1612" s="247"/>
      <c r="D1612" s="130">
        <v>1003</v>
      </c>
      <c r="E1612" s="140">
        <v>167</v>
      </c>
      <c r="F1612" s="127">
        <v>9600</v>
      </c>
      <c r="H1612" s="141" t="s">
        <v>2594</v>
      </c>
      <c r="I1612" s="120">
        <v>1003</v>
      </c>
      <c r="J1612" s="42">
        <v>160</v>
      </c>
      <c r="K1612" s="42" t="str">
        <f>StoreConfig!J1612</f>
        <v>1003|0#0#0#160</v>
      </c>
      <c r="Q1612" s="235">
        <v>5000046</v>
      </c>
      <c r="R1612" s="42">
        <v>1</v>
      </c>
    </row>
    <row r="1613" spans="3:18">
      <c r="C1613" s="247"/>
      <c r="D1613" s="130">
        <v>1003</v>
      </c>
      <c r="E1613" s="140">
        <v>167</v>
      </c>
      <c r="F1613" s="127">
        <v>9600</v>
      </c>
      <c r="H1613" s="141" t="s">
        <v>2594</v>
      </c>
      <c r="I1613" s="120">
        <v>1003</v>
      </c>
      <c r="J1613" s="42">
        <v>160</v>
      </c>
      <c r="K1613" s="42" t="str">
        <f>StoreConfig!J1613</f>
        <v>1003|0#0#0#160</v>
      </c>
      <c r="Q1613" s="235">
        <v>5000036</v>
      </c>
      <c r="R1613" s="42">
        <v>1</v>
      </c>
    </row>
    <row r="1614" spans="3:18">
      <c r="C1614" s="247"/>
      <c r="D1614" s="130">
        <v>1003</v>
      </c>
      <c r="E1614" s="140">
        <v>167</v>
      </c>
      <c r="F1614" s="127">
        <v>9600</v>
      </c>
      <c r="H1614" s="141" t="s">
        <v>2594</v>
      </c>
      <c r="I1614" s="120">
        <v>1003</v>
      </c>
      <c r="J1614" s="42">
        <v>160</v>
      </c>
      <c r="K1614" s="42" t="str">
        <f>StoreConfig!J1614</f>
        <v>1003|0#0#0#160</v>
      </c>
      <c r="Q1614" s="235">
        <v>5000037</v>
      </c>
      <c r="R1614" s="42">
        <v>1</v>
      </c>
    </row>
    <row r="1615" spans="3:18">
      <c r="C1615" s="247"/>
      <c r="D1615" s="130">
        <v>1003</v>
      </c>
      <c r="E1615" s="140">
        <v>167</v>
      </c>
      <c r="F1615" s="127">
        <v>9600</v>
      </c>
      <c r="H1615" s="141" t="s">
        <v>2594</v>
      </c>
      <c r="I1615" s="120">
        <v>1003</v>
      </c>
      <c r="J1615" s="42">
        <v>160</v>
      </c>
      <c r="K1615" s="42" t="str">
        <f>StoreConfig!J1615</f>
        <v>1003|0#0#0#160</v>
      </c>
      <c r="Q1615" s="235">
        <v>5000038</v>
      </c>
      <c r="R1615" s="42">
        <v>1</v>
      </c>
    </row>
    <row r="1616" spans="3:18">
      <c r="C1616" s="247"/>
      <c r="D1616" s="130">
        <v>1003</v>
      </c>
      <c r="E1616" s="140">
        <v>167</v>
      </c>
      <c r="F1616" s="127">
        <v>9600</v>
      </c>
      <c r="H1616" s="141" t="s">
        <v>2594</v>
      </c>
      <c r="I1616" s="120">
        <v>1003</v>
      </c>
      <c r="J1616" s="42">
        <v>160</v>
      </c>
      <c r="K1616" s="42" t="str">
        <f>StoreConfig!J1616</f>
        <v>1003|0#0#0#160</v>
      </c>
      <c r="Q1616" s="235">
        <v>5000043</v>
      </c>
      <c r="R1616" s="42">
        <v>1</v>
      </c>
    </row>
    <row r="1617" spans="3:18">
      <c r="C1617" s="247"/>
      <c r="D1617" s="130">
        <v>1003</v>
      </c>
      <c r="E1617" s="140">
        <v>167</v>
      </c>
      <c r="F1617" s="127">
        <v>9600</v>
      </c>
      <c r="H1617" s="141" t="s">
        <v>2594</v>
      </c>
      <c r="I1617" s="120">
        <v>1003</v>
      </c>
      <c r="J1617" s="42">
        <v>160</v>
      </c>
      <c r="K1617" s="42" t="str">
        <f>StoreConfig!J1617</f>
        <v>1003|0#0#0#160</v>
      </c>
      <c r="Q1617" s="235">
        <v>5000039</v>
      </c>
      <c r="R1617" s="42">
        <v>1</v>
      </c>
    </row>
    <row r="1618" spans="3:18">
      <c r="C1618" s="247"/>
      <c r="D1618" s="130">
        <v>1003</v>
      </c>
      <c r="E1618" s="140">
        <v>167</v>
      </c>
      <c r="F1618" s="127">
        <v>9600</v>
      </c>
      <c r="H1618" s="141" t="s">
        <v>2594</v>
      </c>
      <c r="I1618" s="120">
        <v>1003</v>
      </c>
      <c r="J1618" s="42">
        <v>160</v>
      </c>
      <c r="K1618" s="42" t="str">
        <f>StoreConfig!J1618</f>
        <v>1003|0#0#0#160</v>
      </c>
      <c r="Q1618" s="235">
        <v>5000047</v>
      </c>
      <c r="R1618" s="42">
        <v>1</v>
      </c>
    </row>
    <row r="1619" spans="3:18">
      <c r="C1619" s="247"/>
      <c r="D1619" s="130">
        <v>1003</v>
      </c>
      <c r="E1619" s="140">
        <v>167</v>
      </c>
      <c r="F1619" s="127">
        <v>9600</v>
      </c>
      <c r="H1619" s="141" t="s">
        <v>2594</v>
      </c>
      <c r="I1619" s="120">
        <v>1003</v>
      </c>
      <c r="J1619" s="42">
        <v>160</v>
      </c>
      <c r="K1619" s="42" t="str">
        <f>StoreConfig!J1619</f>
        <v>1003|0#0#0#160</v>
      </c>
      <c r="Q1619" s="235">
        <v>5000040</v>
      </c>
      <c r="R1619" s="42">
        <v>1</v>
      </c>
    </row>
    <row r="1620" spans="3:18">
      <c r="C1620" s="247"/>
      <c r="D1620" s="130">
        <v>1003</v>
      </c>
      <c r="E1620" s="140">
        <v>167</v>
      </c>
      <c r="F1620" s="127">
        <v>9600</v>
      </c>
      <c r="H1620" s="141" t="s">
        <v>2594</v>
      </c>
      <c r="I1620" s="120">
        <v>1003</v>
      </c>
      <c r="J1620" s="42">
        <v>160</v>
      </c>
      <c r="K1620" s="42" t="str">
        <f>StoreConfig!J1620</f>
        <v>1003|0#0#0#160</v>
      </c>
      <c r="Q1620" s="235">
        <v>5000033</v>
      </c>
      <c r="R1620" s="42">
        <v>1</v>
      </c>
    </row>
    <row r="1621" spans="3:18">
      <c r="C1621" s="247"/>
      <c r="D1621" s="130">
        <v>1003</v>
      </c>
      <c r="E1621" s="140">
        <v>167</v>
      </c>
      <c r="F1621" s="127">
        <v>9600</v>
      </c>
      <c r="H1621" s="141" t="s">
        <v>2594</v>
      </c>
      <c r="I1621" s="120">
        <v>1003</v>
      </c>
      <c r="J1621" s="42">
        <v>160</v>
      </c>
      <c r="K1621" s="42" t="str">
        <f>StoreConfig!J1621</f>
        <v>1003|0#0#0#160</v>
      </c>
      <c r="Q1621" s="235">
        <v>5000042</v>
      </c>
      <c r="R1621" s="42">
        <v>1</v>
      </c>
    </row>
    <row r="1622" spans="3:18">
      <c r="C1622" s="247"/>
      <c r="D1622" s="130">
        <v>1003</v>
      </c>
      <c r="E1622" s="140">
        <v>167</v>
      </c>
      <c r="F1622" s="127">
        <v>9600</v>
      </c>
      <c r="H1622" s="141" t="s">
        <v>2594</v>
      </c>
      <c r="I1622" s="120">
        <v>1003</v>
      </c>
      <c r="J1622" s="42">
        <v>160</v>
      </c>
      <c r="K1622" s="42" t="str">
        <f>StoreConfig!J1622</f>
        <v>1003|0#0#0#160</v>
      </c>
      <c r="Q1622" s="235">
        <v>5000034</v>
      </c>
      <c r="R1622" s="42">
        <v>1</v>
      </c>
    </row>
    <row r="1623" spans="3:18">
      <c r="C1623" s="247"/>
      <c r="D1623" s="130">
        <v>1003</v>
      </c>
      <c r="E1623" s="140">
        <v>167</v>
      </c>
      <c r="F1623" s="127">
        <v>9600</v>
      </c>
      <c r="H1623" s="141" t="s">
        <v>2594</v>
      </c>
      <c r="I1623" s="120">
        <v>1003</v>
      </c>
      <c r="J1623" s="42">
        <v>160</v>
      </c>
      <c r="K1623" s="42" t="str">
        <f>StoreConfig!J1623</f>
        <v>1003|0#0#0#160</v>
      </c>
      <c r="Q1623" s="235">
        <v>5000041</v>
      </c>
      <c r="R1623" s="42">
        <v>1</v>
      </c>
    </row>
    <row r="1624" spans="3:18">
      <c r="C1624" s="247"/>
      <c r="D1624" s="130">
        <v>1003</v>
      </c>
      <c r="E1624" s="140">
        <v>167</v>
      </c>
      <c r="F1624" s="127">
        <v>9600</v>
      </c>
      <c r="H1624" s="141" t="s">
        <v>2594</v>
      </c>
      <c r="I1624" s="120">
        <v>1003</v>
      </c>
      <c r="J1624" s="42">
        <v>160</v>
      </c>
      <c r="K1624" s="42" t="str">
        <f>StoreConfig!J1624</f>
        <v>1003|0#0#0#160</v>
      </c>
      <c r="Q1624" s="235">
        <v>5000035</v>
      </c>
      <c r="R1624" s="42">
        <v>1</v>
      </c>
    </row>
    <row r="1625" spans="3:18">
      <c r="C1625" s="247"/>
      <c r="D1625" s="130">
        <v>1003</v>
      </c>
      <c r="E1625" s="140">
        <v>50</v>
      </c>
      <c r="F1625" s="127">
        <v>3000</v>
      </c>
      <c r="H1625" s="141" t="s">
        <v>2594</v>
      </c>
      <c r="I1625" s="120">
        <v>1003</v>
      </c>
      <c r="J1625" s="42">
        <v>50</v>
      </c>
      <c r="K1625" s="42" t="str">
        <f>StoreConfig!J1625</f>
        <v>1003|0#0#0#50</v>
      </c>
      <c r="Q1625" s="235">
        <v>5000009</v>
      </c>
      <c r="R1625" s="42">
        <v>1</v>
      </c>
    </row>
    <row r="1626" spans="3:18">
      <c r="C1626" s="247"/>
      <c r="D1626" s="130">
        <v>1003</v>
      </c>
      <c r="E1626" s="140">
        <v>50</v>
      </c>
      <c r="F1626" s="127">
        <v>3000</v>
      </c>
      <c r="H1626" s="141" t="s">
        <v>2594</v>
      </c>
      <c r="I1626" s="120">
        <v>1003</v>
      </c>
      <c r="J1626" s="42">
        <v>50</v>
      </c>
      <c r="K1626" s="42" t="str">
        <f>StoreConfig!J1626</f>
        <v>1003|0#0#0#50</v>
      </c>
      <c r="Q1626" s="235">
        <v>5000010</v>
      </c>
      <c r="R1626" s="42">
        <v>1</v>
      </c>
    </row>
    <row r="1627" spans="3:18">
      <c r="C1627" s="247"/>
      <c r="D1627" s="130">
        <v>1003</v>
      </c>
      <c r="E1627" s="140">
        <v>50</v>
      </c>
      <c r="F1627" s="127">
        <v>3000</v>
      </c>
      <c r="H1627" s="141" t="s">
        <v>2594</v>
      </c>
      <c r="I1627" s="120">
        <v>1003</v>
      </c>
      <c r="J1627" s="42">
        <v>50</v>
      </c>
      <c r="K1627" s="42" t="str">
        <f>StoreConfig!J1627</f>
        <v>1003|0#0#0#50</v>
      </c>
      <c r="Q1627" s="235">
        <v>5000011</v>
      </c>
      <c r="R1627" s="42">
        <v>1</v>
      </c>
    </row>
    <row r="1628" spans="3:18">
      <c r="C1628" s="247"/>
      <c r="D1628" s="130">
        <v>1003</v>
      </c>
      <c r="E1628" s="140">
        <v>50</v>
      </c>
      <c r="F1628" s="127">
        <v>3000</v>
      </c>
      <c r="H1628" s="141" t="s">
        <v>2594</v>
      </c>
      <c r="I1628" s="120">
        <v>1003</v>
      </c>
      <c r="J1628" s="42">
        <v>50</v>
      </c>
      <c r="K1628" s="42" t="str">
        <f>StoreConfig!J1628</f>
        <v>1003|0#0#0#50</v>
      </c>
      <c r="Q1628" s="235">
        <v>5000012</v>
      </c>
      <c r="R1628" s="42">
        <v>1</v>
      </c>
    </row>
    <row r="1629" spans="3:18">
      <c r="C1629" s="247"/>
      <c r="D1629" s="130">
        <v>1003</v>
      </c>
      <c r="E1629" s="140">
        <v>50</v>
      </c>
      <c r="F1629" s="127">
        <v>3000</v>
      </c>
      <c r="H1629" s="141" t="s">
        <v>2594</v>
      </c>
      <c r="I1629" s="120">
        <v>1003</v>
      </c>
      <c r="J1629" s="42">
        <v>50</v>
      </c>
      <c r="K1629" s="42" t="str">
        <f>StoreConfig!J1629</f>
        <v>1003|0#0#0#50</v>
      </c>
      <c r="Q1629" s="235">
        <v>5000013</v>
      </c>
      <c r="R1629" s="42">
        <v>1</v>
      </c>
    </row>
    <row r="1630" spans="3:18">
      <c r="C1630" s="247"/>
      <c r="D1630" s="130">
        <v>1003</v>
      </c>
      <c r="E1630" s="140">
        <v>50</v>
      </c>
      <c r="F1630" s="127">
        <v>3000</v>
      </c>
      <c r="H1630" s="141" t="s">
        <v>2594</v>
      </c>
      <c r="I1630" s="120">
        <v>1003</v>
      </c>
      <c r="J1630" s="42">
        <v>50</v>
      </c>
      <c r="K1630" s="42" t="str">
        <f>StoreConfig!J1630</f>
        <v>1003|0#0#0#50</v>
      </c>
      <c r="Q1630" s="235">
        <v>5000014</v>
      </c>
      <c r="R1630" s="42">
        <v>1</v>
      </c>
    </row>
    <row r="1631" spans="3:18">
      <c r="C1631" s="247"/>
      <c r="D1631" s="130">
        <v>1003</v>
      </c>
      <c r="E1631" s="140">
        <v>50</v>
      </c>
      <c r="F1631" s="127">
        <v>3000</v>
      </c>
      <c r="H1631" s="141" t="s">
        <v>2594</v>
      </c>
      <c r="I1631" s="120">
        <v>1003</v>
      </c>
      <c r="J1631" s="42">
        <v>50</v>
      </c>
      <c r="K1631" s="42" t="str">
        <f>StoreConfig!J1631</f>
        <v>1003|0#0#0#50</v>
      </c>
      <c r="Q1631" s="235">
        <v>5000015</v>
      </c>
      <c r="R1631" s="42">
        <v>1</v>
      </c>
    </row>
    <row r="1632" spans="3:18">
      <c r="C1632" s="247"/>
      <c r="D1632" s="130">
        <v>1003</v>
      </c>
      <c r="E1632" s="140">
        <v>50</v>
      </c>
      <c r="F1632" s="127">
        <v>3000</v>
      </c>
      <c r="H1632" s="141" t="s">
        <v>2594</v>
      </c>
      <c r="I1632" s="120">
        <v>1003</v>
      </c>
      <c r="J1632" s="42">
        <v>50</v>
      </c>
      <c r="K1632" s="42" t="str">
        <f>StoreConfig!J1632</f>
        <v>1003|0#0#0#50</v>
      </c>
      <c r="Q1632" s="235">
        <v>5000016</v>
      </c>
      <c r="R1632" s="42">
        <v>1</v>
      </c>
    </row>
    <row r="1633" spans="3:18">
      <c r="C1633" s="247"/>
      <c r="D1633" s="130">
        <v>1003</v>
      </c>
      <c r="E1633" s="140">
        <v>50</v>
      </c>
      <c r="F1633" s="127">
        <v>3000</v>
      </c>
      <c r="H1633" s="141" t="s">
        <v>2594</v>
      </c>
      <c r="I1633" s="120">
        <v>1003</v>
      </c>
      <c r="J1633" s="42">
        <v>50</v>
      </c>
      <c r="K1633" s="42" t="str">
        <f>StoreConfig!J1633</f>
        <v>1003|0#0#0#50</v>
      </c>
      <c r="Q1633" s="235">
        <v>5000017</v>
      </c>
      <c r="R1633" s="42">
        <v>1</v>
      </c>
    </row>
    <row r="1634" spans="3:18">
      <c r="C1634" s="247"/>
      <c r="D1634" s="130">
        <v>1003</v>
      </c>
      <c r="E1634" s="140">
        <v>50</v>
      </c>
      <c r="F1634" s="127">
        <v>3000</v>
      </c>
      <c r="H1634" s="141" t="s">
        <v>2594</v>
      </c>
      <c r="I1634" s="120">
        <v>1003</v>
      </c>
      <c r="J1634" s="42">
        <v>50</v>
      </c>
      <c r="K1634" s="42" t="str">
        <f>StoreConfig!J1634</f>
        <v>1003|0#0#0#50</v>
      </c>
      <c r="Q1634" s="235">
        <v>5000018</v>
      </c>
      <c r="R1634" s="42">
        <v>1</v>
      </c>
    </row>
    <row r="1635" spans="3:18">
      <c r="C1635" s="247"/>
      <c r="D1635" s="130">
        <v>1003</v>
      </c>
      <c r="E1635" s="140">
        <v>50</v>
      </c>
      <c r="F1635" s="127">
        <v>3000</v>
      </c>
      <c r="H1635" s="141" t="s">
        <v>2594</v>
      </c>
      <c r="I1635" s="120">
        <v>1003</v>
      </c>
      <c r="J1635" s="42">
        <v>50</v>
      </c>
      <c r="K1635" s="42" t="str">
        <f>StoreConfig!J1635</f>
        <v>1003|0#0#0#50</v>
      </c>
      <c r="Q1635" s="235">
        <v>5000019</v>
      </c>
      <c r="R1635" s="42">
        <v>1</v>
      </c>
    </row>
    <row r="1636" spans="3:18">
      <c r="C1636" s="247"/>
      <c r="D1636" s="130">
        <v>1003</v>
      </c>
      <c r="E1636" s="140">
        <v>50</v>
      </c>
      <c r="F1636" s="127">
        <v>3000</v>
      </c>
      <c r="H1636" s="141" t="s">
        <v>2594</v>
      </c>
      <c r="I1636" s="120">
        <v>1003</v>
      </c>
      <c r="J1636" s="42">
        <v>50</v>
      </c>
      <c r="K1636" s="42" t="str">
        <f>StoreConfig!J1636</f>
        <v>1003|0#0#0#50</v>
      </c>
      <c r="Q1636" s="235">
        <v>5000020</v>
      </c>
      <c r="R1636" s="42">
        <v>1</v>
      </c>
    </row>
    <row r="1637" spans="3:18">
      <c r="C1637" s="247"/>
      <c r="D1637" s="130">
        <v>1003</v>
      </c>
      <c r="E1637" s="140">
        <v>50</v>
      </c>
      <c r="F1637" s="127">
        <v>3000</v>
      </c>
      <c r="H1637" s="141" t="s">
        <v>2594</v>
      </c>
      <c r="I1637" s="120">
        <v>1003</v>
      </c>
      <c r="J1637" s="42">
        <v>50</v>
      </c>
      <c r="K1637" s="42" t="str">
        <f>StoreConfig!J1637</f>
        <v>1003|0#0#0#50</v>
      </c>
      <c r="Q1637" s="235">
        <v>5000021</v>
      </c>
      <c r="R1637" s="42">
        <v>1</v>
      </c>
    </row>
    <row r="1638" spans="3:18">
      <c r="C1638" s="247"/>
      <c r="D1638" s="130">
        <v>1003</v>
      </c>
      <c r="E1638" s="140">
        <v>50</v>
      </c>
      <c r="F1638" s="127">
        <v>3000</v>
      </c>
      <c r="H1638" s="141" t="s">
        <v>2594</v>
      </c>
      <c r="I1638" s="120">
        <v>1003</v>
      </c>
      <c r="J1638" s="42">
        <v>50</v>
      </c>
      <c r="K1638" s="42" t="str">
        <f>StoreConfig!J1638</f>
        <v>1003|0#0#0#50</v>
      </c>
      <c r="Q1638" s="235">
        <v>5000022</v>
      </c>
      <c r="R1638" s="42">
        <v>1</v>
      </c>
    </row>
    <row r="1639" spans="3:18">
      <c r="C1639" s="247"/>
      <c r="D1639" s="130">
        <v>1003</v>
      </c>
      <c r="E1639" s="140">
        <v>50</v>
      </c>
      <c r="F1639" s="127">
        <v>3000</v>
      </c>
      <c r="H1639" s="141" t="s">
        <v>2594</v>
      </c>
      <c r="I1639" s="120">
        <v>1003</v>
      </c>
      <c r="J1639" s="42">
        <v>50</v>
      </c>
      <c r="K1639" s="42" t="str">
        <f>StoreConfig!J1639</f>
        <v>1003|0#0#0#50</v>
      </c>
      <c r="Q1639" s="235">
        <v>5000023</v>
      </c>
      <c r="R1639" s="42">
        <v>1</v>
      </c>
    </row>
    <row r="1640" spans="3:18">
      <c r="C1640" s="247"/>
      <c r="D1640" s="130">
        <v>1003</v>
      </c>
      <c r="E1640" s="140">
        <v>50</v>
      </c>
      <c r="F1640" s="127">
        <v>3000</v>
      </c>
      <c r="H1640" s="141" t="s">
        <v>2594</v>
      </c>
      <c r="I1640" s="120">
        <v>1003</v>
      </c>
      <c r="J1640" s="42">
        <v>50</v>
      </c>
      <c r="K1640" s="42" t="str">
        <f>StoreConfig!J1640</f>
        <v>1003|0#0#0#50</v>
      </c>
      <c r="Q1640" s="235">
        <v>5000024</v>
      </c>
      <c r="R1640" s="42">
        <v>1</v>
      </c>
    </row>
    <row r="1641" spans="3:18">
      <c r="C1641" s="247"/>
      <c r="D1641" s="130">
        <v>1003</v>
      </c>
      <c r="E1641" s="140">
        <v>50</v>
      </c>
      <c r="F1641" s="127">
        <v>3000</v>
      </c>
      <c r="H1641" s="141" t="s">
        <v>2594</v>
      </c>
      <c r="I1641" s="120">
        <v>1003</v>
      </c>
      <c r="J1641" s="42">
        <v>50</v>
      </c>
      <c r="K1641" s="42" t="str">
        <f>StoreConfig!J1641</f>
        <v>1003|0#0#0#50</v>
      </c>
      <c r="Q1641" s="235">
        <v>5000025</v>
      </c>
      <c r="R1641" s="42">
        <v>1</v>
      </c>
    </row>
    <row r="1642" spans="3:18">
      <c r="C1642" s="247"/>
      <c r="D1642" s="130">
        <v>1003</v>
      </c>
      <c r="E1642" s="140">
        <v>50</v>
      </c>
      <c r="F1642" s="127">
        <v>3000</v>
      </c>
      <c r="H1642" s="141" t="s">
        <v>2594</v>
      </c>
      <c r="I1642" s="120">
        <v>1003</v>
      </c>
      <c r="J1642" s="42">
        <v>50</v>
      </c>
      <c r="K1642" s="42" t="str">
        <f>StoreConfig!J1642</f>
        <v>1003|0#0#0#50</v>
      </c>
      <c r="Q1642" s="235">
        <v>5000026</v>
      </c>
      <c r="R1642" s="42">
        <v>1</v>
      </c>
    </row>
    <row r="1643" spans="3:18">
      <c r="C1643" s="247"/>
      <c r="D1643" s="130">
        <v>1003</v>
      </c>
      <c r="E1643" s="140">
        <v>50</v>
      </c>
      <c r="F1643" s="127">
        <v>3000</v>
      </c>
      <c r="H1643" s="141" t="s">
        <v>2594</v>
      </c>
      <c r="I1643" s="120">
        <v>1003</v>
      </c>
      <c r="J1643" s="42">
        <v>50</v>
      </c>
      <c r="K1643" s="42" t="str">
        <f>StoreConfig!J1643</f>
        <v>1003|0#0#0#50</v>
      </c>
      <c r="Q1643" s="235">
        <v>5000027</v>
      </c>
      <c r="R1643" s="42">
        <v>1</v>
      </c>
    </row>
    <row r="1644" spans="3:18">
      <c r="C1644" s="247"/>
      <c r="D1644" s="130">
        <v>1003</v>
      </c>
      <c r="E1644" s="140">
        <v>50</v>
      </c>
      <c r="F1644" s="127">
        <v>3000</v>
      </c>
      <c r="H1644" s="141" t="s">
        <v>2594</v>
      </c>
      <c r="I1644" s="120">
        <v>1003</v>
      </c>
      <c r="J1644" s="42">
        <v>50</v>
      </c>
      <c r="K1644" s="42" t="str">
        <f>StoreConfig!J1644</f>
        <v>1003|0#0#0#50</v>
      </c>
      <c r="Q1644" s="235">
        <v>5000028</v>
      </c>
      <c r="R1644" s="42">
        <v>1</v>
      </c>
    </row>
    <row r="1645" spans="3:18">
      <c r="C1645" s="247"/>
      <c r="D1645" s="130">
        <v>1003</v>
      </c>
      <c r="E1645" s="140">
        <v>50</v>
      </c>
      <c r="F1645" s="127">
        <v>3000</v>
      </c>
      <c r="H1645" s="141" t="s">
        <v>2594</v>
      </c>
      <c r="I1645" s="120">
        <v>1003</v>
      </c>
      <c r="J1645" s="42">
        <v>50</v>
      </c>
      <c r="K1645" s="42" t="str">
        <f>StoreConfig!J1645</f>
        <v>1003|0#0#0#50</v>
      </c>
      <c r="Q1645" s="235">
        <v>5000029</v>
      </c>
      <c r="R1645" s="42">
        <v>1</v>
      </c>
    </row>
    <row r="1646" spans="3:18">
      <c r="C1646" s="247"/>
      <c r="D1646" s="130">
        <v>1003</v>
      </c>
      <c r="E1646" s="140">
        <v>50</v>
      </c>
      <c r="F1646" s="127">
        <v>3000</v>
      </c>
      <c r="H1646" s="141" t="s">
        <v>2594</v>
      </c>
      <c r="I1646" s="120">
        <v>1003</v>
      </c>
      <c r="J1646" s="115">
        <v>50</v>
      </c>
      <c r="K1646" s="42" t="str">
        <f>StoreConfig!J1646</f>
        <v>1003|0#0#0#50</v>
      </c>
      <c r="Q1646" s="235">
        <v>5000030</v>
      </c>
      <c r="R1646" s="42">
        <v>1</v>
      </c>
    </row>
    <row r="1647" spans="3:18">
      <c r="C1647" s="247"/>
      <c r="D1647" s="130">
        <v>1003</v>
      </c>
      <c r="E1647" s="140">
        <v>50</v>
      </c>
      <c r="F1647" s="127">
        <v>3000</v>
      </c>
      <c r="H1647" s="141" t="s">
        <v>2594</v>
      </c>
      <c r="I1647" s="120">
        <v>1003</v>
      </c>
      <c r="J1647" s="42">
        <v>50</v>
      </c>
      <c r="K1647" s="42" t="str">
        <f>StoreConfig!J1647</f>
        <v>1003|0#0#0#50</v>
      </c>
      <c r="Q1647" s="235">
        <v>5000031</v>
      </c>
      <c r="R1647" s="42">
        <v>1</v>
      </c>
    </row>
    <row r="1648" spans="3:18">
      <c r="C1648" s="247"/>
      <c r="D1648" s="130">
        <v>1003</v>
      </c>
      <c r="E1648" s="140">
        <v>50</v>
      </c>
      <c r="F1648" s="127">
        <v>3000</v>
      </c>
      <c r="H1648" s="141" t="s">
        <v>2594</v>
      </c>
      <c r="I1648" s="120">
        <v>1003</v>
      </c>
      <c r="J1648" s="42">
        <v>50</v>
      </c>
      <c r="K1648" s="42" t="str">
        <f>StoreConfig!J1648</f>
        <v>1003|0#0#0#50</v>
      </c>
      <c r="Q1648" s="235">
        <v>5000032</v>
      </c>
      <c r="R1648" s="42">
        <v>1</v>
      </c>
    </row>
    <row r="1649" spans="16:18">
      <c r="Q1649" s="238">
        <v>23</v>
      </c>
      <c r="R1649" s="42">
        <v>1</v>
      </c>
    </row>
    <row r="1650" spans="16:18">
      <c r="Q1650" s="238">
        <v>4</v>
      </c>
      <c r="R1650" s="42">
        <v>50</v>
      </c>
    </row>
    <row r="1651" spans="16:18">
      <c r="Q1651" s="238">
        <v>4</v>
      </c>
      <c r="R1651" s="42">
        <v>10</v>
      </c>
    </row>
    <row r="1652" spans="16:18">
      <c r="Q1652" s="238">
        <v>12013</v>
      </c>
      <c r="R1652" s="42">
        <v>1</v>
      </c>
    </row>
    <row r="1653" spans="16:18">
      <c r="Q1653" s="238">
        <v>19</v>
      </c>
      <c r="R1653" s="42">
        <v>1</v>
      </c>
    </row>
    <row r="1654" spans="16:18">
      <c r="Q1654" s="238">
        <v>20</v>
      </c>
      <c r="R1654" s="42">
        <v>1</v>
      </c>
    </row>
    <row r="1655" spans="16:18">
      <c r="Q1655" s="238">
        <v>61</v>
      </c>
      <c r="R1655" s="42">
        <v>1</v>
      </c>
    </row>
    <row r="1656" spans="16:18">
      <c r="P1656" s="215">
        <f>R1656*50</f>
        <v>500</v>
      </c>
      <c r="Q1656" s="238">
        <v>60</v>
      </c>
      <c r="R1656" s="42">
        <v>10</v>
      </c>
    </row>
  </sheetData>
  <autoFilter ref="C1:AB1656" xr:uid="{00000000-0009-0000-0000-000007000000}"/>
  <phoneticPr fontId="3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StoreConfig</vt:lpstr>
      <vt:lpstr>Sheet1</vt:lpstr>
      <vt:lpstr>Sheet2</vt:lpstr>
      <vt:lpstr>竞技场商店</vt:lpstr>
      <vt:lpstr>商店</vt:lpstr>
      <vt:lpstr>Sheet3</vt:lpstr>
      <vt:lpstr>商店表查询</vt:lpstr>
      <vt:lpstr>Sheet4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lj035</cp:lastModifiedBy>
  <dcterms:created xsi:type="dcterms:W3CDTF">2015-06-05T18:19:00Z</dcterms:created>
  <dcterms:modified xsi:type="dcterms:W3CDTF">2020-08-04T02:06:37Z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