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D:\data_excel\master_0.1_develop\base_data\"/>
    </mc:Choice>
  </mc:AlternateContent>
  <xr:revisionPtr revIDLastSave="0" documentId="13_ncr:1_{398F4283-93FA-41DE-8F8E-398579C3DE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ServerLodeSetting" sheetId="1" r:id="rId1"/>
    <sheet name="Sheet1" sheetId="2" r:id="rId2"/>
  </sheets>
  <calcPr calcId="181029"/>
</workbook>
</file>

<file path=xl/calcChain.xml><?xml version="1.0" encoding="utf-8"?>
<calcChain xmlns="http://schemas.openxmlformats.org/spreadsheetml/2006/main">
  <c r="H9" i="2" l="1"/>
  <c r="H10" i="2" s="1"/>
  <c r="K10" i="2" l="1"/>
  <c r="O10" i="2" s="1"/>
  <c r="I9" i="2"/>
  <c r="G11" i="2" l="1"/>
  <c r="J10" i="2"/>
  <c r="H2" i="2"/>
  <c r="J11" i="2" l="1"/>
  <c r="G12" i="2" s="1"/>
  <c r="I10" i="2"/>
  <c r="M10" i="2" s="1"/>
  <c r="H11" i="2"/>
  <c r="Q10" i="2"/>
  <c r="L10" i="2"/>
  <c r="P10" i="2" s="1"/>
  <c r="I11" i="2"/>
  <c r="L11" i="2" s="1"/>
  <c r="P11" i="2" s="1"/>
  <c r="I12" i="2"/>
  <c r="L7" i="2"/>
  <c r="K4" i="2"/>
  <c r="J3" i="2"/>
  <c r="J4" i="2"/>
  <c r="J5" i="2"/>
  <c r="J6" i="2"/>
  <c r="J7" i="2"/>
  <c r="J8" i="2"/>
  <c r="J2" i="2"/>
  <c r="G3" i="2"/>
  <c r="G4" i="2"/>
  <c r="G5" i="2"/>
  <c r="G6" i="2"/>
  <c r="G7" i="2"/>
  <c r="G8" i="2"/>
  <c r="G2" i="2"/>
  <c r="K2" i="2" s="1"/>
  <c r="I8" i="2"/>
  <c r="L8" i="2" s="1"/>
  <c r="H8" i="2"/>
  <c r="I7" i="2"/>
  <c r="H7" i="2"/>
  <c r="M7" i="2" s="1"/>
  <c r="I6" i="2"/>
  <c r="H6" i="2"/>
  <c r="K6" i="2" s="1"/>
  <c r="I5" i="2"/>
  <c r="L5" i="2" s="1"/>
  <c r="H5" i="2"/>
  <c r="M5" i="2" s="1"/>
  <c r="I4" i="2"/>
  <c r="L4" i="2" s="1"/>
  <c r="H4" i="2"/>
  <c r="I3" i="2"/>
  <c r="L3" i="2" s="1"/>
  <c r="H3" i="2"/>
  <c r="I2" i="2"/>
  <c r="L2" i="2" s="1"/>
  <c r="M6" i="2" l="1"/>
  <c r="M11" i="2"/>
  <c r="K11" i="2"/>
  <c r="O11" i="2" s="1"/>
  <c r="H12" i="2"/>
  <c r="M12" i="2" s="1"/>
  <c r="Q12" i="2" s="1"/>
  <c r="M3" i="2"/>
  <c r="J12" i="2"/>
  <c r="G13" i="2" s="1"/>
  <c r="Q11" i="2"/>
  <c r="L6" i="2"/>
  <c r="M4" i="2"/>
  <c r="M8" i="2"/>
  <c r="M2" i="2"/>
  <c r="K7" i="2"/>
  <c r="K3" i="2"/>
  <c r="K5" i="2"/>
  <c r="K8" i="2"/>
  <c r="H13" i="2" l="1"/>
  <c r="J13" i="2"/>
  <c r="G14" i="2" s="1"/>
  <c r="K12" i="2"/>
  <c r="O12" i="2" s="1"/>
  <c r="L12" i="2"/>
  <c r="P12" i="2" s="1"/>
  <c r="I13" i="2"/>
  <c r="J14" i="2"/>
  <c r="I14" i="2"/>
  <c r="L13" i="2"/>
  <c r="P13" i="2" s="1"/>
  <c r="G15" i="2"/>
  <c r="H15" i="2" l="1"/>
  <c r="K15" i="2"/>
  <c r="O15" i="2" s="1"/>
  <c r="H14" i="2"/>
  <c r="M14" i="2" s="1"/>
  <c r="Q14" i="2" s="1"/>
  <c r="M13" i="2"/>
  <c r="Q13" i="2" s="1"/>
  <c r="K13" i="2"/>
  <c r="O13" i="2" s="1"/>
  <c r="L14" i="2"/>
  <c r="P14" i="2" s="1"/>
  <c r="J15" i="2"/>
  <c r="G16" i="2" s="1"/>
  <c r="I15" i="2"/>
  <c r="H16" i="2" l="1"/>
  <c r="K14" i="2"/>
  <c r="O14" i="2" s="1"/>
  <c r="M15" i="2"/>
  <c r="Q15" i="2" s="1"/>
  <c r="J16" i="2"/>
  <c r="I16" i="2"/>
  <c r="L16" i="2" s="1"/>
  <c r="P16" i="2" s="1"/>
  <c r="L15" i="2"/>
  <c r="P15" i="2" s="1"/>
  <c r="M16" i="2" l="1"/>
  <c r="Q16" i="2" s="1"/>
  <c r="Q17" i="2" s="1"/>
  <c r="K16" i="2"/>
  <c r="O16" i="2" s="1"/>
  <c r="P17" i="2" s="1"/>
</calcChain>
</file>

<file path=xl/sharedStrings.xml><?xml version="1.0" encoding="utf-8"?>
<sst xmlns="http://schemas.openxmlformats.org/spreadsheetml/2006/main" count="65" uniqueCount="53">
  <si>
    <t>Id</t>
  </si>
  <si>
    <t>Cost</t>
  </si>
  <si>
    <r>
      <rPr>
        <sz val="9"/>
        <color theme="1"/>
        <rFont val="微软雅黑"/>
        <family val="2"/>
        <charset val="134"/>
      </rPr>
      <t>Most</t>
    </r>
    <r>
      <rPr>
        <sz val="9"/>
        <color theme="1"/>
        <rFont val="微软雅黑"/>
        <family val="2"/>
        <charset val="134"/>
      </rPr>
      <t>Time</t>
    </r>
  </si>
  <si>
    <r>
      <rPr>
        <sz val="9"/>
        <color theme="1"/>
        <rFont val="微软雅黑"/>
        <family val="2"/>
        <charset val="134"/>
      </rPr>
      <t>i</t>
    </r>
    <r>
      <rPr>
        <sz val="9"/>
        <color theme="1"/>
        <rFont val="微软雅黑"/>
        <family val="2"/>
        <charset val="134"/>
      </rPr>
      <t>nt</t>
    </r>
  </si>
  <si>
    <r>
      <rPr>
        <sz val="9"/>
        <color theme="1"/>
        <rFont val="微软雅黑"/>
        <family val="2"/>
        <charset val="134"/>
      </rPr>
      <t>m</t>
    </r>
    <r>
      <rPr>
        <sz val="9"/>
        <color theme="1"/>
        <rFont val="微软雅黑"/>
        <family val="2"/>
        <charset val="134"/>
      </rPr>
      <t>ut,int#int,1</t>
    </r>
  </si>
  <si>
    <t>索引</t>
  </si>
  <si>
    <t>默认值</t>
  </si>
  <si>
    <t>正确性校对</t>
  </si>
  <si>
    <t>校对值</t>
  </si>
  <si>
    <t>单场战斗最长时间（超过判负），单位回合</t>
    <phoneticPr fontId="2" type="noConversion"/>
  </si>
  <si>
    <t>WorldLevel</t>
    <phoneticPr fontId="2" type="noConversion"/>
  </si>
  <si>
    <t>BattleTime</t>
    <phoneticPr fontId="2" type="noConversion"/>
  </si>
  <si>
    <t>mut,int#int,1</t>
    <phoneticPr fontId="2" type="noConversion"/>
  </si>
  <si>
    <t>战斗期时段
相对于GlobalSystem中对应功能的周期开始而言</t>
    <phoneticPr fontId="2" type="noConversion"/>
  </si>
  <si>
    <t>RestTime</t>
    <phoneticPr fontId="2" type="noConversion"/>
  </si>
  <si>
    <t>休战期时段
相对于GlobalSystem中对应功能的周期开始而言</t>
    <phoneticPr fontId="2" type="noConversion"/>
  </si>
  <si>
    <t>开启所需的世界等级</t>
    <phoneticPr fontId="2" type="noConversion"/>
  </si>
  <si>
    <t>1206#1</t>
    <phoneticPr fontId="2" type="noConversion"/>
  </si>
  <si>
    <t>int</t>
    <phoneticPr fontId="2" type="noConversion"/>
  </si>
  <si>
    <t>ServerNum</t>
    <phoneticPr fontId="2" type="noConversion"/>
  </si>
  <si>
    <t>每个组包含服务器数量</t>
    <phoneticPr fontId="2" type="noConversion"/>
  </si>
  <si>
    <t>OpenWeek</t>
    <phoneticPr fontId="2" type="noConversion"/>
  </si>
  <si>
    <t>int</t>
    <phoneticPr fontId="2" type="noConversion"/>
  </si>
  <si>
    <t>开启所需的周数</t>
    <phoneticPr fontId="2" type="noConversion"/>
  </si>
  <si>
    <t>Describe</t>
    <phoneticPr fontId="2" type="noConversion"/>
  </si>
  <si>
    <t>string</t>
    <phoneticPr fontId="2" type="noConversion"/>
  </si>
  <si>
    <t>备注</t>
    <phoneticPr fontId="2" type="noConversion"/>
  </si>
  <si>
    <t>PrivId</t>
    <phoneticPr fontId="2" type="noConversion"/>
  </si>
  <si>
    <t>挑战次数相关特权</t>
    <phoneticPr fontId="2" type="noConversion"/>
  </si>
  <si>
    <t>mut,int#int,2</t>
    <phoneticPr fontId="2" type="noConversion"/>
  </si>
  <si>
    <t>单次挑战消耗道具</t>
    <phoneticPr fontId="2" type="noConversion"/>
  </si>
  <si>
    <t>灵脉秘境</t>
    <phoneticPr fontId="2" type="noConversion"/>
  </si>
  <si>
    <t>1271#1</t>
    <phoneticPr fontId="2" type="noConversion"/>
  </si>
  <si>
    <t>2030#2031#4020</t>
    <phoneticPr fontId="2" type="noConversion"/>
  </si>
  <si>
    <t>PageLodeNum</t>
    <phoneticPr fontId="2" type="noConversion"/>
  </si>
  <si>
    <t>int</t>
    <phoneticPr fontId="2" type="noConversion"/>
  </si>
  <si>
    <t>每页灵脉数量</t>
    <phoneticPr fontId="2" type="noConversion"/>
  </si>
  <si>
    <t>PageNum</t>
    <phoneticPr fontId="2" type="noConversion"/>
  </si>
  <si>
    <t>QualityList</t>
    <phoneticPr fontId="2" type="noConversion"/>
  </si>
  <si>
    <t>每页灵脉品质及数量</t>
    <phoneticPr fontId="2" type="noConversion"/>
  </si>
  <si>
    <t>mut,int#int,2</t>
    <phoneticPr fontId="2" type="noConversion"/>
  </si>
  <si>
    <t>6#1|5#1|4#1|3#2</t>
    <phoneticPr fontId="2" type="noConversion"/>
  </si>
  <si>
    <t>Group</t>
    <phoneticPr fontId="2" type="noConversion"/>
  </si>
  <si>
    <t>分组规则
组别#最小等级#最大等级</t>
    <phoneticPr fontId="2" type="noConversion"/>
  </si>
  <si>
    <t>1#100#200|2#1#99</t>
    <phoneticPr fontId="2" type="noConversion"/>
  </si>
  <si>
    <t>页数
组别#页数</t>
    <phoneticPr fontId="2" type="noConversion"/>
  </si>
  <si>
    <t>1#50|2#50</t>
    <phoneticPr fontId="2" type="noConversion"/>
  </si>
  <si>
    <t>休</t>
    <phoneticPr fontId="2" type="noConversion"/>
  </si>
  <si>
    <t>战</t>
    <phoneticPr fontId="2" type="noConversion"/>
  </si>
  <si>
    <t>|</t>
    <phoneticPr fontId="2" type="noConversion"/>
  </si>
  <si>
    <t>0#32400|75600#86400|86400#118800|162000#172800|172800#205200|248400#259200|259200#291600|334800#345600|345600#378000|421200#432000|432000#464400|507600#518400|518400#550800|594000#604800</t>
  </si>
  <si>
    <t>0#300|86100#86400|86400#86700|172500#172800|172800#173100|258900#259200|259200#259500|345300#345600|345600#345900|431700#432000|432000#432300|518100#518400|518400#518700|604500#604800</t>
  </si>
  <si>
    <t>300#86100|86700#172500|173100#258900|259500#345300|345900#431700|432300#518100|518700#604500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</si>
</sst>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3" fillId="0" borderId="0" xfId="0" applyFont="1"/>
    <xf numFmtId="0" fontId="1" fillId="0" borderId="0" xfId="0" applyFont="1" applyAlignment="1">
      <alignment horizontal="left" vertical="center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workbookViewId="0">
      <selection activeCell="F9" sqref="F9"/>
    </sheetView>
  </sheetViews>
  <sheetFormatPr defaultColWidth="9" defaultRowHeight="14.25" x14ac:dyDescent="0.2"/>
  <cols>
    <col min="1" max="3" width="9" style="1"/>
    <col min="4" max="5" width="11.5" style="1" customWidth="1"/>
    <col min="6" max="6" width="27" style="1" customWidth="1"/>
    <col min="7" max="7" width="14.875" style="1" customWidth="1"/>
    <col min="8" max="8" width="13.875" style="1" customWidth="1"/>
    <col min="9" max="9" width="19.25" style="1" customWidth="1"/>
    <col min="10" max="14" width="17.125" style="1" customWidth="1"/>
    <col min="15" max="16384" width="9" style="1"/>
  </cols>
  <sheetData>
    <row r="1" spans="1:15" x14ac:dyDescent="0.2">
      <c r="B1" s="1" t="s">
        <v>0</v>
      </c>
      <c r="C1" s="1" t="s">
        <v>19</v>
      </c>
      <c r="D1" s="1" t="s">
        <v>10</v>
      </c>
      <c r="E1" s="1" t="s">
        <v>21</v>
      </c>
      <c r="F1" s="1" t="s">
        <v>14</v>
      </c>
      <c r="G1" s="1" t="s">
        <v>11</v>
      </c>
      <c r="H1" s="1" t="s">
        <v>1</v>
      </c>
      <c r="I1" s="1" t="s">
        <v>2</v>
      </c>
      <c r="J1" s="1" t="s">
        <v>27</v>
      </c>
      <c r="K1" s="1" t="s">
        <v>34</v>
      </c>
      <c r="L1" s="1" t="s">
        <v>37</v>
      </c>
      <c r="M1" s="1" t="s">
        <v>38</v>
      </c>
      <c r="N1" s="1" t="s">
        <v>42</v>
      </c>
      <c r="O1" s="4" t="s">
        <v>24</v>
      </c>
    </row>
    <row r="2" spans="1:15" x14ac:dyDescent="0.2">
      <c r="B2" s="1" t="s">
        <v>3</v>
      </c>
      <c r="C2" s="1" t="s">
        <v>18</v>
      </c>
      <c r="D2" s="1" t="s">
        <v>3</v>
      </c>
      <c r="E2" s="1" t="s">
        <v>22</v>
      </c>
      <c r="F2" s="1" t="s">
        <v>29</v>
      </c>
      <c r="G2" s="1" t="s">
        <v>29</v>
      </c>
      <c r="H2" s="1" t="s">
        <v>4</v>
      </c>
      <c r="I2" s="1" t="s">
        <v>3</v>
      </c>
      <c r="J2" s="1" t="s">
        <v>12</v>
      </c>
      <c r="K2" s="1" t="s">
        <v>35</v>
      </c>
      <c r="L2" s="1" t="s">
        <v>40</v>
      </c>
      <c r="M2" s="1" t="s">
        <v>40</v>
      </c>
      <c r="N2" s="1" t="s">
        <v>40</v>
      </c>
      <c r="O2" s="4" t="s">
        <v>25</v>
      </c>
    </row>
    <row r="3" spans="1:15" x14ac:dyDescent="0.2">
      <c r="B3" s="1">
        <v>2</v>
      </c>
      <c r="C3" s="1">
        <v>4</v>
      </c>
      <c r="D3" s="1">
        <v>2</v>
      </c>
      <c r="E3" s="1">
        <v>2</v>
      </c>
      <c r="F3" s="1">
        <v>4</v>
      </c>
      <c r="G3" s="1">
        <v>4</v>
      </c>
      <c r="H3" s="1">
        <v>2</v>
      </c>
      <c r="I3" s="1">
        <v>2</v>
      </c>
      <c r="J3" s="1">
        <v>2</v>
      </c>
      <c r="K3" s="1">
        <v>2</v>
      </c>
      <c r="L3" s="1">
        <v>2</v>
      </c>
      <c r="M3" s="1">
        <v>4</v>
      </c>
      <c r="N3" s="1">
        <v>4</v>
      </c>
      <c r="O3" s="1">
        <v>0</v>
      </c>
    </row>
    <row r="4" spans="1:15" ht="71.25" x14ac:dyDescent="0.2">
      <c r="B4" s="1" t="s">
        <v>5</v>
      </c>
      <c r="C4" s="2" t="s">
        <v>20</v>
      </c>
      <c r="D4" s="2" t="s">
        <v>16</v>
      </c>
      <c r="E4" s="2" t="s">
        <v>23</v>
      </c>
      <c r="F4" s="2" t="s">
        <v>15</v>
      </c>
      <c r="G4" s="2" t="s">
        <v>13</v>
      </c>
      <c r="H4" s="2" t="s">
        <v>30</v>
      </c>
      <c r="I4" s="3" t="s">
        <v>9</v>
      </c>
      <c r="J4" s="2" t="s">
        <v>28</v>
      </c>
      <c r="K4" s="2" t="s">
        <v>36</v>
      </c>
      <c r="L4" s="2" t="s">
        <v>45</v>
      </c>
      <c r="M4" s="2" t="s">
        <v>39</v>
      </c>
      <c r="N4" s="2" t="s">
        <v>43</v>
      </c>
      <c r="O4" s="1" t="s">
        <v>26</v>
      </c>
    </row>
    <row r="5" spans="1:15" x14ac:dyDescent="0.2">
      <c r="A5" s="1" t="s">
        <v>6</v>
      </c>
      <c r="D5" s="1">
        <v>0</v>
      </c>
      <c r="H5" s="1" t="s">
        <v>17</v>
      </c>
      <c r="I5" s="1">
        <v>20</v>
      </c>
    </row>
    <row r="6" spans="1:15" x14ac:dyDescent="0.2">
      <c r="A6" s="1" t="s">
        <v>7</v>
      </c>
    </row>
    <row r="7" spans="1:15" x14ac:dyDescent="0.2">
      <c r="A7" s="1" t="s">
        <v>8</v>
      </c>
    </row>
    <row r="8" spans="1:15" x14ac:dyDescent="0.2">
      <c r="B8" s="1">
        <v>1</v>
      </c>
      <c r="C8" s="1">
        <v>10</v>
      </c>
      <c r="D8" s="1">
        <v>5</v>
      </c>
      <c r="E8" s="1">
        <v>0</v>
      </c>
      <c r="F8" s="1" t="s">
        <v>51</v>
      </c>
      <c r="G8" s="1" t="s">
        <v>52</v>
      </c>
      <c r="H8" s="1" t="s">
        <v>32</v>
      </c>
      <c r="I8" s="1">
        <v>20</v>
      </c>
      <c r="J8" s="1" t="s">
        <v>33</v>
      </c>
      <c r="K8" s="1">
        <v>5</v>
      </c>
      <c r="L8" s="1" t="s">
        <v>46</v>
      </c>
      <c r="M8" s="1" t="s">
        <v>41</v>
      </c>
      <c r="N8" s="1" t="s">
        <v>44</v>
      </c>
      <c r="O8" s="1" t="s">
        <v>31</v>
      </c>
    </row>
  </sheetData>
  <phoneticPr fontId="2" type="noConversion"/>
  <conditionalFormatting sqref="J1:N1">
    <cfRule type="duplicateValues" dxfId="1" priority="7"/>
  </conditionalFormatting>
  <conditionalFormatting sqref="P1:XFD1 A1:I1">
    <cfRule type="duplicateValues" dxfId="0" priority="3"/>
  </conditionalFormatting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17"/>
  <sheetViews>
    <sheetView topLeftCell="D1" workbookViewId="0">
      <selection activeCell="P21" sqref="P21"/>
    </sheetView>
  </sheetViews>
  <sheetFormatPr defaultRowHeight="14.25" x14ac:dyDescent="0.2"/>
  <cols>
    <col min="11" max="11" width="17.375" bestFit="1" customWidth="1"/>
    <col min="12" max="12" width="15.125" bestFit="1" customWidth="1"/>
    <col min="13" max="13" width="32.75" customWidth="1"/>
  </cols>
  <sheetData>
    <row r="1" spans="2:21" x14ac:dyDescent="0.2">
      <c r="K1" s="7" t="s">
        <v>47</v>
      </c>
      <c r="L1" s="7" t="s">
        <v>47</v>
      </c>
      <c r="M1" s="7" t="s">
        <v>48</v>
      </c>
      <c r="U1" s="8" t="s">
        <v>51</v>
      </c>
    </row>
    <row r="2" spans="2:21" x14ac:dyDescent="0.2">
      <c r="B2" s="1">
        <v>0</v>
      </c>
      <c r="C2" s="1">
        <v>0</v>
      </c>
      <c r="D2" s="1">
        <v>9</v>
      </c>
      <c r="E2" s="1">
        <v>24</v>
      </c>
      <c r="F2" s="1">
        <v>24</v>
      </c>
      <c r="G2" s="1">
        <f>(B2)*24*3600</f>
        <v>0</v>
      </c>
      <c r="H2" s="1">
        <f>(B2*24+D2)*3600</f>
        <v>32400</v>
      </c>
      <c r="I2" s="1">
        <f t="shared" ref="I2:I8" si="0">(B2*24+E2)*3600</f>
        <v>86400</v>
      </c>
      <c r="J2">
        <f>(B2+1)*24*3600</f>
        <v>86400</v>
      </c>
      <c r="K2" s="6" t="str">
        <f>G2&amp;"#"&amp;H2</f>
        <v>0#32400</v>
      </c>
      <c r="L2" s="6" t="str">
        <f>I2&amp;"#"&amp;J2</f>
        <v>86400#86400</v>
      </c>
      <c r="M2" s="6" t="str">
        <f>H2&amp;"#"&amp;I2</f>
        <v>32400#86400</v>
      </c>
      <c r="U2" s="8" t="s">
        <v>50</v>
      </c>
    </row>
    <row r="3" spans="2:21" s="6" customFormat="1" x14ac:dyDescent="0.2">
      <c r="B3" s="5">
        <v>1</v>
      </c>
      <c r="C3" s="5">
        <v>0</v>
      </c>
      <c r="D3" s="1">
        <v>9</v>
      </c>
      <c r="E3" s="1">
        <v>24</v>
      </c>
      <c r="F3" s="5">
        <v>24</v>
      </c>
      <c r="G3" s="5">
        <f t="shared" ref="G3:G8" si="1">(B3)*24*3600</f>
        <v>86400</v>
      </c>
      <c r="H3" s="5">
        <f t="shared" ref="H3:H8" si="2">(B3*24+D3)*3600</f>
        <v>118800</v>
      </c>
      <c r="I3" s="5">
        <f t="shared" si="0"/>
        <v>172800</v>
      </c>
      <c r="J3" s="6">
        <f t="shared" ref="J3:J8" si="3">(B3+1)*24*3600</f>
        <v>172800</v>
      </c>
      <c r="K3" s="6" t="str">
        <f>G3&amp;"#"&amp;H3</f>
        <v>86400#118800</v>
      </c>
      <c r="L3" s="6" t="str">
        <f>I3&amp;"#"&amp;J3</f>
        <v>172800#172800</v>
      </c>
      <c r="M3" s="6" t="str">
        <f>H3&amp;"#"&amp;I3</f>
        <v>118800#172800</v>
      </c>
    </row>
    <row r="4" spans="2:21" x14ac:dyDescent="0.2">
      <c r="B4" s="1">
        <v>2</v>
      </c>
      <c r="C4" s="1">
        <v>0</v>
      </c>
      <c r="D4" s="1">
        <v>9</v>
      </c>
      <c r="E4" s="1">
        <v>24</v>
      </c>
      <c r="F4" s="1">
        <v>24</v>
      </c>
      <c r="G4" s="1">
        <f t="shared" si="1"/>
        <v>172800</v>
      </c>
      <c r="H4" s="1">
        <f t="shared" si="2"/>
        <v>205200</v>
      </c>
      <c r="I4" s="1">
        <f t="shared" si="0"/>
        <v>259200</v>
      </c>
      <c r="J4">
        <f t="shared" si="3"/>
        <v>259200</v>
      </c>
      <c r="K4" s="6" t="str">
        <f>G4&amp;"#"&amp;H4</f>
        <v>172800#205200</v>
      </c>
      <c r="L4" s="6" t="str">
        <f t="shared" ref="L4:L8" si="4">I4&amp;"#"&amp;J4</f>
        <v>259200#259200</v>
      </c>
      <c r="M4" s="6" t="str">
        <f t="shared" ref="M4:M7" si="5">H4&amp;"#"&amp;I4</f>
        <v>205200#259200</v>
      </c>
    </row>
    <row r="5" spans="2:21" s="6" customFormat="1" x14ac:dyDescent="0.2">
      <c r="B5" s="5">
        <v>3</v>
      </c>
      <c r="C5" s="5">
        <v>0</v>
      </c>
      <c r="D5" s="1">
        <v>9</v>
      </c>
      <c r="E5" s="1">
        <v>24</v>
      </c>
      <c r="F5" s="5">
        <v>24</v>
      </c>
      <c r="G5" s="5">
        <f t="shared" si="1"/>
        <v>259200</v>
      </c>
      <c r="H5" s="5">
        <f t="shared" si="2"/>
        <v>291600</v>
      </c>
      <c r="I5" s="5">
        <f t="shared" si="0"/>
        <v>345600</v>
      </c>
      <c r="J5" s="6">
        <f t="shared" si="3"/>
        <v>345600</v>
      </c>
      <c r="K5" s="6" t="str">
        <f>G5&amp;"#"&amp;H5</f>
        <v>259200#291600</v>
      </c>
      <c r="L5" s="6" t="str">
        <f t="shared" si="4"/>
        <v>345600#345600</v>
      </c>
      <c r="M5" s="6" t="str">
        <f t="shared" si="5"/>
        <v>291600#345600</v>
      </c>
    </row>
    <row r="6" spans="2:21" x14ac:dyDescent="0.2">
      <c r="B6" s="1">
        <v>4</v>
      </c>
      <c r="C6" s="1">
        <v>0</v>
      </c>
      <c r="D6" s="1">
        <v>9</v>
      </c>
      <c r="E6" s="1">
        <v>24</v>
      </c>
      <c r="F6" s="1">
        <v>24</v>
      </c>
      <c r="G6" s="1">
        <f t="shared" si="1"/>
        <v>345600</v>
      </c>
      <c r="H6" s="1">
        <f t="shared" si="2"/>
        <v>378000</v>
      </c>
      <c r="I6" s="1">
        <f t="shared" si="0"/>
        <v>432000</v>
      </c>
      <c r="J6">
        <f t="shared" si="3"/>
        <v>432000</v>
      </c>
      <c r="K6" s="6" t="str">
        <f>G6&amp;"#"&amp;H6</f>
        <v>345600#378000</v>
      </c>
      <c r="L6" s="6" t="str">
        <f t="shared" si="4"/>
        <v>432000#432000</v>
      </c>
      <c r="M6" s="6" t="str">
        <f t="shared" si="5"/>
        <v>378000#432000</v>
      </c>
    </row>
    <row r="7" spans="2:21" s="6" customFormat="1" x14ac:dyDescent="0.2">
      <c r="B7" s="5">
        <v>5</v>
      </c>
      <c r="C7" s="5">
        <v>0</v>
      </c>
      <c r="D7" s="1">
        <v>9</v>
      </c>
      <c r="E7" s="1">
        <v>24</v>
      </c>
      <c r="F7" s="5">
        <v>24</v>
      </c>
      <c r="G7" s="5">
        <f t="shared" si="1"/>
        <v>432000</v>
      </c>
      <c r="H7" s="5">
        <f t="shared" si="2"/>
        <v>464400</v>
      </c>
      <c r="I7" s="5">
        <f t="shared" si="0"/>
        <v>518400</v>
      </c>
      <c r="J7" s="6">
        <f t="shared" si="3"/>
        <v>518400</v>
      </c>
      <c r="K7" s="6" t="str">
        <f t="shared" ref="K7:K8" si="6">G7&amp;"#"&amp;H7</f>
        <v>432000#464400</v>
      </c>
      <c r="L7" s="6" t="str">
        <f t="shared" si="4"/>
        <v>518400#518400</v>
      </c>
      <c r="M7" s="6" t="str">
        <f t="shared" si="5"/>
        <v>464400#518400</v>
      </c>
    </row>
    <row r="8" spans="2:21" s="6" customFormat="1" x14ac:dyDescent="0.2">
      <c r="B8" s="5">
        <v>6</v>
      </c>
      <c r="C8" s="5">
        <v>0</v>
      </c>
      <c r="D8" s="1">
        <v>9</v>
      </c>
      <c r="E8" s="1">
        <v>24</v>
      </c>
      <c r="F8" s="5">
        <v>24</v>
      </c>
      <c r="G8" s="5">
        <f t="shared" si="1"/>
        <v>518400</v>
      </c>
      <c r="H8" s="5">
        <f t="shared" si="2"/>
        <v>550800</v>
      </c>
      <c r="I8" s="5">
        <f t="shared" si="0"/>
        <v>604800</v>
      </c>
      <c r="J8" s="6">
        <f t="shared" si="3"/>
        <v>604800</v>
      </c>
      <c r="K8" s="6" t="str">
        <f t="shared" si="6"/>
        <v>518400#550800</v>
      </c>
      <c r="L8" s="6" t="str">
        <f t="shared" si="4"/>
        <v>604800#604800</v>
      </c>
      <c r="M8" s="6" t="str">
        <f t="shared" ref="M8" si="7">H8&amp;"#"&amp;I8</f>
        <v>550800#604800</v>
      </c>
    </row>
    <row r="9" spans="2:21" x14ac:dyDescent="0.2">
      <c r="H9">
        <f>60*5</f>
        <v>300</v>
      </c>
      <c r="I9">
        <f>60*5</f>
        <v>300</v>
      </c>
      <c r="K9" s="7" t="s">
        <v>47</v>
      </c>
      <c r="L9" s="7" t="s">
        <v>47</v>
      </c>
      <c r="M9" s="7" t="s">
        <v>48</v>
      </c>
      <c r="P9" s="7" t="s">
        <v>47</v>
      </c>
      <c r="Q9" s="7" t="s">
        <v>48</v>
      </c>
    </row>
    <row r="10" spans="2:21" x14ac:dyDescent="0.2">
      <c r="F10" s="1">
        <v>0</v>
      </c>
      <c r="G10">
        <v>0</v>
      </c>
      <c r="H10" s="5">
        <f>H9+G10</f>
        <v>300</v>
      </c>
      <c r="I10" s="5">
        <f>J10-I9</f>
        <v>86100</v>
      </c>
      <c r="J10">
        <f>24*60*60</f>
        <v>86400</v>
      </c>
      <c r="K10" t="str">
        <f>G10&amp;"#"&amp;H10</f>
        <v>0#300</v>
      </c>
      <c r="L10" t="str">
        <f t="shared" ref="L10:L16" si="8">I10&amp;"#"&amp;J10</f>
        <v>86100#86400</v>
      </c>
      <c r="M10" t="str">
        <f>H10&amp;"#"&amp;I10</f>
        <v>300#86100</v>
      </c>
      <c r="N10" s="7" t="s">
        <v>49</v>
      </c>
      <c r="O10" s="6" t="str">
        <f>K10&amp;$N$10</f>
        <v>0#300|</v>
      </c>
      <c r="P10" s="6" t="str">
        <f>L10&amp;$N$10</f>
        <v>86100#86400|</v>
      </c>
      <c r="Q10" s="6" t="str">
        <f>M10&amp;$N$10</f>
        <v>300#86100|</v>
      </c>
    </row>
    <row r="11" spans="2:21" x14ac:dyDescent="0.2">
      <c r="F11" s="5">
        <v>1</v>
      </c>
      <c r="G11">
        <f t="shared" ref="G11:G16" si="9">J10</f>
        <v>86400</v>
      </c>
      <c r="H11" s="5">
        <f>$H$10+G11</f>
        <v>86700</v>
      </c>
      <c r="I11">
        <f t="shared" ref="I11:I16" si="10">$I$10+G11</f>
        <v>172500</v>
      </c>
      <c r="J11">
        <f>$J$10+G11</f>
        <v>172800</v>
      </c>
      <c r="K11" t="str">
        <f t="shared" ref="K11:K16" si="11">G11&amp;"#"&amp;H11</f>
        <v>86400#86700</v>
      </c>
      <c r="L11" t="str">
        <f t="shared" si="8"/>
        <v>172500#172800</v>
      </c>
      <c r="M11" t="str">
        <f t="shared" ref="M11:M16" si="12">H11&amp;"#"&amp;I11</f>
        <v>86700#172500</v>
      </c>
      <c r="O11" s="6" t="str">
        <f t="shared" ref="O11:O16" si="13">K11&amp;$N$10</f>
        <v>86400#86700|</v>
      </c>
      <c r="P11" s="6" t="str">
        <f t="shared" ref="P11:Q15" si="14">L11&amp;$N$10</f>
        <v>172500#172800|</v>
      </c>
      <c r="Q11" s="6" t="str">
        <f t="shared" si="14"/>
        <v>86700#172500|</v>
      </c>
    </row>
    <row r="12" spans="2:21" x14ac:dyDescent="0.2">
      <c r="F12" s="1">
        <v>2</v>
      </c>
      <c r="G12">
        <f>J11</f>
        <v>172800</v>
      </c>
      <c r="H12" s="5">
        <f t="shared" ref="H12:H16" si="15">$H$10+G12</f>
        <v>173100</v>
      </c>
      <c r="I12">
        <f t="shared" si="10"/>
        <v>258900</v>
      </c>
      <c r="J12">
        <f>$J$10+G12</f>
        <v>259200</v>
      </c>
      <c r="K12" t="str">
        <f t="shared" si="11"/>
        <v>172800#173100</v>
      </c>
      <c r="L12" t="str">
        <f t="shared" si="8"/>
        <v>258900#259200</v>
      </c>
      <c r="M12" t="str">
        <f t="shared" si="12"/>
        <v>173100#258900</v>
      </c>
      <c r="O12" s="6" t="str">
        <f t="shared" si="13"/>
        <v>172800#173100|</v>
      </c>
      <c r="P12" s="6" t="str">
        <f t="shared" si="14"/>
        <v>258900#259200|</v>
      </c>
      <c r="Q12" s="6" t="str">
        <f t="shared" si="14"/>
        <v>173100#258900|</v>
      </c>
    </row>
    <row r="13" spans="2:21" x14ac:dyDescent="0.2">
      <c r="F13" s="5">
        <v>3</v>
      </c>
      <c r="G13">
        <f>J12</f>
        <v>259200</v>
      </c>
      <c r="H13" s="5">
        <f t="shared" si="15"/>
        <v>259500</v>
      </c>
      <c r="I13">
        <f t="shared" si="10"/>
        <v>345300</v>
      </c>
      <c r="J13">
        <f t="shared" ref="J13:J16" si="16">$J$10+G13</f>
        <v>345600</v>
      </c>
      <c r="K13" t="str">
        <f t="shared" si="11"/>
        <v>259200#259500</v>
      </c>
      <c r="L13" t="str">
        <f t="shared" si="8"/>
        <v>345300#345600</v>
      </c>
      <c r="M13" t="str">
        <f t="shared" si="12"/>
        <v>259500#345300</v>
      </c>
      <c r="O13" s="6" t="str">
        <f t="shared" si="13"/>
        <v>259200#259500|</v>
      </c>
      <c r="P13" s="6" t="str">
        <f t="shared" si="14"/>
        <v>345300#345600|</v>
      </c>
      <c r="Q13" s="6" t="str">
        <f t="shared" si="14"/>
        <v>259500#345300|</v>
      </c>
    </row>
    <row r="14" spans="2:21" x14ac:dyDescent="0.2">
      <c r="F14" s="1">
        <v>4</v>
      </c>
      <c r="G14">
        <f t="shared" si="9"/>
        <v>345600</v>
      </c>
      <c r="H14" s="5">
        <f t="shared" si="15"/>
        <v>345900</v>
      </c>
      <c r="I14">
        <f t="shared" si="10"/>
        <v>431700</v>
      </c>
      <c r="J14">
        <f t="shared" si="16"/>
        <v>432000</v>
      </c>
      <c r="K14" t="str">
        <f t="shared" si="11"/>
        <v>345600#345900</v>
      </c>
      <c r="L14" t="str">
        <f t="shared" si="8"/>
        <v>431700#432000</v>
      </c>
      <c r="M14" t="str">
        <f t="shared" si="12"/>
        <v>345900#431700</v>
      </c>
      <c r="O14" s="6" t="str">
        <f t="shared" si="13"/>
        <v>345600#345900|</v>
      </c>
      <c r="P14" s="6" t="str">
        <f t="shared" si="14"/>
        <v>431700#432000|</v>
      </c>
      <c r="Q14" s="6" t="str">
        <f t="shared" si="14"/>
        <v>345900#431700|</v>
      </c>
    </row>
    <row r="15" spans="2:21" x14ac:dyDescent="0.2">
      <c r="F15" s="5">
        <v>5</v>
      </c>
      <c r="G15">
        <f t="shared" si="9"/>
        <v>432000</v>
      </c>
      <c r="H15" s="5">
        <f t="shared" si="15"/>
        <v>432300</v>
      </c>
      <c r="I15">
        <f t="shared" si="10"/>
        <v>518100</v>
      </c>
      <c r="J15">
        <f t="shared" si="16"/>
        <v>518400</v>
      </c>
      <c r="K15" t="str">
        <f t="shared" si="11"/>
        <v>432000#432300</v>
      </c>
      <c r="L15" t="str">
        <f t="shared" si="8"/>
        <v>518100#518400</v>
      </c>
      <c r="M15" t="str">
        <f t="shared" si="12"/>
        <v>432300#518100</v>
      </c>
      <c r="O15" s="6" t="str">
        <f t="shared" si="13"/>
        <v>432000#432300|</v>
      </c>
      <c r="P15" s="6" t="str">
        <f t="shared" si="14"/>
        <v>518100#518400|</v>
      </c>
      <c r="Q15" s="6" t="str">
        <f t="shared" si="14"/>
        <v>432300#518100|</v>
      </c>
    </row>
    <row r="16" spans="2:21" x14ac:dyDescent="0.2">
      <c r="F16" s="5">
        <v>6</v>
      </c>
      <c r="G16">
        <f t="shared" si="9"/>
        <v>518400</v>
      </c>
      <c r="H16" s="5">
        <f t="shared" si="15"/>
        <v>518700</v>
      </c>
      <c r="I16">
        <f t="shared" si="10"/>
        <v>604500</v>
      </c>
      <c r="J16">
        <f t="shared" si="16"/>
        <v>604800</v>
      </c>
      <c r="K16" t="str">
        <f t="shared" si="11"/>
        <v>518400#518700</v>
      </c>
      <c r="L16" t="str">
        <f t="shared" si="8"/>
        <v>604500#604800</v>
      </c>
      <c r="M16" t="str">
        <f t="shared" si="12"/>
        <v>518700#604500</v>
      </c>
      <c r="O16" s="6" t="str">
        <f t="shared" si="13"/>
        <v>518400#518700|</v>
      </c>
      <c r="P16" s="6" t="str">
        <f>L16</f>
        <v>604500#604800</v>
      </c>
      <c r="Q16" s="6" t="str">
        <f>M16</f>
        <v>518700#604500</v>
      </c>
    </row>
    <row r="17" spans="16:17" x14ac:dyDescent="0.2">
      <c r="P17" s="6" t="str">
        <f>O10&amp;P10&amp;O11&amp;P11&amp;O12&amp;P12&amp;O13&amp;P13&amp;O14&amp;P14&amp;O15&amp;P15&amp;O16&amp;P16</f>
        <v>0#300|86100#86400|86400#86700|172500#172800|172800#173100|258900#259200|259200#259500|345300#345600|345600#345900|431700#432000|432000#432300|518100#518400|518400#518700|604500#604800</v>
      </c>
      <c r="Q17" s="6" t="str">
        <f>Q10&amp;Q11&amp;Q12&amp;Q13&amp;Q14&amp;Q15&amp;Q16</f>
        <v>300#86100|86700#172500|173100#258900|259500#345300|345900#431700|432300#518100|518700#604500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MServerLodeSetting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2023-08-10T09:38:09Z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