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master_0.1_bendi\base_data\"/>
    </mc:Choice>
  </mc:AlternateContent>
  <xr:revisionPtr revIDLastSave="0" documentId="13_ncr:1_{3823D701-D5EB-4C58-B490-B594350F6D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ritAnimalSkill" sheetId="1" r:id="rId1"/>
    <sheet name="Sheet2" sheetId="3" r:id="rId2"/>
    <sheet name="Sheet1" sheetId="2" r:id="rId3"/>
  </sheets>
  <externalReferences>
    <externalReference r:id="rId4"/>
    <externalReference r:id="rId5"/>
  </externalReferences>
  <definedNames>
    <definedName name="_xlnm._FilterDatabase" localSheetId="0" hidden="1">SpiritAnimalSkill!$A$2:$J$75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B11" i="2" l="1"/>
  <c r="B10" i="2"/>
  <c r="B9" i="2"/>
  <c r="B8" i="2"/>
  <c r="H2" i="3"/>
  <c r="H3" i="3"/>
  <c r="H4" i="3"/>
  <c r="H5" i="3"/>
  <c r="H6" i="3"/>
  <c r="H7" i="3"/>
  <c r="H8" i="3"/>
  <c r="H9" i="3"/>
  <c r="H10" i="3"/>
  <c r="H11" i="3"/>
  <c r="H1" i="3"/>
  <c r="B44" i="2" l="1"/>
  <c r="B48" i="2"/>
  <c r="B47" i="2"/>
  <c r="B46" i="2"/>
  <c r="B45" i="2"/>
  <c r="B35" i="2"/>
  <c r="B36" i="2"/>
  <c r="B34" i="2"/>
  <c r="B33" i="2"/>
  <c r="B24" i="2"/>
  <c r="B23" i="2"/>
  <c r="B22" i="2"/>
  <c r="B21" i="2"/>
  <c r="B20" i="2"/>
  <c r="K2" i="2" l="1"/>
  <c r="D60" i="1" l="1"/>
  <c r="D61" i="1" s="1"/>
  <c r="D62" i="1" s="1"/>
  <c r="D63" i="1" s="1"/>
  <c r="D64" i="1" s="1"/>
  <c r="M82" i="1"/>
  <c r="M83" i="1" s="1"/>
  <c r="M84" i="1" s="1"/>
  <c r="M85" i="1" s="1"/>
  <c r="M86" i="1" s="1"/>
  <c r="F82" i="1"/>
  <c r="F83" i="1" s="1"/>
  <c r="F84" i="1" s="1"/>
  <c r="F85" i="1" s="1"/>
  <c r="F86" i="1" s="1"/>
  <c r="E82" i="1"/>
  <c r="E83" i="1" s="1"/>
  <c r="D82" i="1"/>
  <c r="D83" i="1" s="1"/>
  <c r="D84" i="1" s="1"/>
  <c r="D85" i="1" s="1"/>
  <c r="D86" i="1" s="1"/>
  <c r="C82" i="1"/>
  <c r="C83" i="1" s="1"/>
  <c r="C84" i="1" s="1"/>
  <c r="C85" i="1" s="1"/>
  <c r="C86" i="1" s="1"/>
  <c r="M71" i="1"/>
  <c r="M72" i="1" s="1"/>
  <c r="M73" i="1" s="1"/>
  <c r="M74" i="1" s="1"/>
  <c r="M75" i="1" s="1"/>
  <c r="F71" i="1"/>
  <c r="E71" i="1"/>
  <c r="E72" i="1" s="1"/>
  <c r="D71" i="1"/>
  <c r="D72" i="1" s="1"/>
  <c r="D73" i="1" s="1"/>
  <c r="D74" i="1" s="1"/>
  <c r="D75" i="1" s="1"/>
  <c r="C71" i="1"/>
  <c r="C72" i="1" s="1"/>
  <c r="C73" i="1" s="1"/>
  <c r="C74" i="1" s="1"/>
  <c r="C75" i="1" s="1"/>
  <c r="M60" i="1"/>
  <c r="M61" i="1" s="1"/>
  <c r="M62" i="1" s="1"/>
  <c r="M63" i="1" s="1"/>
  <c r="M64" i="1" s="1"/>
  <c r="F60" i="1"/>
  <c r="F61" i="1" s="1"/>
  <c r="F62" i="1" s="1"/>
  <c r="F63" i="1" s="1"/>
  <c r="F64" i="1" s="1"/>
  <c r="E60" i="1"/>
  <c r="E61" i="1" s="1"/>
  <c r="C60" i="1"/>
  <c r="C61" i="1" s="1"/>
  <c r="C62" i="1" s="1"/>
  <c r="C63" i="1" s="1"/>
  <c r="C64" i="1" s="1"/>
  <c r="M49" i="1"/>
  <c r="M50" i="1" s="1"/>
  <c r="M51" i="1" s="1"/>
  <c r="M52" i="1" s="1"/>
  <c r="M53" i="1" s="1"/>
  <c r="F49" i="1"/>
  <c r="F50" i="1" s="1"/>
  <c r="F51" i="1" s="1"/>
  <c r="F52" i="1" s="1"/>
  <c r="F53" i="1" s="1"/>
  <c r="E49" i="1"/>
  <c r="E50" i="1" s="1"/>
  <c r="D49" i="1"/>
  <c r="D50" i="1" s="1"/>
  <c r="D51" i="1" s="1"/>
  <c r="D52" i="1" s="1"/>
  <c r="D53" i="1" s="1"/>
  <c r="C49" i="1"/>
  <c r="C50" i="1" s="1"/>
  <c r="C51" i="1" s="1"/>
  <c r="C52" i="1" s="1"/>
  <c r="C53" i="1" s="1"/>
  <c r="M38" i="1"/>
  <c r="M39" i="1" s="1"/>
  <c r="M40" i="1" s="1"/>
  <c r="M41" i="1" s="1"/>
  <c r="M42" i="1" s="1"/>
  <c r="F38" i="1"/>
  <c r="F39" i="1" s="1"/>
  <c r="F40" i="1" s="1"/>
  <c r="F41" i="1" s="1"/>
  <c r="F42" i="1" s="1"/>
  <c r="E38" i="1"/>
  <c r="E39" i="1" s="1"/>
  <c r="E40" i="1" s="1"/>
  <c r="C38" i="1"/>
  <c r="C39" i="1" s="1"/>
  <c r="C40" i="1" s="1"/>
  <c r="C41" i="1" s="1"/>
  <c r="C42" i="1" s="1"/>
  <c r="N70" i="1"/>
  <c r="N69" i="1"/>
  <c r="N68" i="1"/>
  <c r="N67" i="1"/>
  <c r="N66" i="1"/>
  <c r="N65" i="1"/>
  <c r="N48" i="1"/>
  <c r="N47" i="1"/>
  <c r="N46" i="1"/>
  <c r="N45" i="1"/>
  <c r="N44" i="1"/>
  <c r="N43" i="1"/>
  <c r="N31" i="1"/>
  <c r="N30" i="1"/>
  <c r="N29" i="1"/>
  <c r="N28" i="1"/>
  <c r="N27" i="1"/>
  <c r="N26" i="1"/>
  <c r="N81" i="1"/>
  <c r="N80" i="1"/>
  <c r="N79" i="1"/>
  <c r="N78" i="1"/>
  <c r="N77" i="1"/>
  <c r="N76" i="1"/>
  <c r="N59" i="1"/>
  <c r="N58" i="1"/>
  <c r="N57" i="1"/>
  <c r="N56" i="1"/>
  <c r="N55" i="1"/>
  <c r="N54" i="1"/>
  <c r="N38" i="1"/>
  <c r="N37" i="1"/>
  <c r="N36" i="1"/>
  <c r="N35" i="1"/>
  <c r="N34" i="1"/>
  <c r="N33" i="1"/>
  <c r="N32" i="1"/>
  <c r="N25" i="1"/>
  <c r="N24" i="1"/>
  <c r="N23" i="1"/>
  <c r="N22" i="1"/>
  <c r="N21" i="1"/>
  <c r="N20" i="1"/>
  <c r="N15" i="1"/>
  <c r="N16" i="1"/>
  <c r="N17" i="1"/>
  <c r="N18" i="1"/>
  <c r="N19" i="1"/>
  <c r="N14" i="1"/>
  <c r="N9" i="1"/>
  <c r="N10" i="1"/>
  <c r="N11" i="1"/>
  <c r="N12" i="1"/>
  <c r="N13" i="1"/>
  <c r="N71" i="1" l="1"/>
  <c r="N40" i="1"/>
  <c r="E41" i="1"/>
  <c r="E42" i="1" s="1"/>
  <c r="N42" i="1" s="1"/>
  <c r="F72" i="1"/>
  <c r="F73" i="1" s="1"/>
  <c r="F74" i="1" s="1"/>
  <c r="F75" i="1" s="1"/>
  <c r="N39" i="1"/>
  <c r="N49" i="1"/>
  <c r="N83" i="1"/>
  <c r="E84" i="1"/>
  <c r="N82" i="1"/>
  <c r="N72" i="1"/>
  <c r="E73" i="1"/>
  <c r="N61" i="1"/>
  <c r="E62" i="1"/>
  <c r="N60" i="1"/>
  <c r="E51" i="1"/>
  <c r="N50" i="1"/>
  <c r="N41" i="1"/>
  <c r="N8" i="1"/>
  <c r="N84" i="1" l="1"/>
  <c r="E85" i="1"/>
  <c r="N73" i="1"/>
  <c r="E74" i="1"/>
  <c r="E63" i="1"/>
  <c r="N62" i="1"/>
  <c r="N51" i="1"/>
  <c r="E52" i="1"/>
  <c r="E86" i="1" l="1"/>
  <c r="N86" i="1" s="1"/>
  <c r="N85" i="1"/>
  <c r="E75" i="1"/>
  <c r="N75" i="1" s="1"/>
  <c r="N74" i="1"/>
  <c r="E64" i="1"/>
  <c r="N64" i="1" s="1"/>
  <c r="N63" i="1"/>
  <c r="E53" i="1"/>
  <c r="N53" i="1" s="1"/>
  <c r="N52" i="1"/>
</calcChain>
</file>

<file path=xl/sharedStrings.xml><?xml version="1.0" encoding="utf-8"?>
<sst xmlns="http://schemas.openxmlformats.org/spreadsheetml/2006/main" count="535" uniqueCount="295">
  <si>
    <t>Id</t>
  </si>
  <si>
    <t>Name</t>
  </si>
  <si>
    <t>Desc</t>
  </si>
  <si>
    <t>SpiritAnimalMatch</t>
  </si>
  <si>
    <t>StarMatch</t>
  </si>
  <si>
    <t>SkillIDList</t>
  </si>
  <si>
    <t>ReleasePoint</t>
  </si>
  <si>
    <t>ReleaseLimit</t>
  </si>
  <si>
    <t>WarEffectCount</t>
  </si>
  <si>
    <t>TurnEffectCount</t>
  </si>
  <si>
    <t>Icon</t>
  </si>
  <si>
    <t>tip1</t>
  </si>
  <si>
    <t>int</t>
  </si>
  <si>
    <t>string</t>
  </si>
  <si>
    <t>mut,int#int,1</t>
  </si>
  <si>
    <t>mut,int#int,2</t>
  </si>
  <si>
    <t>ID
灵兽ID+星级+效果</t>
  </si>
  <si>
    <t>技能名称</t>
  </si>
  <si>
    <t>技能描述</t>
  </si>
  <si>
    <t>所属灵兽ID</t>
  </si>
  <si>
    <t>所属星级</t>
  </si>
  <si>
    <t>技能组，关联原英雄技能格式</t>
  </si>
  <si>
    <t>技能图标</t>
  </si>
  <si>
    <t>策划名称</t>
  </si>
  <si>
    <t>默认值</t>
  </si>
  <si>
    <t>正确性校对</t>
  </si>
  <si>
    <t>校对值</t>
  </si>
  <si>
    <t>5#10</t>
  </si>
  <si>
    <t>1#99</t>
  </si>
  <si>
    <t>1#2#6000</t>
    <phoneticPr fontId="4" type="noConversion"/>
  </si>
  <si>
    <t>Level</t>
    <phoneticPr fontId="4" type="noConversion"/>
  </si>
  <si>
    <t>int</t>
    <phoneticPr fontId="4" type="noConversion"/>
  </si>
  <si>
    <t>技能等级</t>
    <phoneticPr fontId="4" type="noConversion"/>
  </si>
  <si>
    <t>0#0#0</t>
    <phoneticPr fontId="4" type="noConversion"/>
  </si>
  <si>
    <t>为己方剩余生命百分比最少的队友治疗2250%攻击的生命。我方任意神将生命少于等于60%时释放，每场战斗最多释放1次，每回合最多释放1次。</t>
    <phoneticPr fontId="4" type="noConversion"/>
  </si>
  <si>
    <t>为己方剩余生命百分比最少的队友治疗2250%攻击的生命。我方任意神将生命少于等于60%时释放，每场战斗最多释放2次，每回合最多释放1次。</t>
    <phoneticPr fontId="4" type="noConversion"/>
  </si>
  <si>
    <t>为己方剩余生命百分比最少的队友治疗2250%攻击的生命。我方任意神将生命少于等于60%时释放，每场战斗最多释放3次，每回合最多释放1次。</t>
    <phoneticPr fontId="4" type="noConversion"/>
  </si>
  <si>
    <t>为己方剩余生命百分比最少的队友治疗2250%攻击的生命。我方任意神将生命少于等于60%时释放，每场战斗最多释放4次，每回合最多释放1次。</t>
    <phoneticPr fontId="4" type="noConversion"/>
  </si>
  <si>
    <t>为己方剩余生命百分比最少的队友治疗2250%攻击的生命。我方任意神将生命少于等于60%时释放，每场战斗最多释放5次，每回合最多释放1次。</t>
    <phoneticPr fontId="4" type="noConversion"/>
  </si>
  <si>
    <t>对敌方当前生命值最低的单位造成1750%攻击的物理伤害。奇数回合结束后释放。</t>
    <phoneticPr fontId="4" type="noConversion"/>
  </si>
  <si>
    <t>对敌方后排造成860%攻击的物理伤害。偶数回合后释放</t>
    <phoneticPr fontId="4" type="noConversion"/>
  </si>
  <si>
    <t>对敌方前排造成860%攻击的法术伤害。偶数回合后释放</t>
  </si>
  <si>
    <t>对敌方前排造成905%攻击的法术伤害。偶数回合后释放</t>
  </si>
  <si>
    <t>对敌方前排造成950%攻击的法术伤害。偶数回合后释放</t>
  </si>
  <si>
    <t>对敌方前排造成1045%攻击的法术伤害。偶数回合后释放</t>
  </si>
  <si>
    <t>对敌方前排造成1145%攻击的法术伤害。偶数回合后释放</t>
  </si>
  <si>
    <t>对敌方前排造成1375%攻击的法术伤害。偶数回合后释放</t>
  </si>
  <si>
    <t>为我方前排神将回复1点怒气。奇数回合结束后释放</t>
  </si>
  <si>
    <t>为我方全体神将回复1点怒气。奇数回合结束后释放</t>
  </si>
  <si>
    <t>为我方全体神将回复1点怒气，并为我方全体增加伤害6%，持续1回合。奇数回合结束后释放</t>
  </si>
  <si>
    <t>为我方全体神将回复1点怒气，并为我方全体增加伤害12%，持续1回合。奇数回合结束后释放</t>
  </si>
  <si>
    <t>为我方全体神将回复1点怒气，并为我方全体增加伤害12%、命中几率12%，持续1回合。奇数回合结束后释放</t>
  </si>
  <si>
    <t>为我方全体神将回复1点怒气，并为我方全体增加伤害12%、命中几率12%、暴击几率12%，持续1回合。奇数回合结束后释放</t>
  </si>
  <si>
    <t>战斗开始前降低全体敌人1点怒气，战斗中每回合有50%几率减少随机2个敌人1点怒气。</t>
    <phoneticPr fontId="4" type="noConversion"/>
  </si>
  <si>
    <t>我方纵火神将释放技能后，金乌对敌方全体灼烧状态的目标造成10%生命上限的伤害，每回合最多出手1次。</t>
    <phoneticPr fontId="4" type="noConversion"/>
  </si>
  <si>
    <t>增加我方全体神将减伤12%，持续1回合。奇数回合结束后释放。</t>
    <phoneticPr fontId="4" type="noConversion"/>
  </si>
  <si>
    <t>增加我方全体神将减伤16%，持续1回合。奇数回合结束后释放。</t>
  </si>
  <si>
    <t>增加我方全体神将减伤20%，持续1回合。奇数回合结束后释放。</t>
  </si>
  <si>
    <t>增加我方全体神将减伤24%，持续1回合。奇数回合结束后释放。</t>
  </si>
  <si>
    <t>增加我方全体神将减伤24%，持续1回合，同时回复生命上限6%的生命。奇数回合结束后释放。</t>
  </si>
  <si>
    <t>增加我方全体神将减伤24%，持续1回合，同时回复生命上限12%的生命。奇数回合结束后释放。</t>
  </si>
  <si>
    <t>1#1</t>
    <phoneticPr fontId="4" type="noConversion"/>
  </si>
  <si>
    <t>生效概率</t>
    <phoneticPr fontId="4" type="noConversion"/>
  </si>
  <si>
    <t>0#0#0|3#1#1#5000</t>
    <phoneticPr fontId="4" type="noConversion"/>
  </si>
  <si>
    <t>青鸾献寿</t>
  </si>
  <si>
    <t>驱火恶犬</t>
  </si>
  <si>
    <t>黄龙曳尾</t>
  </si>
  <si>
    <t>龙火焚天</t>
  </si>
  <si>
    <t>鼓阵定军</t>
  </si>
  <si>
    <t>趋吉避凶</t>
  </si>
  <si>
    <t>神鸟慑魂</t>
  </si>
  <si>
    <t>三足逐日</t>
  </si>
  <si>
    <t>吞天巨鲲</t>
    <phoneticPr fontId="4" type="noConversion"/>
  </si>
  <si>
    <t>掠天恶兽</t>
    <phoneticPr fontId="4" type="noConversion"/>
  </si>
  <si>
    <t>祥瑞定心</t>
    <phoneticPr fontId="4" type="noConversion"/>
  </si>
  <si>
    <t>剑1级</t>
    <phoneticPr fontId="4" type="noConversion"/>
  </si>
  <si>
    <t>剑2级</t>
  </si>
  <si>
    <t>剑3级</t>
  </si>
  <si>
    <t>剑4级</t>
  </si>
  <si>
    <t>剑5级</t>
  </si>
  <si>
    <t>剑6级</t>
  </si>
  <si>
    <t>斧1级</t>
    <phoneticPr fontId="4" type="noConversion"/>
  </si>
  <si>
    <t>斧2级</t>
  </si>
  <si>
    <t>斧3级</t>
  </si>
  <si>
    <t>斧4级</t>
  </si>
  <si>
    <t>斧5级</t>
  </si>
  <si>
    <t>斧6级</t>
  </si>
  <si>
    <t>战斗开始时释放技能，为敌方随机2个单位施加1级麒麟印记。（1级麒麟印记：行动前有25%概率受到40%生命上限伤害，生效后印记消失）</t>
    <phoneticPr fontId="4" type="noConversion"/>
  </si>
  <si>
    <t>战斗开始时释放技能，为敌方随机3个单位施加1级麒麟印记。（1级麒麟印记：行动前有25%概率受到40%生命上限伤害，生效后印记消失）</t>
    <phoneticPr fontId="4" type="noConversion"/>
  </si>
  <si>
    <t>战斗开始时释放技能，为敌方随机4个单位施加1级麒麟印记。（1级麒麟印记：行动前有25%概率受到40%生命上限伤害，生效后印记消失）</t>
    <phoneticPr fontId="4" type="noConversion"/>
  </si>
  <si>
    <t>战斗开始时释放技能，为敌方随机5个单位施加1级麒麟印记。（1级麒麟印记：行动前有25%概率受到40%生命上限伤害，生效后印记消失）</t>
    <phoneticPr fontId="4" type="noConversion"/>
  </si>
  <si>
    <t>战斗开始时释放技能，为敌方全体单位施加1级麒麟印记。（1级麒麟印记：行动前有25%概率受到40%生命上限伤害，生效后印记消失）</t>
    <phoneticPr fontId="4" type="noConversion"/>
  </si>
  <si>
    <t>战斗开始时释放技能，为敌方全体单位施加2级麒麟印记。（2级麒麟印记：行动前有25%概率受到41%生命上限伤害，生效后印记有50%概率消失）</t>
    <phoneticPr fontId="4" type="noConversion"/>
  </si>
  <si>
    <t>回合结束后，如果敌方场上有神将生命小于25%，则有50%概率释放技能，攻击敌方生命少于25%的神将中生命值最少的1名神将，直接将其斩杀，每场战斗最多触发1次。</t>
    <phoneticPr fontId="4" type="noConversion"/>
  </si>
  <si>
    <t>回合结束后，如果敌方场上有神将生命小于25%，则释放技能，攻击敌方生命少于25%的神将中生命值最少的1名神将，直接将其斩杀，每场战斗最多触发1次。</t>
    <phoneticPr fontId="4" type="noConversion"/>
  </si>
  <si>
    <t>回合结束后，如果敌方场上有神将生命小于32%，则释放技能，攻击敌方生命少于32%的神将中生命值最少的1名神将，直接将其斩杀，每场战斗最多触发1次。</t>
    <phoneticPr fontId="4" type="noConversion"/>
  </si>
  <si>
    <t>回合结束后，如果敌方场上有神将生命小于40%，则释放技能，攻击敌方生命少于40%的神将中生命值最少的1名神将，直接将其斩杀，每场战斗最多触发1次。</t>
    <phoneticPr fontId="4" type="noConversion"/>
  </si>
  <si>
    <t>回合结束后，如果敌方场上有神将生命小于50%，则释放技能，攻击敌方生命少于50%的神将中生命值最少的1名神将，直接将其斩杀，每场战斗最多触发1次。</t>
    <phoneticPr fontId="4" type="noConversion"/>
  </si>
  <si>
    <t>回合结束后，如果敌方场上有神将生命小于50%，则释放技能，攻击敌方生命少于50%的神将中生命值最少的1名神将，直接将其斩杀，每场战斗最多触发2次。</t>
    <phoneticPr fontId="4" type="noConversion"/>
  </si>
  <si>
    <t>6#2#2500#5000</t>
    <phoneticPr fontId="4" type="noConversion"/>
  </si>
  <si>
    <t>6#2#2500#10000</t>
    <phoneticPr fontId="4" type="noConversion"/>
  </si>
  <si>
    <t>6#2#3200#10000</t>
    <phoneticPr fontId="4" type="noConversion"/>
  </si>
  <si>
    <t>6#2#4000#10000</t>
    <phoneticPr fontId="4" type="noConversion"/>
  </si>
  <si>
    <t>6#2#5000#10000</t>
    <phoneticPr fontId="4" type="noConversion"/>
  </si>
  <si>
    <t>4#1#0</t>
  </si>
  <si>
    <t>回合开始前，如果敌方场上神将数量大于4，则有40%概率释放技能，为敌方攻击最高的1名神将施加放逐状态，持续1回合，每场战斗中同一目标仅能被放逐1次。（放逐：无法行动，无法成为攻击目标，且自身无法触发任何效果）</t>
  </si>
  <si>
    <t>回合开始前，如果敌方场上神将数量大于3，则有40%概率释放技能，为敌方攻击最高的1名神将施加放逐状态，持续1回合，每场战斗中同一目标仅能被放逐1次。（放逐：无法行动，无法成为攻击目标，且自身无法触发任何效果）</t>
  </si>
  <si>
    <t>回合开始前，如果敌方场上神将数量大于2，则有40%概率释放技能，为敌方攻击最高的1名神将施加放逐状态，持续1回合，每场战斗中同一目标仅能被放逐1次。（放逐：无法行动，无法成为攻击目标，且自身无法触发任何效果）</t>
  </si>
  <si>
    <t>回合开始前，如果敌方场上神将数量大于2，则有60%概率释放技能，为敌方攻击最高的1名神将施加放逐状态，持续1回合，每场战斗中同一目标仅能被放逐1次。（放逐：无法行动，无法成为攻击目标，且自身无法触发任何效果）</t>
  </si>
  <si>
    <t>回合开始前，如果敌方场上神将数量大于2，则有80%概率释放技能，为敌方攻击最高的1名神将施加放逐状态，持续1回合，每场战斗中同一目标仅能被放逐1次。（放逐：无法行动，无法成为攻击目标，且自身无法触发任何效果）</t>
  </si>
  <si>
    <t>回合开始前，如果敌方场上神将数量大于2，则会释放技能，为敌方攻击最高的1名神将施加放逐状态，持续1回合，每场战斗中同一目标仅能被放逐1次。（放逐：无法行动，无法成为攻击目标，且自身无法触发任何效果）</t>
  </si>
  <si>
    <t>单回合释放最大次数
对应G列顺序</t>
    <phoneticPr fontId="4" type="noConversion"/>
  </si>
  <si>
    <t>7#1#4#4000</t>
  </si>
  <si>
    <t>7#1#3#4000</t>
  </si>
  <si>
    <t>7#1#2#4000</t>
  </si>
  <si>
    <t>7#1#2#6000</t>
  </si>
  <si>
    <t>7#1#2#8000</t>
  </si>
  <si>
    <t>7#1#2#10000</t>
  </si>
  <si>
    <t>释放限制条件
对应G列顺序
枚举1条件类型：
0：无限制条件
1：我方任意神将生命百分比（万分比）
2：回合数&gt;N
3：回合数&gt;N且概率（万分比）
4：场上有灼烧目标数量&gt;N
5：敌方场上神将数量且概率
6：敌方任意神将生命百分比（万分比）且概率
7：敌方场上神将数量且概率（万分比）放逐专用
8：按回合CD计算
9道系非治疗神将数量
枚举2比较方式：
0：不比较
1：大于
2：小于
3：等于
4：大于等于
5：小于等于</t>
    <phoneticPr fontId="4" type="noConversion"/>
  </si>
  <si>
    <t>级</t>
    <phoneticPr fontId="4" type="noConversion"/>
  </si>
  <si>
    <t>神兵</t>
    <phoneticPr fontId="4" type="noConversion"/>
  </si>
  <si>
    <t>为己方剩余生命百分比最少的队友治疗2250%攻击的生命。我方任意神将生命少于等于60%时释放，每场战斗最多释放6次，每回合最多释放1次。</t>
  </si>
  <si>
    <t>1#2#6000</t>
  </si>
  <si>
    <t>对敌方当前生命值最低的单位造成1840%攻击的物理伤害。奇数回合结束后释放。</t>
  </si>
  <si>
    <t>0#0#0</t>
  </si>
  <si>
    <t>对敌方当前生命值最低的单位造成1930%攻击的物理伤害。奇数回合结束后释放。</t>
  </si>
  <si>
    <t>对敌方当前生命值最低的单位造成2025%攻击的物理伤害。奇数回合结束后释放。</t>
  </si>
  <si>
    <t>对敌方当前生命值最低的单位造成2130%攻击的物理伤害。奇数回合结束后释放。</t>
  </si>
  <si>
    <t>对敌方当前生命值最低的单位造成2345%攻击的物理伤害。奇数回合结束后释放。</t>
  </si>
  <si>
    <t>对敌方后排造成1375%攻击的物理伤害。偶数回合后释放</t>
  </si>
  <si>
    <t>对敌方后排造成905%攻击的物理伤害。偶数回合后释放</t>
  </si>
  <si>
    <t>对敌方后排造成950%攻击的物理伤害。偶数回合后释放</t>
  </si>
  <si>
    <t>对敌方后排造成1045%攻击的物理伤害。偶数回合后释放</t>
  </si>
  <si>
    <t>对敌方后排造成1145%攻击的物理伤害。偶数回合后释放</t>
  </si>
  <si>
    <t>战斗开始前降低全体敌人1点怒气，战斗中每回合有50%几率减少随机4个敌人1点怒气。</t>
  </si>
  <si>
    <t>0#0#0|3#1#1#5000</t>
  </si>
  <si>
    <t>1#1</t>
  </si>
  <si>
    <t>战斗开始前降低全体敌人1点怒气，战斗中每回合有50%几率减少全体敌人1点怒气。</t>
  </si>
  <si>
    <t>我方纵火神将释放技能后，金乌对敌方全体灼烧状态的目标造成14%生命上限的伤害，每回合最多出手1次。</t>
  </si>
  <si>
    <t>我方纵火神将释放技能后，金乌对敌方全体灼烧状态的目标造成18%生命上限的伤害，每回合最多出手1次。</t>
  </si>
  <si>
    <t>我方纵火神将释放技能后，金乌对敌方全体灼烧状态的目标造成18%生命上限的伤害，额外为我方人族阵营神将附加增加伤害10%，持续1回合。每回合最多出手1次。</t>
  </si>
  <si>
    <t>我方纵火神将释放技能后，金乌对敌方全体灼烧状态的目标造成18%生命上限的伤害，额外为我方人族阵营神将附加增加伤害15%，持续1回合。每回合最多出手1次。</t>
  </si>
  <si>
    <t>我方纵火神将释放技能后，金乌对敌方全体灼烧状态的目标造成18%生命上限的伤害，额外为我方人族阵营神将附加增加伤害20%，持续1回合。每回合最多出手1次。</t>
  </si>
  <si>
    <t>吞天巨鲲</t>
  </si>
  <si>
    <t>单场战斗释放最大次数
对应G列顺序</t>
    <phoneticPr fontId="4" type="noConversion"/>
  </si>
  <si>
    <t>为我方全体神将回复1点怒气，并为我方全体增加伤害12%、命中几率12%、暴击几率12%，持续1回合。奇数回合结束后释放</t>
    <phoneticPr fontId="4" type="noConversion"/>
  </si>
  <si>
    <t>增加我方全体神将减伤12%，持续1回合。奇数回合结束后释放。</t>
  </si>
  <si>
    <t>增加我方全体神将减伤24%，持续1回合，同时回复生命上限12%的生命。奇数回合结束后释放。</t>
    <phoneticPr fontId="4" type="noConversion"/>
  </si>
  <si>
    <t>战斗开始前降低全体敌人1点怒气，战斗中每回合有50%几率减少随机2个敌人1点怒气。</t>
  </si>
  <si>
    <t>我方纵火神将释放技能后，金乌对敌方全体灼烧状态的目标造成10%生命上限的伤害，每回合最多出手1次。</t>
  </si>
  <si>
    <t>回合</t>
    <phoneticPr fontId="4" type="noConversion"/>
  </si>
  <si>
    <t>暴击</t>
    <phoneticPr fontId="4" type="noConversion"/>
  </si>
  <si>
    <t>命中</t>
    <phoneticPr fontId="4" type="noConversion"/>
  </si>
  <si>
    <t>增伤</t>
    <phoneticPr fontId="4" type="noConversion"/>
  </si>
  <si>
    <t>怒气</t>
    <phoneticPr fontId="4" type="noConversion"/>
  </si>
  <si>
    <t>减伤</t>
    <phoneticPr fontId="4" type="noConversion"/>
  </si>
  <si>
    <t>回复</t>
    <phoneticPr fontId="4" type="noConversion"/>
  </si>
  <si>
    <t>青鸾0级</t>
  </si>
  <si>
    <t>青鸾1级</t>
  </si>
  <si>
    <t>青鸾2级</t>
  </si>
  <si>
    <t>青鸾3级</t>
  </si>
  <si>
    <t>青鸾4级</t>
  </si>
  <si>
    <t>青鸾5级</t>
  </si>
  <si>
    <t>祸斗0级</t>
  </si>
  <si>
    <t>祸斗1级</t>
  </si>
  <si>
    <t>祸斗2级</t>
  </si>
  <si>
    <t>祸斗3级</t>
  </si>
  <si>
    <t>祸斗4级</t>
  </si>
  <si>
    <t>祸斗5级</t>
  </si>
  <si>
    <t>应龙0级</t>
  </si>
  <si>
    <t>应龙1级</t>
  </si>
  <si>
    <t>应龙2级</t>
  </si>
  <si>
    <t>应龙3级</t>
  </si>
  <si>
    <t>应龙4级</t>
  </si>
  <si>
    <t>应龙5级</t>
  </si>
  <si>
    <t>烛龙0级</t>
  </si>
  <si>
    <t>烛龙1级</t>
  </si>
  <si>
    <t>烛龙2级</t>
  </si>
  <si>
    <t>烛龙3级</t>
  </si>
  <si>
    <t>烛龙4级</t>
  </si>
  <si>
    <t>烛龙5级</t>
  </si>
  <si>
    <t>貔貅0级</t>
  </si>
  <si>
    <t>貔貅1级</t>
  </si>
  <si>
    <t>貔貅2级</t>
  </si>
  <si>
    <t>貔貅3级</t>
  </si>
  <si>
    <t>貔貅4级</t>
  </si>
  <si>
    <t>貔貅5级</t>
  </si>
  <si>
    <t>貔貅6级</t>
  </si>
  <si>
    <t>貔貅7级</t>
  </si>
  <si>
    <t>貔貅8级</t>
  </si>
  <si>
    <t>貔貅9级</t>
  </si>
  <si>
    <t>貔貅10级</t>
  </si>
  <si>
    <t>白泽0级</t>
  </si>
  <si>
    <t>白泽1级</t>
  </si>
  <si>
    <t>白泽2级</t>
  </si>
  <si>
    <t>白泽3级</t>
  </si>
  <si>
    <t>白泽4级</t>
  </si>
  <si>
    <t>白泽5级</t>
  </si>
  <si>
    <t>白泽6级</t>
  </si>
  <si>
    <t>白泽7级</t>
  </si>
  <si>
    <t>白泽8级</t>
  </si>
  <si>
    <t>白泽9级</t>
  </si>
  <si>
    <t>白泽10级</t>
  </si>
  <si>
    <t>凤凰0级</t>
  </si>
  <si>
    <t>凤凰1级</t>
  </si>
  <si>
    <t>凤凰2级</t>
  </si>
  <si>
    <t>凤凰3级</t>
  </si>
  <si>
    <t>凤凰4级</t>
  </si>
  <si>
    <t>凤凰5级</t>
  </si>
  <si>
    <t>凤凰6级</t>
  </si>
  <si>
    <t>凤凰7级</t>
  </si>
  <si>
    <t>凤凰8级</t>
  </si>
  <si>
    <t>凤凰9级</t>
  </si>
  <si>
    <t>凤凰10级</t>
  </si>
  <si>
    <t>金乌0级</t>
  </si>
  <si>
    <t>金乌1级</t>
  </si>
  <si>
    <t>金乌2级</t>
  </si>
  <si>
    <t>金乌3级</t>
  </si>
  <si>
    <t>金乌4级</t>
  </si>
  <si>
    <t>金乌5级</t>
  </si>
  <si>
    <t>金乌6级</t>
  </si>
  <si>
    <t>金乌7级</t>
  </si>
  <si>
    <t>金乌8级</t>
  </si>
  <si>
    <t>金乌9级</t>
  </si>
  <si>
    <t>金乌10级</t>
  </si>
  <si>
    <t>巨鲲0级</t>
  </si>
  <si>
    <t>巨鲲1级</t>
  </si>
  <si>
    <t>巨鲲2级</t>
  </si>
  <si>
    <t>巨鲲3级</t>
  </si>
  <si>
    <t>巨鲲4级</t>
  </si>
  <si>
    <t>巨鲲5级</t>
  </si>
  <si>
    <t>巨鲲6级</t>
  </si>
  <si>
    <t>巨鲲7级</t>
  </si>
  <si>
    <t>巨鲲8级</t>
  </si>
  <si>
    <t>巨鲲9级</t>
  </si>
  <si>
    <t>巨鲲10级</t>
  </si>
  <si>
    <t>剑1级</t>
  </si>
  <si>
    <t>斧1级</t>
  </si>
  <si>
    <t>为我方全体神将回复</t>
    <phoneticPr fontId="4" type="noConversion"/>
  </si>
  <si>
    <t>回合。奇数回合结束后释放</t>
    <phoneticPr fontId="4" type="noConversion"/>
  </si>
  <si>
    <t>%、命中几率</t>
    <phoneticPr fontId="4" type="noConversion"/>
  </si>
  <si>
    <t>%、暴击几率</t>
    <phoneticPr fontId="4" type="noConversion"/>
  </si>
  <si>
    <t>%，持续</t>
    <phoneticPr fontId="4" type="noConversion"/>
  </si>
  <si>
    <t>增加我方全体神将减伤</t>
  </si>
  <si>
    <t>回合，同时回复生命上限</t>
    <phoneticPr fontId="4" type="noConversion"/>
  </si>
  <si>
    <t>%的生命。奇数回合结束后释放。</t>
    <phoneticPr fontId="4" type="noConversion"/>
  </si>
  <si>
    <t>人数</t>
    <phoneticPr fontId="4" type="noConversion"/>
  </si>
  <si>
    <t>概率</t>
    <phoneticPr fontId="4" type="noConversion"/>
  </si>
  <si>
    <t>战斗开始前降低全体敌人1点怒气，战斗中每回合有50%几率减少随机4个敌人1点怒气。</t>
    <phoneticPr fontId="4" type="noConversion"/>
  </si>
  <si>
    <t>战斗开始前降低全体敌人1点怒气，战斗中每回合有50%几率减少全体敌人1点怒气。</t>
    <phoneticPr fontId="4" type="noConversion"/>
  </si>
  <si>
    <t>战斗开始前降低全体敌人1点怒气同时额外降低随机2个敌人1点怒气，战斗中每回合有50%几率减少全体敌人1点怒气。</t>
    <phoneticPr fontId="4" type="noConversion"/>
  </si>
  <si>
    <t>战斗开始前降低全体敌人1点怒气同时额外降低随机4个敌人1点怒气，战斗中每回合有50%几率减少全体敌人1点怒气。</t>
    <phoneticPr fontId="4" type="noConversion"/>
  </si>
  <si>
    <t>战斗开始前降低全体敌人2点怒气，战斗中每回合有50%几率减少全体敌人1点怒气。</t>
    <phoneticPr fontId="4" type="noConversion"/>
  </si>
  <si>
    <t>战斗开始前降低全体敌人</t>
    <phoneticPr fontId="4" type="noConversion"/>
  </si>
  <si>
    <t>点怒气同时额外降低随机</t>
    <phoneticPr fontId="4" type="noConversion"/>
  </si>
  <si>
    <t>个敌人</t>
    <phoneticPr fontId="4" type="noConversion"/>
  </si>
  <si>
    <t>点怒气，战斗中每回合有</t>
    <phoneticPr fontId="4" type="noConversion"/>
  </si>
  <si>
    <t>%几率减少全体敌人</t>
    <phoneticPr fontId="4" type="noConversion"/>
  </si>
  <si>
    <t>点怒气。</t>
    <phoneticPr fontId="4" type="noConversion"/>
  </si>
  <si>
    <t>战斗开始前降低全体敌人2点怒气同时额外降低随机2个敌人1点怒气，战斗中每回合有50%几率减少全体敌人1点怒气。</t>
    <phoneticPr fontId="4" type="noConversion"/>
  </si>
  <si>
    <t>点怒气同时额外随机降低</t>
    <phoneticPr fontId="4" type="noConversion"/>
  </si>
  <si>
    <t>伤害</t>
    <phoneticPr fontId="4" type="noConversion"/>
  </si>
  <si>
    <t>我方纵火神将释放技能后，金乌对敌方全体灼烧状态的目标造成</t>
    <phoneticPr fontId="4" type="noConversion"/>
  </si>
  <si>
    <t>回合。每回合最多出手</t>
    <phoneticPr fontId="4" type="noConversion"/>
  </si>
  <si>
    <t>次。</t>
    <phoneticPr fontId="4" type="noConversion"/>
  </si>
  <si>
    <t>次数</t>
    <phoneticPr fontId="4" type="noConversion"/>
  </si>
  <si>
    <t>%生命上限的伤害，额外为我方全体神将附加增加伤害</t>
    <phoneticPr fontId="4" type="noConversion"/>
  </si>
  <si>
    <t>#</t>
    <phoneticPr fontId="4" type="noConversion"/>
  </si>
  <si>
    <t>2007001#2007002</t>
  </si>
  <si>
    <t>2007011#2007012</t>
  </si>
  <si>
    <t>2007021#2007022</t>
  </si>
  <si>
    <t>2007031#2007032</t>
  </si>
  <si>
    <t>2007041#2007042</t>
  </si>
  <si>
    <t>2007051#2007052</t>
  </si>
  <si>
    <t>2007061#2007062</t>
  </si>
  <si>
    <t>2007071#2007072</t>
  </si>
  <si>
    <t>2007081#2007082</t>
  </si>
  <si>
    <t>2007091#2007092</t>
  </si>
  <si>
    <t>2007101#2007102</t>
  </si>
  <si>
    <t>位神将回复1点怒气，并为我方全体增加伤害</t>
    <phoneticPr fontId="4" type="noConversion"/>
  </si>
  <si>
    <t>点怒气同时额外为我方</t>
    <phoneticPr fontId="4" type="noConversion"/>
  </si>
  <si>
    <t>为我方全体神将回复2点怒气，并为我方全体增加伤害27%、命中几率27%、暴击几率27%，持续2回合。奇数回合结束后释放</t>
  </si>
  <si>
    <t>为我方全体神将回复2点怒气，并为我方全体增加伤害27%、命中几率27%、暴击几率27%，持续2回合。奇数回合结束后释放</t>
    <phoneticPr fontId="4" type="noConversion"/>
  </si>
  <si>
    <t>为我方全体神将回复1点怒气同时额外为我方1位神将回复1点怒气，并为我方全体增加伤害15%、命中几率15%、暴击几率15%，持续1回合。奇数回合结束后释放</t>
  </si>
  <si>
    <t>为我方全体神将回复1点怒气同时额外为我方2位神将回复1点怒气，并为我方全体增加伤害18%、命中几率18%、暴击几率18%，持续1回合。奇数回合结束后释放</t>
  </si>
  <si>
    <t>为我方全体神将回复1点怒气同时额外为我方3位神将回复1点怒气，并为我方全体增加伤害21%、命中几率21%、暴击几率21%，持续1回合。奇数回合结束后释放</t>
  </si>
  <si>
    <t>为我方全体神将回复1点怒气同时额外为我方4位神将回复1点怒气，并为我方全体增加伤害24%、命中几率24%、暴击几率24%，持续1回合。奇数回合结束后释放</t>
  </si>
  <si>
    <r>
      <t>2005061</t>
    </r>
    <r>
      <rPr>
        <sz val="9"/>
        <color theme="1"/>
        <rFont val="微软雅黑"/>
        <family val="2"/>
        <charset val="134"/>
      </rPr>
      <t>#2005062</t>
    </r>
    <phoneticPr fontId="4" type="noConversion"/>
  </si>
  <si>
    <r>
      <t>2005071</t>
    </r>
    <r>
      <rPr>
        <sz val="9"/>
        <color theme="1"/>
        <rFont val="微软雅黑"/>
        <family val="2"/>
        <charset val="134"/>
      </rPr>
      <t>#2005072</t>
    </r>
    <phoneticPr fontId="4" type="noConversion"/>
  </si>
  <si>
    <r>
      <t>2005081</t>
    </r>
    <r>
      <rPr>
        <sz val="9"/>
        <color theme="1"/>
        <rFont val="微软雅黑"/>
        <family val="2"/>
        <charset val="134"/>
      </rPr>
      <t>#2005082</t>
    </r>
    <phoneticPr fontId="4" type="noConversion"/>
  </si>
  <si>
    <r>
      <t>2005091</t>
    </r>
    <r>
      <rPr>
        <sz val="9"/>
        <color theme="1"/>
        <rFont val="微软雅黑"/>
        <family val="2"/>
        <charset val="134"/>
      </rPr>
      <t>#2005092</t>
    </r>
    <phoneticPr fontId="4" type="noConversion"/>
  </si>
  <si>
    <t>释放节点对应G列顺序
同节点释放顺序依灵兽设置顺序   枚举：
1：敌方单位行动前  2：敌方单位行动后  3：我方单位行动前  
4：我方单位行动后  5：战前  6：奇数回合开始前（间隔只能填偶数）
7：偶数回合开始前（间隔只能填偶数, 如果有持续伤害，技能表的持续次数+1）
8：奇数回合结束后（间隔只能填偶数）
9：偶数回合结束后（间隔只能填偶数, 如果有持续伤害，技能表的持续次数+1）
10：回合开始前  11：回合结束后（如果有持续伤害，技能表的持续次数+1）
12：我方点火单位释放技能后  13 敌方攻击最高单位行动后
14 我方金乌释放技能后  15我方单位死亡后</t>
    <phoneticPr fontId="4" type="noConversion"/>
  </si>
  <si>
    <r>
      <t>8</t>
    </r>
    <r>
      <rPr>
        <sz val="9"/>
        <color theme="1"/>
        <rFont val="微软雅黑"/>
        <family val="2"/>
        <charset val="134"/>
      </rPr>
      <t>#8</t>
    </r>
    <phoneticPr fontId="4" type="noConversion"/>
  </si>
  <si>
    <t>0#0#0|0#0#0</t>
    <phoneticPr fontId="4" type="noConversion"/>
  </si>
  <si>
    <r>
      <t>99</t>
    </r>
    <r>
      <rPr>
        <sz val="9"/>
        <color theme="1"/>
        <rFont val="微软雅黑"/>
        <family val="2"/>
        <charset val="134"/>
      </rPr>
      <t>#99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</si>
</sst>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/>
    <xf numFmtId="0" fontId="1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0" borderId="3" xfId="0" applyFont="1" applyBorder="1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9" fontId="0" fillId="0" borderId="0" xfId="0" applyNumberFormat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17</xdr:row>
      <xdr:rowOff>123825</xdr:rowOff>
    </xdr:from>
    <xdr:to>
      <xdr:col>3</xdr:col>
      <xdr:colOff>1562100</xdr:colOff>
      <xdr:row>24</xdr:row>
      <xdr:rowOff>9525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311A33F-2838-9F2A-B002-FF6D0B37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200400"/>
          <a:ext cx="94488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_excel\master_0.1_bendi\base_data\SpiritAnimal.xlsx" TargetMode="External"/><Relationship Id="rId1" Type="http://schemas.openxmlformats.org/officeDocument/2006/relationships/externalLinkPath" Target="SpiritAnim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iritAnimal"/>
      <sheetName val="Sheet1"/>
    </sheetNames>
    <sheetDataSet>
      <sheetData sheetId="0">
        <row r="1">
          <cell r="B1" t="str">
            <v>Id</v>
          </cell>
          <cell r="C1" t="str">
            <v>Name</v>
          </cell>
        </row>
        <row r="2">
          <cell r="B2" t="str">
            <v>int</v>
          </cell>
          <cell r="C2" t="str">
            <v>string</v>
          </cell>
        </row>
        <row r="3">
          <cell r="B3">
            <v>2</v>
          </cell>
          <cell r="C3">
            <v>2</v>
          </cell>
        </row>
        <row r="4">
          <cell r="B4" t="str">
            <v>灵兽ID</v>
          </cell>
        </row>
        <row r="5">
          <cell r="B5">
            <v>0</v>
          </cell>
        </row>
        <row r="8">
          <cell r="B8">
            <v>20001</v>
          </cell>
          <cell r="C8" t="str">
            <v>青鸾</v>
          </cell>
        </row>
        <row r="9">
          <cell r="B9">
            <v>20002</v>
          </cell>
          <cell r="C9" t="str">
            <v>祸斗</v>
          </cell>
        </row>
        <row r="10">
          <cell r="B10">
            <v>20003</v>
          </cell>
          <cell r="C10" t="str">
            <v>应龙</v>
          </cell>
        </row>
        <row r="11">
          <cell r="B11">
            <v>20004</v>
          </cell>
          <cell r="C11" t="str">
            <v>烛龙</v>
          </cell>
        </row>
        <row r="12">
          <cell r="B12">
            <v>20005</v>
          </cell>
          <cell r="C12" t="str">
            <v>貔貅</v>
          </cell>
        </row>
        <row r="13">
          <cell r="B13">
            <v>20006</v>
          </cell>
          <cell r="C13" t="str">
            <v>白泽</v>
          </cell>
        </row>
        <row r="14">
          <cell r="B14">
            <v>20007</v>
          </cell>
          <cell r="C14" t="str">
            <v>凤凰</v>
          </cell>
        </row>
        <row r="15">
          <cell r="B15">
            <v>20008</v>
          </cell>
          <cell r="C15" t="str">
            <v>金乌</v>
          </cell>
        </row>
        <row r="16">
          <cell r="B16">
            <v>20009</v>
          </cell>
          <cell r="C16" t="str">
            <v>巨鲲</v>
          </cell>
        </row>
        <row r="17">
          <cell r="B17">
            <v>20100</v>
          </cell>
          <cell r="C17" t="str">
            <v>主角</v>
          </cell>
        </row>
        <row r="18">
          <cell r="B18">
            <v>20101</v>
          </cell>
          <cell r="C18" t="str">
            <v>孙悟空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7"/>
  <sheetViews>
    <sheetView tabSelected="1" workbookViewId="0">
      <pane xSplit="2" ySplit="6" topLeftCell="C36" activePane="bottomRight" state="frozen"/>
      <selection pane="topRight" activeCell="C1" sqref="C1"/>
      <selection pane="bottomLeft" activeCell="A7" sqref="A7"/>
      <selection pane="bottomRight" activeCell="E40" sqref="E40"/>
    </sheetView>
  </sheetViews>
  <sheetFormatPr defaultColWidth="9" defaultRowHeight="14.25" x14ac:dyDescent="0.3"/>
  <cols>
    <col min="1" max="1" width="4.5" style="3" customWidth="1"/>
    <col min="2" max="2" width="9" style="3"/>
    <col min="3" max="3" width="9.875" style="4" customWidth="1"/>
    <col min="4" max="4" width="96.125" style="4" customWidth="1"/>
    <col min="5" max="5" width="15.125" style="4" customWidth="1"/>
    <col min="6" max="6" width="9" style="4"/>
    <col min="7" max="7" width="15.375" style="4" customWidth="1"/>
    <col min="8" max="8" width="65.75" style="4" customWidth="1"/>
    <col min="9" max="9" width="36.625" style="3" customWidth="1"/>
    <col min="10" max="10" width="13.875" style="4" customWidth="1"/>
    <col min="11" max="11" width="12.875" style="3" customWidth="1"/>
    <col min="12" max="13" width="13.875" style="3" customWidth="1"/>
    <col min="14" max="14" width="9" style="4"/>
    <col min="15" max="16384" width="9" style="3"/>
  </cols>
  <sheetData>
    <row r="1" spans="1:15" x14ac:dyDescent="0.3"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6" t="s">
        <v>7</v>
      </c>
      <c r="J1" s="4" t="s">
        <v>8</v>
      </c>
      <c r="K1" s="3" t="s">
        <v>9</v>
      </c>
      <c r="L1" s="3" t="s">
        <v>10</v>
      </c>
      <c r="M1" s="3" t="s">
        <v>30</v>
      </c>
      <c r="N1" s="4" t="s">
        <v>11</v>
      </c>
    </row>
    <row r="2" spans="1:15" x14ac:dyDescent="0.3">
      <c r="B2" s="3" t="s">
        <v>12</v>
      </c>
      <c r="C2" s="4" t="s">
        <v>13</v>
      </c>
      <c r="D2" s="4" t="s">
        <v>13</v>
      </c>
      <c r="E2" s="4" t="s">
        <v>12</v>
      </c>
      <c r="F2" s="4" t="s">
        <v>12</v>
      </c>
      <c r="G2" s="4" t="s">
        <v>14</v>
      </c>
      <c r="H2" s="4" t="s">
        <v>14</v>
      </c>
      <c r="I2" s="4" t="s">
        <v>15</v>
      </c>
      <c r="J2" s="4" t="s">
        <v>14</v>
      </c>
      <c r="K2" s="4" t="s">
        <v>14</v>
      </c>
      <c r="L2" s="4" t="s">
        <v>12</v>
      </c>
      <c r="M2" s="4" t="s">
        <v>31</v>
      </c>
      <c r="N2" s="4" t="s">
        <v>13</v>
      </c>
    </row>
    <row r="3" spans="1:15" x14ac:dyDescent="0.3">
      <c r="B3" s="3">
        <v>2</v>
      </c>
      <c r="C3" s="4">
        <v>3</v>
      </c>
      <c r="D3" s="4">
        <v>3</v>
      </c>
      <c r="E3" s="4">
        <v>2</v>
      </c>
      <c r="F3" s="4">
        <v>2</v>
      </c>
      <c r="G3" s="4">
        <v>2</v>
      </c>
      <c r="H3" s="4">
        <v>2</v>
      </c>
      <c r="I3" s="4">
        <v>2</v>
      </c>
      <c r="J3" s="4">
        <v>2</v>
      </c>
      <c r="K3" s="3">
        <v>2</v>
      </c>
      <c r="L3" s="3">
        <v>3</v>
      </c>
      <c r="M3" s="3">
        <v>3</v>
      </c>
      <c r="N3" s="4">
        <v>0</v>
      </c>
    </row>
    <row r="4" spans="1:15" s="1" customFormat="1" ht="21.75" customHeight="1" x14ac:dyDescent="0.2"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7" t="s">
        <v>21</v>
      </c>
      <c r="H4" s="30" t="s">
        <v>291</v>
      </c>
      <c r="I4" s="27" t="s">
        <v>118</v>
      </c>
      <c r="J4" s="30" t="s">
        <v>144</v>
      </c>
      <c r="K4" s="27" t="s">
        <v>111</v>
      </c>
      <c r="L4" s="5" t="s">
        <v>22</v>
      </c>
      <c r="M4" s="5" t="s">
        <v>32</v>
      </c>
      <c r="N4" s="6" t="s">
        <v>23</v>
      </c>
      <c r="O4" s="26" t="s">
        <v>62</v>
      </c>
    </row>
    <row r="5" spans="1:15" x14ac:dyDescent="0.3">
      <c r="A5" s="4" t="s">
        <v>24</v>
      </c>
      <c r="B5" s="4">
        <v>0</v>
      </c>
      <c r="I5" s="20" t="s">
        <v>33</v>
      </c>
      <c r="J5" s="16" t="s">
        <v>28</v>
      </c>
      <c r="K5" s="3">
        <v>1</v>
      </c>
    </row>
    <row r="6" spans="1:15" x14ac:dyDescent="0.3">
      <c r="A6" s="4" t="s">
        <v>25</v>
      </c>
      <c r="B6" s="4"/>
    </row>
    <row r="7" spans="1:15" s="2" customFormat="1" ht="15" thickBot="1" x14ac:dyDescent="0.35">
      <c r="A7" s="8" t="s">
        <v>26</v>
      </c>
      <c r="B7" s="8"/>
      <c r="C7" s="8"/>
      <c r="D7" s="8"/>
      <c r="E7" s="8"/>
      <c r="F7" s="8"/>
      <c r="G7" s="8"/>
      <c r="H7" s="8"/>
      <c r="J7" s="8"/>
      <c r="N7" s="8"/>
      <c r="O7" s="31" t="s">
        <v>119</v>
      </c>
    </row>
    <row r="8" spans="1:15" s="37" customFormat="1" x14ac:dyDescent="0.3">
      <c r="A8" s="32"/>
      <c r="B8" s="40">
        <v>201000</v>
      </c>
      <c r="C8" s="41" t="s">
        <v>64</v>
      </c>
      <c r="D8" s="41" t="s">
        <v>34</v>
      </c>
      <c r="E8" s="42">
        <v>20001</v>
      </c>
      <c r="F8" s="42">
        <v>0</v>
      </c>
      <c r="G8" s="43">
        <v>2000101</v>
      </c>
      <c r="H8" s="42">
        <v>2</v>
      </c>
      <c r="I8" s="40" t="s">
        <v>29</v>
      </c>
      <c r="J8" s="42">
        <v>1</v>
      </c>
      <c r="K8" s="40">
        <v>1</v>
      </c>
      <c r="L8" s="40">
        <v>6000169</v>
      </c>
      <c r="M8" s="40">
        <v>1</v>
      </c>
      <c r="N8" s="42" t="str">
        <f>VLOOKUP(E8,[2]SpiritAnimal!$B:$C,2,FALSE)&amp;F8&amp;$O$7</f>
        <v>青鸾0级</v>
      </c>
    </row>
    <row r="9" spans="1:15" x14ac:dyDescent="0.3">
      <c r="A9" s="38"/>
      <c r="B9" s="9">
        <v>201001</v>
      </c>
      <c r="C9" s="10" t="s">
        <v>64</v>
      </c>
      <c r="D9" s="21" t="s">
        <v>35</v>
      </c>
      <c r="E9" s="10">
        <v>20001</v>
      </c>
      <c r="F9" s="10">
        <v>1</v>
      </c>
      <c r="G9" s="11">
        <v>2000111</v>
      </c>
      <c r="H9" s="10">
        <v>2</v>
      </c>
      <c r="I9" s="9" t="s">
        <v>29</v>
      </c>
      <c r="J9" s="10">
        <v>2</v>
      </c>
      <c r="K9" s="9">
        <v>1</v>
      </c>
      <c r="L9" s="9">
        <v>6000169</v>
      </c>
      <c r="M9" s="9">
        <v>2</v>
      </c>
      <c r="N9" s="10" t="str">
        <f>VLOOKUP(E9,[2]SpiritAnimal!$B:$C,2,FALSE)&amp;F9&amp;$O$7</f>
        <v>青鸾1级</v>
      </c>
      <c r="O9" s="3">
        <v>2000101</v>
      </c>
    </row>
    <row r="10" spans="1:15" x14ac:dyDescent="0.3">
      <c r="A10" s="38"/>
      <c r="B10" s="9">
        <v>201002</v>
      </c>
      <c r="C10" s="10" t="s">
        <v>64</v>
      </c>
      <c r="D10" s="21" t="s">
        <v>36</v>
      </c>
      <c r="E10" s="10">
        <v>20001</v>
      </c>
      <c r="F10" s="10">
        <v>2</v>
      </c>
      <c r="G10" s="11">
        <v>2000121</v>
      </c>
      <c r="H10" s="10">
        <v>2</v>
      </c>
      <c r="I10" s="9" t="s">
        <v>29</v>
      </c>
      <c r="J10" s="10">
        <v>3</v>
      </c>
      <c r="K10" s="9">
        <v>1</v>
      </c>
      <c r="L10" s="9">
        <v>6000169</v>
      </c>
      <c r="M10" s="9">
        <v>3</v>
      </c>
      <c r="N10" s="10" t="str">
        <f>VLOOKUP(E10,[2]SpiritAnimal!$B:$C,2,FALSE)&amp;F10&amp;$O$7</f>
        <v>青鸾2级</v>
      </c>
    </row>
    <row r="11" spans="1:15" x14ac:dyDescent="0.3">
      <c r="A11" s="38"/>
      <c r="B11" s="9">
        <v>201003</v>
      </c>
      <c r="C11" s="10" t="s">
        <v>64</v>
      </c>
      <c r="D11" s="21" t="s">
        <v>37</v>
      </c>
      <c r="E11" s="10">
        <v>20001</v>
      </c>
      <c r="F11" s="10">
        <v>3</v>
      </c>
      <c r="G11" s="11">
        <v>2000131</v>
      </c>
      <c r="H11" s="10">
        <v>2</v>
      </c>
      <c r="I11" s="9" t="s">
        <v>29</v>
      </c>
      <c r="J11" s="10">
        <v>4</v>
      </c>
      <c r="K11" s="9">
        <v>1</v>
      </c>
      <c r="L11" s="9">
        <v>6000169</v>
      </c>
      <c r="M11" s="9">
        <v>4</v>
      </c>
      <c r="N11" s="10" t="str">
        <f>VLOOKUP(E11,[2]SpiritAnimal!$B:$C,2,FALSE)&amp;F11&amp;$O$7</f>
        <v>青鸾3级</v>
      </c>
    </row>
    <row r="12" spans="1:15" x14ac:dyDescent="0.3">
      <c r="A12" s="38"/>
      <c r="B12" s="9">
        <v>201004</v>
      </c>
      <c r="C12" s="10" t="s">
        <v>64</v>
      </c>
      <c r="D12" s="21" t="s">
        <v>38</v>
      </c>
      <c r="E12" s="10">
        <v>20001</v>
      </c>
      <c r="F12" s="10">
        <v>4</v>
      </c>
      <c r="G12" s="11">
        <v>2000141</v>
      </c>
      <c r="H12" s="10">
        <v>2</v>
      </c>
      <c r="I12" s="9" t="s">
        <v>29</v>
      </c>
      <c r="J12" s="10">
        <v>5</v>
      </c>
      <c r="K12" s="9">
        <v>1</v>
      </c>
      <c r="L12" s="9">
        <v>6000169</v>
      </c>
      <c r="M12" s="9">
        <v>5</v>
      </c>
      <c r="N12" s="10" t="str">
        <f>VLOOKUP(E12,[2]SpiritAnimal!$B:$C,2,FALSE)&amp;F12&amp;$O$7</f>
        <v>青鸾4级</v>
      </c>
    </row>
    <row r="13" spans="1:15" s="2" customFormat="1" ht="15" thickBot="1" x14ac:dyDescent="0.35">
      <c r="A13" s="39"/>
      <c r="B13" s="12">
        <v>201005</v>
      </c>
      <c r="C13" s="13" t="s">
        <v>64</v>
      </c>
      <c r="D13" s="22" t="s">
        <v>121</v>
      </c>
      <c r="E13" s="13">
        <v>20001</v>
      </c>
      <c r="F13" s="13">
        <v>5</v>
      </c>
      <c r="G13" s="14">
        <v>2000151</v>
      </c>
      <c r="H13" s="13">
        <v>2</v>
      </c>
      <c r="I13" s="12" t="s">
        <v>122</v>
      </c>
      <c r="J13" s="13">
        <v>6</v>
      </c>
      <c r="K13" s="12">
        <v>1</v>
      </c>
      <c r="L13" s="12">
        <v>6000169</v>
      </c>
      <c r="M13" s="12">
        <v>6</v>
      </c>
      <c r="N13" s="13" t="str">
        <f>VLOOKUP(E13,[2]SpiritAnimal!$B:$C,2,FALSE)&amp;F13&amp;$O$7</f>
        <v>青鸾5级</v>
      </c>
    </row>
    <row r="14" spans="1:15" s="37" customFormat="1" x14ac:dyDescent="0.3">
      <c r="A14" s="32"/>
      <c r="B14" s="33">
        <v>202000</v>
      </c>
      <c r="C14" s="34" t="s">
        <v>65</v>
      </c>
      <c r="D14" s="35" t="s">
        <v>39</v>
      </c>
      <c r="E14" s="34">
        <v>20002</v>
      </c>
      <c r="F14" s="34">
        <v>0</v>
      </c>
      <c r="G14" s="34">
        <v>2000201</v>
      </c>
      <c r="H14" s="34">
        <v>8</v>
      </c>
      <c r="I14" s="36" t="s">
        <v>33</v>
      </c>
      <c r="J14" s="34">
        <v>99</v>
      </c>
      <c r="K14" s="33">
        <v>1</v>
      </c>
      <c r="L14" s="33">
        <v>6000170</v>
      </c>
      <c r="M14" s="33">
        <v>1</v>
      </c>
      <c r="N14" s="34" t="str">
        <f>VLOOKUP(E14,[2]SpiritAnimal!$B:$C,2,FALSE)&amp;F14&amp;$O$7</f>
        <v>祸斗0级</v>
      </c>
    </row>
    <row r="15" spans="1:15" x14ac:dyDescent="0.3">
      <c r="A15" s="38"/>
      <c r="B15" s="15">
        <v>202001</v>
      </c>
      <c r="C15" s="16" t="s">
        <v>65</v>
      </c>
      <c r="D15" s="23" t="s">
        <v>123</v>
      </c>
      <c r="E15" s="16">
        <v>20002</v>
      </c>
      <c r="F15" s="16">
        <v>1</v>
      </c>
      <c r="G15" s="16">
        <v>2000211</v>
      </c>
      <c r="H15" s="16">
        <v>8</v>
      </c>
      <c r="I15" s="19" t="s">
        <v>124</v>
      </c>
      <c r="J15" s="16">
        <v>99</v>
      </c>
      <c r="K15" s="15">
        <v>1</v>
      </c>
      <c r="L15" s="15">
        <v>6000170</v>
      </c>
      <c r="M15" s="15">
        <v>2</v>
      </c>
      <c r="N15" s="16" t="str">
        <f>VLOOKUP(E15,[2]SpiritAnimal!$B:$C,2,FALSE)&amp;F15&amp;$O$7</f>
        <v>祸斗1级</v>
      </c>
    </row>
    <row r="16" spans="1:15" x14ac:dyDescent="0.3">
      <c r="A16" s="38"/>
      <c r="B16" s="15">
        <v>202002</v>
      </c>
      <c r="C16" s="16" t="s">
        <v>65</v>
      </c>
      <c r="D16" s="23" t="s">
        <v>125</v>
      </c>
      <c r="E16" s="16">
        <v>20002</v>
      </c>
      <c r="F16" s="16">
        <v>2</v>
      </c>
      <c r="G16" s="16">
        <v>2000221</v>
      </c>
      <c r="H16" s="16">
        <v>8</v>
      </c>
      <c r="I16" s="19" t="s">
        <v>124</v>
      </c>
      <c r="J16" s="16">
        <v>99</v>
      </c>
      <c r="K16" s="15">
        <v>1</v>
      </c>
      <c r="L16" s="15">
        <v>6000170</v>
      </c>
      <c r="M16" s="15">
        <v>3</v>
      </c>
      <c r="N16" s="16" t="str">
        <f>VLOOKUP(E16,[2]SpiritAnimal!$B:$C,2,FALSE)&amp;F16&amp;$O$7</f>
        <v>祸斗2级</v>
      </c>
    </row>
    <row r="17" spans="1:14" x14ac:dyDescent="0.3">
      <c r="A17" s="38"/>
      <c r="B17" s="15">
        <v>202003</v>
      </c>
      <c r="C17" s="16" t="s">
        <v>65</v>
      </c>
      <c r="D17" s="23" t="s">
        <v>126</v>
      </c>
      <c r="E17" s="16">
        <v>20002</v>
      </c>
      <c r="F17" s="16">
        <v>3</v>
      </c>
      <c r="G17" s="16">
        <v>2000231</v>
      </c>
      <c r="H17" s="16">
        <v>8</v>
      </c>
      <c r="I17" s="19" t="s">
        <v>124</v>
      </c>
      <c r="J17" s="16">
        <v>99</v>
      </c>
      <c r="K17" s="15">
        <v>1</v>
      </c>
      <c r="L17" s="15">
        <v>6000170</v>
      </c>
      <c r="M17" s="15">
        <v>4</v>
      </c>
      <c r="N17" s="16" t="str">
        <f>VLOOKUP(E17,[2]SpiritAnimal!$B:$C,2,FALSE)&amp;F17&amp;$O$7</f>
        <v>祸斗3级</v>
      </c>
    </row>
    <row r="18" spans="1:14" x14ac:dyDescent="0.3">
      <c r="A18" s="38"/>
      <c r="B18" s="15">
        <v>202004</v>
      </c>
      <c r="C18" s="16" t="s">
        <v>65</v>
      </c>
      <c r="D18" s="23" t="s">
        <v>127</v>
      </c>
      <c r="E18" s="16">
        <v>20002</v>
      </c>
      <c r="F18" s="16">
        <v>4</v>
      </c>
      <c r="G18" s="16">
        <v>2000241</v>
      </c>
      <c r="H18" s="16">
        <v>8</v>
      </c>
      <c r="I18" s="19" t="s">
        <v>124</v>
      </c>
      <c r="J18" s="16">
        <v>99</v>
      </c>
      <c r="K18" s="15">
        <v>1</v>
      </c>
      <c r="L18" s="15">
        <v>6000170</v>
      </c>
      <c r="M18" s="15">
        <v>5</v>
      </c>
      <c r="N18" s="16" t="str">
        <f>VLOOKUP(E18,[2]SpiritAnimal!$B:$C,2,FALSE)&amp;F18&amp;$O$7</f>
        <v>祸斗4级</v>
      </c>
    </row>
    <row r="19" spans="1:14" s="2" customFormat="1" ht="15" thickBot="1" x14ac:dyDescent="0.35">
      <c r="A19" s="39"/>
      <c r="B19" s="17">
        <v>202005</v>
      </c>
      <c r="C19" s="18" t="s">
        <v>65</v>
      </c>
      <c r="D19" s="24" t="s">
        <v>128</v>
      </c>
      <c r="E19" s="18">
        <v>20002</v>
      </c>
      <c r="F19" s="18">
        <v>5</v>
      </c>
      <c r="G19" s="18">
        <v>2000251</v>
      </c>
      <c r="H19" s="18">
        <v>8</v>
      </c>
      <c r="I19" s="25" t="s">
        <v>124</v>
      </c>
      <c r="J19" s="18">
        <v>99</v>
      </c>
      <c r="K19" s="17">
        <v>1</v>
      </c>
      <c r="L19" s="17">
        <v>6000170</v>
      </c>
      <c r="M19" s="17">
        <v>6</v>
      </c>
      <c r="N19" s="18" t="str">
        <f>VLOOKUP(E19,[2]SpiritAnimal!$B:$C,2,FALSE)&amp;F19&amp;$O$7</f>
        <v>祸斗5级</v>
      </c>
    </row>
    <row r="20" spans="1:14" s="37" customFormat="1" x14ac:dyDescent="0.3">
      <c r="A20" s="32"/>
      <c r="B20" s="40">
        <v>203000</v>
      </c>
      <c r="C20" s="42" t="s">
        <v>66</v>
      </c>
      <c r="D20" s="41" t="s">
        <v>40</v>
      </c>
      <c r="E20" s="42">
        <v>20003</v>
      </c>
      <c r="F20" s="42">
        <v>0</v>
      </c>
      <c r="G20" s="43">
        <v>2000301</v>
      </c>
      <c r="H20" s="42">
        <v>9</v>
      </c>
      <c r="I20" s="40" t="s">
        <v>33</v>
      </c>
      <c r="J20" s="42">
        <v>99</v>
      </c>
      <c r="K20" s="40">
        <v>1</v>
      </c>
      <c r="L20" s="40">
        <v>6000171</v>
      </c>
      <c r="M20" s="40">
        <v>1</v>
      </c>
      <c r="N20" s="42" t="str">
        <f>VLOOKUP(E20,[2]SpiritAnimal!$B:$C,2,FALSE)&amp;F20&amp;$O$7</f>
        <v>应龙0级</v>
      </c>
    </row>
    <row r="21" spans="1:14" x14ac:dyDescent="0.3">
      <c r="A21" s="38"/>
      <c r="B21" s="9">
        <v>203001</v>
      </c>
      <c r="C21" s="10" t="s">
        <v>66</v>
      </c>
      <c r="D21" s="21" t="s">
        <v>130</v>
      </c>
      <c r="E21" s="10">
        <v>20003</v>
      </c>
      <c r="F21" s="10">
        <v>1</v>
      </c>
      <c r="G21" s="11">
        <v>2000311</v>
      </c>
      <c r="H21" s="10">
        <v>9</v>
      </c>
      <c r="I21" s="9" t="s">
        <v>124</v>
      </c>
      <c r="J21" s="10">
        <v>99</v>
      </c>
      <c r="K21" s="9">
        <v>1</v>
      </c>
      <c r="L21" s="9">
        <v>6000171</v>
      </c>
      <c r="M21" s="9">
        <v>2</v>
      </c>
      <c r="N21" s="10" t="str">
        <f>VLOOKUP(E21,[2]SpiritAnimal!$B:$C,2,FALSE)&amp;F21&amp;$O$7</f>
        <v>应龙1级</v>
      </c>
    </row>
    <row r="22" spans="1:14" x14ac:dyDescent="0.3">
      <c r="A22" s="38"/>
      <c r="B22" s="9">
        <v>203002</v>
      </c>
      <c r="C22" s="10" t="s">
        <v>66</v>
      </c>
      <c r="D22" s="21" t="s">
        <v>131</v>
      </c>
      <c r="E22" s="10">
        <v>20003</v>
      </c>
      <c r="F22" s="10">
        <v>2</v>
      </c>
      <c r="G22" s="11">
        <v>2000321</v>
      </c>
      <c r="H22" s="10">
        <v>9</v>
      </c>
      <c r="I22" s="9" t="s">
        <v>124</v>
      </c>
      <c r="J22" s="10">
        <v>99</v>
      </c>
      <c r="K22" s="9">
        <v>1</v>
      </c>
      <c r="L22" s="9">
        <v>6000171</v>
      </c>
      <c r="M22" s="9">
        <v>3</v>
      </c>
      <c r="N22" s="10" t="str">
        <f>VLOOKUP(E22,[2]SpiritAnimal!$B:$C,2,FALSE)&amp;F22&amp;$O$7</f>
        <v>应龙2级</v>
      </c>
    </row>
    <row r="23" spans="1:14" x14ac:dyDescent="0.3">
      <c r="A23" s="38"/>
      <c r="B23" s="9">
        <v>203003</v>
      </c>
      <c r="C23" s="10" t="s">
        <v>66</v>
      </c>
      <c r="D23" s="21" t="s">
        <v>132</v>
      </c>
      <c r="E23" s="10">
        <v>20003</v>
      </c>
      <c r="F23" s="10">
        <v>3</v>
      </c>
      <c r="G23" s="11">
        <v>2000331</v>
      </c>
      <c r="H23" s="10">
        <v>9</v>
      </c>
      <c r="I23" s="9" t="s">
        <v>124</v>
      </c>
      <c r="J23" s="10">
        <v>99</v>
      </c>
      <c r="K23" s="9">
        <v>1</v>
      </c>
      <c r="L23" s="9">
        <v>6000171</v>
      </c>
      <c r="M23" s="9">
        <v>4</v>
      </c>
      <c r="N23" s="10" t="str">
        <f>VLOOKUP(E23,[2]SpiritAnimal!$B:$C,2,FALSE)&amp;F23&amp;$O$7</f>
        <v>应龙3级</v>
      </c>
    </row>
    <row r="24" spans="1:14" x14ac:dyDescent="0.3">
      <c r="A24" s="38"/>
      <c r="B24" s="9">
        <v>203004</v>
      </c>
      <c r="C24" s="10" t="s">
        <v>66</v>
      </c>
      <c r="D24" s="21" t="s">
        <v>133</v>
      </c>
      <c r="E24" s="10">
        <v>20003</v>
      </c>
      <c r="F24" s="10">
        <v>4</v>
      </c>
      <c r="G24" s="11">
        <v>2000341</v>
      </c>
      <c r="H24" s="10">
        <v>9</v>
      </c>
      <c r="I24" s="9" t="s">
        <v>124</v>
      </c>
      <c r="J24" s="10">
        <v>99</v>
      </c>
      <c r="K24" s="9">
        <v>1</v>
      </c>
      <c r="L24" s="9">
        <v>6000171</v>
      </c>
      <c r="M24" s="9">
        <v>5</v>
      </c>
      <c r="N24" s="10" t="str">
        <f>VLOOKUP(E24,[2]SpiritAnimal!$B:$C,2,FALSE)&amp;F24&amp;$O$7</f>
        <v>应龙4级</v>
      </c>
    </row>
    <row r="25" spans="1:14" s="2" customFormat="1" ht="15" thickBot="1" x14ac:dyDescent="0.35">
      <c r="A25" s="39"/>
      <c r="B25" s="12">
        <v>203005</v>
      </c>
      <c r="C25" s="13" t="s">
        <v>66</v>
      </c>
      <c r="D25" s="22" t="s">
        <v>129</v>
      </c>
      <c r="E25" s="13">
        <v>20003</v>
      </c>
      <c r="F25" s="13">
        <v>5</v>
      </c>
      <c r="G25" s="14">
        <v>2000351</v>
      </c>
      <c r="H25" s="13">
        <v>9</v>
      </c>
      <c r="I25" s="12" t="s">
        <v>124</v>
      </c>
      <c r="J25" s="13">
        <v>99</v>
      </c>
      <c r="K25" s="12">
        <v>1</v>
      </c>
      <c r="L25" s="12">
        <v>6000171</v>
      </c>
      <c r="M25" s="12">
        <v>6</v>
      </c>
      <c r="N25" s="13" t="str">
        <f>VLOOKUP(E25,[2]SpiritAnimal!$B:$C,2,FALSE)&amp;F25&amp;$O$7</f>
        <v>应龙5级</v>
      </c>
    </row>
    <row r="26" spans="1:14" s="37" customFormat="1" x14ac:dyDescent="0.3">
      <c r="A26" s="32"/>
      <c r="B26" s="33">
        <v>204000</v>
      </c>
      <c r="C26" s="34" t="s">
        <v>67</v>
      </c>
      <c r="D26" s="34" t="s">
        <v>41</v>
      </c>
      <c r="E26" s="34">
        <v>20004</v>
      </c>
      <c r="F26" s="34">
        <v>0</v>
      </c>
      <c r="G26" s="34">
        <v>2000401</v>
      </c>
      <c r="H26" s="34">
        <v>9</v>
      </c>
      <c r="I26" s="36" t="s">
        <v>33</v>
      </c>
      <c r="J26" s="34">
        <v>99</v>
      </c>
      <c r="K26" s="33">
        <v>1</v>
      </c>
      <c r="L26" s="33">
        <v>6000172</v>
      </c>
      <c r="M26" s="33">
        <v>1</v>
      </c>
      <c r="N26" s="34" t="str">
        <f>VLOOKUP(E26,[2]SpiritAnimal!$B:$C,2,FALSE)&amp;F26&amp;$O$7</f>
        <v>烛龙0级</v>
      </c>
    </row>
    <row r="27" spans="1:14" x14ac:dyDescent="0.3">
      <c r="A27" s="38"/>
      <c r="B27" s="15">
        <v>204001</v>
      </c>
      <c r="C27" s="16" t="s">
        <v>67</v>
      </c>
      <c r="D27" s="16" t="s">
        <v>42</v>
      </c>
      <c r="E27" s="16">
        <v>20004</v>
      </c>
      <c r="F27" s="16">
        <v>1</v>
      </c>
      <c r="G27" s="16">
        <v>2000411</v>
      </c>
      <c r="H27" s="16">
        <v>9</v>
      </c>
      <c r="I27" s="19" t="s">
        <v>124</v>
      </c>
      <c r="J27" s="16">
        <v>99</v>
      </c>
      <c r="K27" s="15">
        <v>1</v>
      </c>
      <c r="L27" s="15">
        <v>6000172</v>
      </c>
      <c r="M27" s="15">
        <v>2</v>
      </c>
      <c r="N27" s="16" t="str">
        <f>VLOOKUP(E27,[2]SpiritAnimal!$B:$C,2,FALSE)&amp;F27&amp;$O$7</f>
        <v>烛龙1级</v>
      </c>
    </row>
    <row r="28" spans="1:14" x14ac:dyDescent="0.3">
      <c r="A28" s="38"/>
      <c r="B28" s="15">
        <v>204002</v>
      </c>
      <c r="C28" s="16" t="s">
        <v>67</v>
      </c>
      <c r="D28" s="16" t="s">
        <v>43</v>
      </c>
      <c r="E28" s="16">
        <v>20004</v>
      </c>
      <c r="F28" s="16">
        <v>2</v>
      </c>
      <c r="G28" s="16">
        <v>2000421</v>
      </c>
      <c r="H28" s="16">
        <v>9</v>
      </c>
      <c r="I28" s="19" t="s">
        <v>124</v>
      </c>
      <c r="J28" s="16">
        <v>99</v>
      </c>
      <c r="K28" s="15">
        <v>1</v>
      </c>
      <c r="L28" s="15">
        <v>6000172</v>
      </c>
      <c r="M28" s="15">
        <v>3</v>
      </c>
      <c r="N28" s="16" t="str">
        <f>VLOOKUP(E28,[2]SpiritAnimal!$B:$C,2,FALSE)&amp;F28&amp;$O$7</f>
        <v>烛龙2级</v>
      </c>
    </row>
    <row r="29" spans="1:14" x14ac:dyDescent="0.3">
      <c r="A29" s="38"/>
      <c r="B29" s="15">
        <v>204003</v>
      </c>
      <c r="C29" s="16" t="s">
        <v>67</v>
      </c>
      <c r="D29" s="16" t="s">
        <v>44</v>
      </c>
      <c r="E29" s="16">
        <v>20004</v>
      </c>
      <c r="F29" s="16">
        <v>3</v>
      </c>
      <c r="G29" s="16">
        <v>2000431</v>
      </c>
      <c r="H29" s="16">
        <v>9</v>
      </c>
      <c r="I29" s="19" t="s">
        <v>124</v>
      </c>
      <c r="J29" s="16">
        <v>99</v>
      </c>
      <c r="K29" s="15">
        <v>1</v>
      </c>
      <c r="L29" s="15">
        <v>6000172</v>
      </c>
      <c r="M29" s="15">
        <v>4</v>
      </c>
      <c r="N29" s="16" t="str">
        <f>VLOOKUP(E29,[2]SpiritAnimal!$B:$C,2,FALSE)&amp;F29&amp;$O$7</f>
        <v>烛龙3级</v>
      </c>
    </row>
    <row r="30" spans="1:14" x14ac:dyDescent="0.3">
      <c r="A30" s="38"/>
      <c r="B30" s="15">
        <v>204004</v>
      </c>
      <c r="C30" s="16" t="s">
        <v>67</v>
      </c>
      <c r="D30" s="16" t="s">
        <v>45</v>
      </c>
      <c r="E30" s="16">
        <v>20004</v>
      </c>
      <c r="F30" s="16">
        <v>4</v>
      </c>
      <c r="G30" s="16">
        <v>2000441</v>
      </c>
      <c r="H30" s="16">
        <v>9</v>
      </c>
      <c r="I30" s="19" t="s">
        <v>124</v>
      </c>
      <c r="J30" s="16">
        <v>99</v>
      </c>
      <c r="K30" s="15">
        <v>1</v>
      </c>
      <c r="L30" s="15">
        <v>6000172</v>
      </c>
      <c r="M30" s="15">
        <v>5</v>
      </c>
      <c r="N30" s="16" t="str">
        <f>VLOOKUP(E30,[2]SpiritAnimal!$B:$C,2,FALSE)&amp;F30&amp;$O$7</f>
        <v>烛龙4级</v>
      </c>
    </row>
    <row r="31" spans="1:14" s="2" customFormat="1" ht="15" thickBot="1" x14ac:dyDescent="0.35">
      <c r="A31" s="39"/>
      <c r="B31" s="17">
        <v>204005</v>
      </c>
      <c r="C31" s="18" t="s">
        <v>67</v>
      </c>
      <c r="D31" s="18" t="s">
        <v>46</v>
      </c>
      <c r="E31" s="18">
        <v>20004</v>
      </c>
      <c r="F31" s="18">
        <v>5</v>
      </c>
      <c r="G31" s="18">
        <v>2000451</v>
      </c>
      <c r="H31" s="18">
        <v>9</v>
      </c>
      <c r="I31" s="25" t="s">
        <v>124</v>
      </c>
      <c r="J31" s="18">
        <v>99</v>
      </c>
      <c r="K31" s="17">
        <v>1</v>
      </c>
      <c r="L31" s="17">
        <v>6000172</v>
      </c>
      <c r="M31" s="17">
        <v>6</v>
      </c>
      <c r="N31" s="18" t="str">
        <f>VLOOKUP(E31,[2]SpiritAnimal!$B:$C,2,FALSE)&amp;F31&amp;$O$7</f>
        <v>烛龙5级</v>
      </c>
    </row>
    <row r="32" spans="1:14" s="37" customFormat="1" x14ac:dyDescent="0.3">
      <c r="A32" s="32"/>
      <c r="B32" s="40">
        <v>205000</v>
      </c>
      <c r="C32" s="42" t="s">
        <v>68</v>
      </c>
      <c r="D32" s="42" t="s">
        <v>47</v>
      </c>
      <c r="E32" s="42">
        <v>20005</v>
      </c>
      <c r="F32" s="42">
        <v>0</v>
      </c>
      <c r="G32" s="43">
        <v>2005001</v>
      </c>
      <c r="H32" s="42">
        <v>8</v>
      </c>
      <c r="I32" s="40" t="s">
        <v>33</v>
      </c>
      <c r="J32" s="42">
        <v>99</v>
      </c>
      <c r="K32" s="40">
        <v>1</v>
      </c>
      <c r="L32" s="40">
        <v>6000174</v>
      </c>
      <c r="M32" s="40">
        <v>1</v>
      </c>
      <c r="N32" s="42" t="str">
        <f>VLOOKUP(E32,[2]SpiritAnimal!$B:$C,2,FALSE)&amp;F32&amp;$O$7</f>
        <v>貔貅0级</v>
      </c>
    </row>
    <row r="33" spans="1:14" x14ac:dyDescent="0.3">
      <c r="A33" s="38"/>
      <c r="B33" s="9">
        <v>205001</v>
      </c>
      <c r="C33" s="10" t="s">
        <v>68</v>
      </c>
      <c r="D33" s="10" t="s">
        <v>48</v>
      </c>
      <c r="E33" s="10">
        <v>20005</v>
      </c>
      <c r="F33" s="10">
        <v>1</v>
      </c>
      <c r="G33" s="11">
        <v>2005011</v>
      </c>
      <c r="H33" s="10">
        <v>8</v>
      </c>
      <c r="I33" s="9" t="s">
        <v>124</v>
      </c>
      <c r="J33" s="10">
        <v>99</v>
      </c>
      <c r="K33" s="9">
        <v>1</v>
      </c>
      <c r="L33" s="9">
        <v>6000174</v>
      </c>
      <c r="M33" s="9">
        <v>2</v>
      </c>
      <c r="N33" s="10" t="str">
        <f>VLOOKUP(E33,[2]SpiritAnimal!$B:$C,2,FALSE)&amp;F33&amp;$O$7</f>
        <v>貔貅1级</v>
      </c>
    </row>
    <row r="34" spans="1:14" x14ac:dyDescent="0.3">
      <c r="A34" s="38"/>
      <c r="B34" s="9">
        <v>205002</v>
      </c>
      <c r="C34" s="10" t="s">
        <v>68</v>
      </c>
      <c r="D34" s="10" t="s">
        <v>49</v>
      </c>
      <c r="E34" s="10">
        <v>20005</v>
      </c>
      <c r="F34" s="10">
        <v>2</v>
      </c>
      <c r="G34" s="11">
        <v>2005021</v>
      </c>
      <c r="H34" s="10">
        <v>8</v>
      </c>
      <c r="I34" s="9" t="s">
        <v>124</v>
      </c>
      <c r="J34" s="10">
        <v>99</v>
      </c>
      <c r="K34" s="9">
        <v>1</v>
      </c>
      <c r="L34" s="9">
        <v>6000174</v>
      </c>
      <c r="M34" s="9">
        <v>3</v>
      </c>
      <c r="N34" s="10" t="str">
        <f>VLOOKUP(E34,[2]SpiritAnimal!$B:$C,2,FALSE)&amp;F34&amp;$O$7</f>
        <v>貔貅2级</v>
      </c>
    </row>
    <row r="35" spans="1:14" x14ac:dyDescent="0.3">
      <c r="A35" s="38"/>
      <c r="B35" s="9">
        <v>205003</v>
      </c>
      <c r="C35" s="10" t="s">
        <v>68</v>
      </c>
      <c r="D35" s="10" t="s">
        <v>50</v>
      </c>
      <c r="E35" s="10">
        <v>20005</v>
      </c>
      <c r="F35" s="10">
        <v>3</v>
      </c>
      <c r="G35" s="11">
        <v>2005031</v>
      </c>
      <c r="H35" s="10">
        <v>8</v>
      </c>
      <c r="I35" s="9" t="s">
        <v>124</v>
      </c>
      <c r="J35" s="10">
        <v>99</v>
      </c>
      <c r="K35" s="9">
        <v>1</v>
      </c>
      <c r="L35" s="9">
        <v>6000174</v>
      </c>
      <c r="M35" s="9">
        <v>4</v>
      </c>
      <c r="N35" s="10" t="str">
        <f>VLOOKUP(E35,[2]SpiritAnimal!$B:$C,2,FALSE)&amp;F35&amp;$O$7</f>
        <v>貔貅3级</v>
      </c>
    </row>
    <row r="36" spans="1:14" x14ac:dyDescent="0.3">
      <c r="A36" s="38"/>
      <c r="B36" s="9">
        <v>205004</v>
      </c>
      <c r="C36" s="10" t="s">
        <v>68</v>
      </c>
      <c r="D36" s="10" t="s">
        <v>51</v>
      </c>
      <c r="E36" s="10">
        <v>20005</v>
      </c>
      <c r="F36" s="10">
        <v>4</v>
      </c>
      <c r="G36" s="11">
        <v>2005041</v>
      </c>
      <c r="H36" s="10">
        <v>8</v>
      </c>
      <c r="I36" s="9" t="s">
        <v>124</v>
      </c>
      <c r="J36" s="10">
        <v>99</v>
      </c>
      <c r="K36" s="9">
        <v>1</v>
      </c>
      <c r="L36" s="9">
        <v>6000174</v>
      </c>
      <c r="M36" s="9">
        <v>5</v>
      </c>
      <c r="N36" s="10" t="str">
        <f>VLOOKUP(E36,[2]SpiritAnimal!$B:$C,2,FALSE)&amp;F36&amp;$O$7</f>
        <v>貔貅4级</v>
      </c>
    </row>
    <row r="37" spans="1:14" x14ac:dyDescent="0.3">
      <c r="A37" s="38"/>
      <c r="B37" s="9">
        <v>205005</v>
      </c>
      <c r="C37" s="10" t="s">
        <v>68</v>
      </c>
      <c r="D37" s="10" t="s">
        <v>52</v>
      </c>
      <c r="E37" s="10">
        <v>20005</v>
      </c>
      <c r="F37" s="10">
        <v>5</v>
      </c>
      <c r="G37" s="11">
        <v>2005051</v>
      </c>
      <c r="H37" s="10">
        <v>8</v>
      </c>
      <c r="I37" s="9" t="s">
        <v>124</v>
      </c>
      <c r="J37" s="10">
        <v>99</v>
      </c>
      <c r="K37" s="9">
        <v>1</v>
      </c>
      <c r="L37" s="9">
        <v>6000174</v>
      </c>
      <c r="M37" s="9">
        <v>6</v>
      </c>
      <c r="N37" s="10" t="str">
        <f>VLOOKUP(E37,[2]SpiritAnimal!$B:$C,2,FALSE)&amp;F37&amp;$O$7</f>
        <v>貔貅5级</v>
      </c>
    </row>
    <row r="38" spans="1:14" x14ac:dyDescent="0.3">
      <c r="A38" s="38"/>
      <c r="B38" s="9">
        <v>205006</v>
      </c>
      <c r="C38" s="10" t="str">
        <f>C37</f>
        <v>鼓阵定军</v>
      </c>
      <c r="D38" s="10" t="s">
        <v>283</v>
      </c>
      <c r="E38" s="10">
        <f>E37</f>
        <v>20005</v>
      </c>
      <c r="F38" s="10">
        <f>F37+1</f>
        <v>6</v>
      </c>
      <c r="G38" s="50" t="s">
        <v>287</v>
      </c>
      <c r="H38" s="21" t="s">
        <v>292</v>
      </c>
      <c r="I38" s="28" t="s">
        <v>293</v>
      </c>
      <c r="J38" s="21" t="s">
        <v>294</v>
      </c>
      <c r="K38" s="9" t="s">
        <v>136</v>
      </c>
      <c r="L38" s="9">
        <v>6000174</v>
      </c>
      <c r="M38" s="9">
        <f>M37+1</f>
        <v>7</v>
      </c>
      <c r="N38" s="10" t="str">
        <f>VLOOKUP(E38,[2]SpiritAnimal!$B:$C,2,FALSE)&amp;F38&amp;$O$7</f>
        <v>貔貅6级</v>
      </c>
    </row>
    <row r="39" spans="1:14" x14ac:dyDescent="0.3">
      <c r="A39" s="38"/>
      <c r="B39" s="9">
        <v>205007</v>
      </c>
      <c r="C39" s="10" t="str">
        <f t="shared" ref="C39:C42" si="0">C38</f>
        <v>鼓阵定军</v>
      </c>
      <c r="D39" s="10" t="s">
        <v>284</v>
      </c>
      <c r="E39" s="10">
        <f t="shared" ref="E39:E42" si="1">E38</f>
        <v>20005</v>
      </c>
      <c r="F39" s="10">
        <f t="shared" ref="F39:F42" si="2">F38+1</f>
        <v>7</v>
      </c>
      <c r="G39" s="50" t="s">
        <v>288</v>
      </c>
      <c r="H39" s="21" t="s">
        <v>292</v>
      </c>
      <c r="I39" s="28" t="s">
        <v>293</v>
      </c>
      <c r="J39" s="21" t="s">
        <v>294</v>
      </c>
      <c r="K39" s="9" t="s">
        <v>136</v>
      </c>
      <c r="L39" s="9">
        <v>6000174</v>
      </c>
      <c r="M39" s="9">
        <f t="shared" ref="M39:M42" si="3">M38+1</f>
        <v>8</v>
      </c>
      <c r="N39" s="10" t="str">
        <f>VLOOKUP(E39,[2]SpiritAnimal!$B:$C,2,FALSE)&amp;F39&amp;$O$7</f>
        <v>貔貅7级</v>
      </c>
    </row>
    <row r="40" spans="1:14" x14ac:dyDescent="0.3">
      <c r="A40" s="38"/>
      <c r="B40" s="9">
        <v>205008</v>
      </c>
      <c r="C40" s="10" t="str">
        <f t="shared" si="0"/>
        <v>鼓阵定军</v>
      </c>
      <c r="D40" s="10" t="s">
        <v>285</v>
      </c>
      <c r="E40" s="10">
        <f t="shared" si="1"/>
        <v>20005</v>
      </c>
      <c r="F40" s="10">
        <f t="shared" si="2"/>
        <v>8</v>
      </c>
      <c r="G40" s="50" t="s">
        <v>289</v>
      </c>
      <c r="H40" s="21" t="s">
        <v>292</v>
      </c>
      <c r="I40" s="28" t="s">
        <v>293</v>
      </c>
      <c r="J40" s="21" t="s">
        <v>294</v>
      </c>
      <c r="K40" s="9" t="s">
        <v>136</v>
      </c>
      <c r="L40" s="9">
        <v>6000174</v>
      </c>
      <c r="M40" s="9">
        <f t="shared" si="3"/>
        <v>9</v>
      </c>
      <c r="N40" s="10" t="str">
        <f>VLOOKUP(E40,[2]SpiritAnimal!$B:$C,2,FALSE)&amp;F40&amp;$O$7</f>
        <v>貔貅8级</v>
      </c>
    </row>
    <row r="41" spans="1:14" x14ac:dyDescent="0.3">
      <c r="A41" s="38"/>
      <c r="B41" s="9">
        <v>205009</v>
      </c>
      <c r="C41" s="10" t="str">
        <f t="shared" si="0"/>
        <v>鼓阵定军</v>
      </c>
      <c r="D41" s="10" t="s">
        <v>286</v>
      </c>
      <c r="E41" s="10">
        <f t="shared" si="1"/>
        <v>20005</v>
      </c>
      <c r="F41" s="10">
        <f t="shared" si="2"/>
        <v>9</v>
      </c>
      <c r="G41" s="50" t="s">
        <v>290</v>
      </c>
      <c r="H41" s="21" t="s">
        <v>292</v>
      </c>
      <c r="I41" s="28" t="s">
        <v>293</v>
      </c>
      <c r="J41" s="21" t="s">
        <v>294</v>
      </c>
      <c r="K41" s="9" t="s">
        <v>136</v>
      </c>
      <c r="L41" s="9">
        <v>6000174</v>
      </c>
      <c r="M41" s="9">
        <f t="shared" si="3"/>
        <v>10</v>
      </c>
      <c r="N41" s="10" t="str">
        <f>VLOOKUP(E41,[2]SpiritAnimal!$B:$C,2,FALSE)&amp;F41&amp;$O$7</f>
        <v>貔貅9级</v>
      </c>
    </row>
    <row r="42" spans="1:14" s="2" customFormat="1" ht="15" thickBot="1" x14ac:dyDescent="0.35">
      <c r="A42" s="39"/>
      <c r="B42" s="12">
        <v>205010</v>
      </c>
      <c r="C42" s="13" t="str">
        <f t="shared" si="0"/>
        <v>鼓阵定军</v>
      </c>
      <c r="D42" s="13" t="s">
        <v>281</v>
      </c>
      <c r="E42" s="13">
        <f t="shared" si="1"/>
        <v>20005</v>
      </c>
      <c r="F42" s="13">
        <f t="shared" si="2"/>
        <v>10</v>
      </c>
      <c r="G42" s="14">
        <v>2005101</v>
      </c>
      <c r="H42" s="13">
        <v>8</v>
      </c>
      <c r="I42" s="12" t="s">
        <v>124</v>
      </c>
      <c r="J42" s="13">
        <v>99</v>
      </c>
      <c r="K42" s="12">
        <v>1</v>
      </c>
      <c r="L42" s="12">
        <v>6000174</v>
      </c>
      <c r="M42" s="12">
        <f t="shared" si="3"/>
        <v>11</v>
      </c>
      <c r="N42" s="13" t="str">
        <f>VLOOKUP(E42,[2]SpiritAnimal!$B:$C,2,FALSE)&amp;F42&amp;$O$7</f>
        <v>貔貅10级</v>
      </c>
    </row>
    <row r="43" spans="1:14" x14ac:dyDescent="0.3">
      <c r="B43" s="15">
        <v>206000</v>
      </c>
      <c r="C43" s="16" t="s">
        <v>69</v>
      </c>
      <c r="D43" s="23" t="s">
        <v>55</v>
      </c>
      <c r="E43" s="16">
        <v>20006</v>
      </c>
      <c r="F43" s="16">
        <v>0</v>
      </c>
      <c r="G43" s="16">
        <v>2006001</v>
      </c>
      <c r="H43" s="16">
        <v>8</v>
      </c>
      <c r="I43" s="19" t="s">
        <v>33</v>
      </c>
      <c r="J43" s="16">
        <v>99</v>
      </c>
      <c r="K43" s="15">
        <v>1</v>
      </c>
      <c r="L43" s="15">
        <v>6000175</v>
      </c>
      <c r="M43" s="15">
        <v>1</v>
      </c>
      <c r="N43" s="16" t="str">
        <f>VLOOKUP(E43,[2]SpiritAnimal!$B:$C,2,FALSE)&amp;F43&amp;$O$7</f>
        <v>白泽0级</v>
      </c>
    </row>
    <row r="44" spans="1:14" x14ac:dyDescent="0.3">
      <c r="B44" s="15">
        <v>206001</v>
      </c>
      <c r="C44" s="16" t="s">
        <v>69</v>
      </c>
      <c r="D44" s="23" t="s">
        <v>56</v>
      </c>
      <c r="E44" s="16">
        <v>20006</v>
      </c>
      <c r="F44" s="16">
        <v>1</v>
      </c>
      <c r="G44" s="16">
        <v>2006011</v>
      </c>
      <c r="H44" s="16">
        <v>8</v>
      </c>
      <c r="I44" s="19" t="s">
        <v>124</v>
      </c>
      <c r="J44" s="16">
        <v>99</v>
      </c>
      <c r="K44" s="15">
        <v>1</v>
      </c>
      <c r="L44" s="15">
        <v>6000175</v>
      </c>
      <c r="M44" s="15">
        <v>2</v>
      </c>
      <c r="N44" s="16" t="str">
        <f>VLOOKUP(E44,[2]SpiritAnimal!$B:$C,2,FALSE)&amp;F44&amp;$O$7</f>
        <v>白泽1级</v>
      </c>
    </row>
    <row r="45" spans="1:14" x14ac:dyDescent="0.3">
      <c r="B45" s="15">
        <v>206002</v>
      </c>
      <c r="C45" s="16" t="s">
        <v>69</v>
      </c>
      <c r="D45" s="23" t="s">
        <v>57</v>
      </c>
      <c r="E45" s="16">
        <v>20006</v>
      </c>
      <c r="F45" s="16">
        <v>2</v>
      </c>
      <c r="G45" s="16">
        <v>2006021</v>
      </c>
      <c r="H45" s="16">
        <v>8</v>
      </c>
      <c r="I45" s="19" t="s">
        <v>124</v>
      </c>
      <c r="J45" s="16">
        <v>99</v>
      </c>
      <c r="K45" s="15">
        <v>1</v>
      </c>
      <c r="L45" s="15">
        <v>6000175</v>
      </c>
      <c r="M45" s="15">
        <v>3</v>
      </c>
      <c r="N45" s="16" t="str">
        <f>VLOOKUP(E45,[2]SpiritAnimal!$B:$C,2,FALSE)&amp;F45&amp;$O$7</f>
        <v>白泽2级</v>
      </c>
    </row>
    <row r="46" spans="1:14" x14ac:dyDescent="0.3">
      <c r="B46" s="15">
        <v>206003</v>
      </c>
      <c r="C46" s="16" t="s">
        <v>69</v>
      </c>
      <c r="D46" s="23" t="s">
        <v>58</v>
      </c>
      <c r="E46" s="16">
        <v>20006</v>
      </c>
      <c r="F46" s="16">
        <v>3</v>
      </c>
      <c r="G46" s="16">
        <v>2006031</v>
      </c>
      <c r="H46" s="16">
        <v>8</v>
      </c>
      <c r="I46" s="19" t="s">
        <v>124</v>
      </c>
      <c r="J46" s="16">
        <v>99</v>
      </c>
      <c r="K46" s="15">
        <v>1</v>
      </c>
      <c r="L46" s="15">
        <v>6000175</v>
      </c>
      <c r="M46" s="15">
        <v>4</v>
      </c>
      <c r="N46" s="16" t="str">
        <f>VLOOKUP(E46,[2]SpiritAnimal!$B:$C,2,FALSE)&amp;F46&amp;$O$7</f>
        <v>白泽3级</v>
      </c>
    </row>
    <row r="47" spans="1:14" x14ac:dyDescent="0.3">
      <c r="B47" s="15">
        <v>206004</v>
      </c>
      <c r="C47" s="16" t="s">
        <v>69</v>
      </c>
      <c r="D47" s="23" t="s">
        <v>59</v>
      </c>
      <c r="E47" s="16">
        <v>20006</v>
      </c>
      <c r="F47" s="16">
        <v>4</v>
      </c>
      <c r="G47" s="16">
        <v>2006041</v>
      </c>
      <c r="H47" s="16">
        <v>8</v>
      </c>
      <c r="I47" s="19" t="s">
        <v>124</v>
      </c>
      <c r="J47" s="16">
        <v>99</v>
      </c>
      <c r="K47" s="15">
        <v>1</v>
      </c>
      <c r="L47" s="15">
        <v>6000175</v>
      </c>
      <c r="M47" s="15">
        <v>5</v>
      </c>
      <c r="N47" s="16" t="str">
        <f>VLOOKUP(E47,[2]SpiritAnimal!$B:$C,2,FALSE)&amp;F47&amp;$O$7</f>
        <v>白泽4级</v>
      </c>
    </row>
    <row r="48" spans="1:14" x14ac:dyDescent="0.3">
      <c r="B48" s="15">
        <v>206005</v>
      </c>
      <c r="C48" s="16" t="s">
        <v>69</v>
      </c>
      <c r="D48" s="23" t="s">
        <v>60</v>
      </c>
      <c r="E48" s="16">
        <v>20006</v>
      </c>
      <c r="F48" s="16">
        <v>5</v>
      </c>
      <c r="G48" s="16">
        <v>2006051</v>
      </c>
      <c r="H48" s="16">
        <v>8</v>
      </c>
      <c r="I48" s="19" t="s">
        <v>124</v>
      </c>
      <c r="J48" s="16">
        <v>99</v>
      </c>
      <c r="K48" s="15">
        <v>1</v>
      </c>
      <c r="L48" s="15">
        <v>6000175</v>
      </c>
      <c r="M48" s="15">
        <v>6</v>
      </c>
      <c r="N48" s="16" t="str">
        <f>VLOOKUP(E48,[2]SpiritAnimal!$B:$C,2,FALSE)&amp;F48&amp;$O$7</f>
        <v>白泽5级</v>
      </c>
    </row>
    <row r="49" spans="1:14" x14ac:dyDescent="0.3">
      <c r="B49" s="15">
        <v>206006</v>
      </c>
      <c r="C49" s="15" t="str">
        <f>C48</f>
        <v>趋吉避凶</v>
      </c>
      <c r="D49" s="16" t="str">
        <f>D48</f>
        <v>增加我方全体神将减伤24%，持续1回合，同时回复生命上限12%的生命。奇数回合结束后释放。</v>
      </c>
      <c r="E49" s="16">
        <f>E48</f>
        <v>20006</v>
      </c>
      <c r="F49" s="16">
        <f>F48+1</f>
        <v>6</v>
      </c>
      <c r="G49" s="46">
        <v>2006061</v>
      </c>
      <c r="H49" s="16">
        <v>8</v>
      </c>
      <c r="I49" s="15" t="s">
        <v>124</v>
      </c>
      <c r="J49" s="16">
        <v>99</v>
      </c>
      <c r="K49" s="15">
        <v>1</v>
      </c>
      <c r="L49" s="15">
        <v>6000174</v>
      </c>
      <c r="M49" s="15">
        <f>M48+1</f>
        <v>7</v>
      </c>
      <c r="N49" s="16" t="str">
        <f>VLOOKUP(E49,[2]SpiritAnimal!$B:$C,2,FALSE)&amp;F49&amp;$O$7</f>
        <v>白泽6级</v>
      </c>
    </row>
    <row r="50" spans="1:14" x14ac:dyDescent="0.3">
      <c r="B50" s="15">
        <v>206007</v>
      </c>
      <c r="C50" s="15" t="str">
        <f t="shared" ref="C50:C53" si="4">C49</f>
        <v>趋吉避凶</v>
      </c>
      <c r="D50" s="16" t="str">
        <f t="shared" ref="D50:D53" si="5">D49</f>
        <v>增加我方全体神将减伤24%，持续1回合，同时回复生命上限12%的生命。奇数回合结束后释放。</v>
      </c>
      <c r="E50" s="16">
        <f t="shared" ref="E50:E53" si="6">E49</f>
        <v>20006</v>
      </c>
      <c r="F50" s="16">
        <f t="shared" ref="F50:F53" si="7">F49+1</f>
        <v>7</v>
      </c>
      <c r="G50" s="46">
        <v>2006071</v>
      </c>
      <c r="H50" s="16">
        <v>8</v>
      </c>
      <c r="I50" s="19" t="s">
        <v>124</v>
      </c>
      <c r="J50" s="16">
        <v>99</v>
      </c>
      <c r="K50" s="15">
        <v>1</v>
      </c>
      <c r="L50" s="15">
        <v>6000174</v>
      </c>
      <c r="M50" s="15">
        <f t="shared" ref="M50:M53" si="8">M49+1</f>
        <v>8</v>
      </c>
      <c r="N50" s="16" t="str">
        <f>VLOOKUP(E50,[2]SpiritAnimal!$B:$C,2,FALSE)&amp;F50&amp;$O$7</f>
        <v>白泽7级</v>
      </c>
    </row>
    <row r="51" spans="1:14" x14ac:dyDescent="0.3">
      <c r="B51" s="15">
        <v>206008</v>
      </c>
      <c r="C51" s="15" t="str">
        <f t="shared" si="4"/>
        <v>趋吉避凶</v>
      </c>
      <c r="D51" s="16" t="str">
        <f t="shared" si="5"/>
        <v>增加我方全体神将减伤24%，持续1回合，同时回复生命上限12%的生命。奇数回合结束后释放。</v>
      </c>
      <c r="E51" s="16">
        <f t="shared" si="6"/>
        <v>20006</v>
      </c>
      <c r="F51" s="16">
        <f t="shared" si="7"/>
        <v>8</v>
      </c>
      <c r="G51" s="46">
        <v>2006081</v>
      </c>
      <c r="H51" s="16">
        <v>8</v>
      </c>
      <c r="I51" s="19" t="s">
        <v>124</v>
      </c>
      <c r="J51" s="16">
        <v>99</v>
      </c>
      <c r="K51" s="15">
        <v>1</v>
      </c>
      <c r="L51" s="15">
        <v>6000174</v>
      </c>
      <c r="M51" s="15">
        <f t="shared" si="8"/>
        <v>9</v>
      </c>
      <c r="N51" s="16" t="str">
        <f>VLOOKUP(E51,[2]SpiritAnimal!$B:$C,2,FALSE)&amp;F51&amp;$O$7</f>
        <v>白泽8级</v>
      </c>
    </row>
    <row r="52" spans="1:14" x14ac:dyDescent="0.3">
      <c r="B52" s="15">
        <v>206009</v>
      </c>
      <c r="C52" s="15" t="str">
        <f t="shared" si="4"/>
        <v>趋吉避凶</v>
      </c>
      <c r="D52" s="16" t="str">
        <f t="shared" si="5"/>
        <v>增加我方全体神将减伤24%，持续1回合，同时回复生命上限12%的生命。奇数回合结束后释放。</v>
      </c>
      <c r="E52" s="16">
        <f t="shared" si="6"/>
        <v>20006</v>
      </c>
      <c r="F52" s="16">
        <f t="shared" si="7"/>
        <v>9</v>
      </c>
      <c r="G52" s="46">
        <v>2006091</v>
      </c>
      <c r="H52" s="16">
        <v>8</v>
      </c>
      <c r="I52" s="19" t="s">
        <v>124</v>
      </c>
      <c r="J52" s="16">
        <v>99</v>
      </c>
      <c r="K52" s="15">
        <v>1</v>
      </c>
      <c r="L52" s="15">
        <v>6000174</v>
      </c>
      <c r="M52" s="15">
        <f t="shared" si="8"/>
        <v>10</v>
      </c>
      <c r="N52" s="16" t="str">
        <f>VLOOKUP(E52,[2]SpiritAnimal!$B:$C,2,FALSE)&amp;F52&amp;$O$7</f>
        <v>白泽9级</v>
      </c>
    </row>
    <row r="53" spans="1:14" ht="15" thickBot="1" x14ac:dyDescent="0.35">
      <c r="B53" s="15">
        <v>206010</v>
      </c>
      <c r="C53" s="15" t="str">
        <f t="shared" si="4"/>
        <v>趋吉避凶</v>
      </c>
      <c r="D53" s="16" t="str">
        <f t="shared" si="5"/>
        <v>增加我方全体神将减伤24%，持续1回合，同时回复生命上限12%的生命。奇数回合结束后释放。</v>
      </c>
      <c r="E53" s="16">
        <f t="shared" si="6"/>
        <v>20006</v>
      </c>
      <c r="F53" s="16">
        <f t="shared" si="7"/>
        <v>10</v>
      </c>
      <c r="G53" s="46">
        <v>2006101</v>
      </c>
      <c r="H53" s="16">
        <v>8</v>
      </c>
      <c r="I53" s="15" t="s">
        <v>124</v>
      </c>
      <c r="J53" s="16">
        <v>99</v>
      </c>
      <c r="K53" s="15">
        <v>1</v>
      </c>
      <c r="L53" s="15">
        <v>6000174</v>
      </c>
      <c r="M53" s="15">
        <f t="shared" si="8"/>
        <v>11</v>
      </c>
      <c r="N53" s="16" t="str">
        <f>VLOOKUP(E53,[2]SpiritAnimal!$B:$C,2,FALSE)&amp;F53&amp;$O$7</f>
        <v>白泽10级</v>
      </c>
    </row>
    <row r="54" spans="1:14" s="37" customFormat="1" x14ac:dyDescent="0.3">
      <c r="A54" s="32"/>
      <c r="B54" s="40">
        <v>207000</v>
      </c>
      <c r="C54" s="42" t="s">
        <v>70</v>
      </c>
      <c r="D54" s="21" t="s">
        <v>53</v>
      </c>
      <c r="E54" s="42">
        <v>20007</v>
      </c>
      <c r="F54" s="42">
        <v>0</v>
      </c>
      <c r="G54" s="43" t="s">
        <v>268</v>
      </c>
      <c r="H54" s="42" t="s">
        <v>27</v>
      </c>
      <c r="I54" s="44" t="s">
        <v>63</v>
      </c>
      <c r="J54" s="42" t="s">
        <v>28</v>
      </c>
      <c r="K54" s="40" t="s">
        <v>61</v>
      </c>
      <c r="L54" s="40">
        <v>6000173</v>
      </c>
      <c r="M54" s="40">
        <v>1</v>
      </c>
      <c r="N54" s="42" t="str">
        <f>VLOOKUP(E54,[2]SpiritAnimal!$B:$C,2,FALSE)&amp;F54&amp;$O$7</f>
        <v>凤凰0级</v>
      </c>
    </row>
    <row r="55" spans="1:14" x14ac:dyDescent="0.3">
      <c r="A55" s="38"/>
      <c r="B55" s="9">
        <v>207001</v>
      </c>
      <c r="C55" s="10" t="s">
        <v>70</v>
      </c>
      <c r="D55" s="21" t="s">
        <v>248</v>
      </c>
      <c r="E55" s="10">
        <v>20007</v>
      </c>
      <c r="F55" s="10">
        <v>1</v>
      </c>
      <c r="G55" s="11" t="s">
        <v>269</v>
      </c>
      <c r="H55" s="10" t="s">
        <v>27</v>
      </c>
      <c r="I55" s="28" t="s">
        <v>135</v>
      </c>
      <c r="J55" s="10" t="s">
        <v>28</v>
      </c>
      <c r="K55" s="9" t="s">
        <v>136</v>
      </c>
      <c r="L55" s="9">
        <v>6000173</v>
      </c>
      <c r="M55" s="9">
        <v>2</v>
      </c>
      <c r="N55" s="10" t="str">
        <f>VLOOKUP(E55,[2]SpiritAnimal!$B:$C,2,FALSE)&amp;F55&amp;$O$7</f>
        <v>凤凰1级</v>
      </c>
    </row>
    <row r="56" spans="1:14" x14ac:dyDescent="0.3">
      <c r="A56" s="38"/>
      <c r="B56" s="9">
        <v>207002</v>
      </c>
      <c r="C56" s="10" t="s">
        <v>70</v>
      </c>
      <c r="D56" s="21" t="s">
        <v>249</v>
      </c>
      <c r="E56" s="10">
        <v>20007</v>
      </c>
      <c r="F56" s="10">
        <v>2</v>
      </c>
      <c r="G56" s="11" t="s">
        <v>270</v>
      </c>
      <c r="H56" s="10" t="s">
        <v>27</v>
      </c>
      <c r="I56" s="28" t="s">
        <v>135</v>
      </c>
      <c r="J56" s="10" t="s">
        <v>28</v>
      </c>
      <c r="K56" s="9" t="s">
        <v>136</v>
      </c>
      <c r="L56" s="9">
        <v>6000173</v>
      </c>
      <c r="M56" s="9">
        <v>3</v>
      </c>
      <c r="N56" s="10" t="str">
        <f>VLOOKUP(E56,[2]SpiritAnimal!$B:$C,2,FALSE)&amp;F56&amp;$O$7</f>
        <v>凤凰2级</v>
      </c>
    </row>
    <row r="57" spans="1:14" x14ac:dyDescent="0.3">
      <c r="A57" s="38"/>
      <c r="B57" s="9">
        <v>207003</v>
      </c>
      <c r="C57" s="10" t="s">
        <v>70</v>
      </c>
      <c r="D57" s="21" t="s">
        <v>250</v>
      </c>
      <c r="E57" s="10">
        <v>20007</v>
      </c>
      <c r="F57" s="10">
        <v>3</v>
      </c>
      <c r="G57" s="11" t="s">
        <v>271</v>
      </c>
      <c r="H57" s="10" t="s">
        <v>27</v>
      </c>
      <c r="I57" s="28" t="s">
        <v>135</v>
      </c>
      <c r="J57" s="10" t="s">
        <v>28</v>
      </c>
      <c r="K57" s="9" t="s">
        <v>136</v>
      </c>
      <c r="L57" s="9">
        <v>6000173</v>
      </c>
      <c r="M57" s="9">
        <v>4</v>
      </c>
      <c r="N57" s="10" t="str">
        <f>VLOOKUP(E57,[2]SpiritAnimal!$B:$C,2,FALSE)&amp;F57&amp;$O$7</f>
        <v>凤凰3级</v>
      </c>
    </row>
    <row r="58" spans="1:14" x14ac:dyDescent="0.3">
      <c r="A58" s="38"/>
      <c r="B58" s="9">
        <v>207004</v>
      </c>
      <c r="C58" s="10" t="s">
        <v>70</v>
      </c>
      <c r="D58" s="21" t="s">
        <v>251</v>
      </c>
      <c r="E58" s="10">
        <v>20007</v>
      </c>
      <c r="F58" s="10">
        <v>4</v>
      </c>
      <c r="G58" s="11" t="s">
        <v>272</v>
      </c>
      <c r="H58" s="10" t="s">
        <v>27</v>
      </c>
      <c r="I58" s="28" t="s">
        <v>135</v>
      </c>
      <c r="J58" s="10" t="s">
        <v>28</v>
      </c>
      <c r="K58" s="9" t="s">
        <v>136</v>
      </c>
      <c r="L58" s="9">
        <v>6000173</v>
      </c>
      <c r="M58" s="9">
        <v>5</v>
      </c>
      <c r="N58" s="10" t="str">
        <f>VLOOKUP(E58,[2]SpiritAnimal!$B:$C,2,FALSE)&amp;F58&amp;$O$7</f>
        <v>凤凰4级</v>
      </c>
    </row>
    <row r="59" spans="1:14" ht="15" thickBot="1" x14ac:dyDescent="0.35">
      <c r="A59" s="38"/>
      <c r="B59" s="9">
        <v>207005</v>
      </c>
      <c r="C59" s="10" t="s">
        <v>70</v>
      </c>
      <c r="D59" s="22" t="s">
        <v>252</v>
      </c>
      <c r="E59" s="10">
        <v>20007</v>
      </c>
      <c r="F59" s="10">
        <v>5</v>
      </c>
      <c r="G59" s="11" t="s">
        <v>273</v>
      </c>
      <c r="H59" s="10" t="s">
        <v>27</v>
      </c>
      <c r="I59" s="28" t="s">
        <v>135</v>
      </c>
      <c r="J59" s="10" t="s">
        <v>28</v>
      </c>
      <c r="K59" s="9" t="s">
        <v>136</v>
      </c>
      <c r="L59" s="9">
        <v>6000173</v>
      </c>
      <c r="M59" s="9">
        <v>6</v>
      </c>
      <c r="N59" s="10" t="str">
        <f>VLOOKUP(E59,[2]SpiritAnimal!$B:$C,2,FALSE)&amp;F59&amp;$O$7</f>
        <v>凤凰5级</v>
      </c>
    </row>
    <row r="60" spans="1:14" x14ac:dyDescent="0.3">
      <c r="A60" s="38"/>
      <c r="B60" s="9">
        <v>207006</v>
      </c>
      <c r="C60" s="10" t="str">
        <f>C59</f>
        <v>神鸟慑魂</v>
      </c>
      <c r="D60" s="10" t="str">
        <f>D59</f>
        <v>战斗开始前降低全体敌人2点怒气，战斗中每回合有50%几率减少全体敌人1点怒气。</v>
      </c>
      <c r="E60" s="10">
        <f>E59</f>
        <v>20007</v>
      </c>
      <c r="F60" s="10">
        <f>F59+1</f>
        <v>6</v>
      </c>
      <c r="G60" s="11" t="s">
        <v>274</v>
      </c>
      <c r="H60" s="10" t="s">
        <v>27</v>
      </c>
      <c r="I60" s="28" t="s">
        <v>135</v>
      </c>
      <c r="J60" s="10" t="s">
        <v>28</v>
      </c>
      <c r="K60" s="9" t="s">
        <v>136</v>
      </c>
      <c r="L60" s="9">
        <v>6000174</v>
      </c>
      <c r="M60" s="9">
        <f>M59+1</f>
        <v>7</v>
      </c>
      <c r="N60" s="10" t="str">
        <f>VLOOKUP(E60,[2]SpiritAnimal!$B:$C,2,FALSE)&amp;F60&amp;$O$7</f>
        <v>凤凰6级</v>
      </c>
    </row>
    <row r="61" spans="1:14" x14ac:dyDescent="0.3">
      <c r="A61" s="38"/>
      <c r="B61" s="9">
        <v>207007</v>
      </c>
      <c r="C61" s="10" t="str">
        <f t="shared" ref="C61:C64" si="9">C60</f>
        <v>神鸟慑魂</v>
      </c>
      <c r="D61" s="10" t="str">
        <f t="shared" ref="D61:D64" si="10">D60</f>
        <v>战斗开始前降低全体敌人2点怒气，战斗中每回合有50%几率减少全体敌人1点怒气。</v>
      </c>
      <c r="E61" s="10">
        <f t="shared" ref="E61:E64" si="11">E60</f>
        <v>20007</v>
      </c>
      <c r="F61" s="10">
        <f t="shared" ref="F61:F64" si="12">F60+1</f>
        <v>7</v>
      </c>
      <c r="G61" s="11" t="s">
        <v>275</v>
      </c>
      <c r="H61" s="10" t="s">
        <v>27</v>
      </c>
      <c r="I61" s="28" t="s">
        <v>135</v>
      </c>
      <c r="J61" s="10" t="s">
        <v>28</v>
      </c>
      <c r="K61" s="9" t="s">
        <v>136</v>
      </c>
      <c r="L61" s="9">
        <v>6000174</v>
      </c>
      <c r="M61" s="9">
        <f t="shared" ref="M61:M64" si="13">M60+1</f>
        <v>8</v>
      </c>
      <c r="N61" s="10" t="str">
        <f>VLOOKUP(E61,[2]SpiritAnimal!$B:$C,2,FALSE)&amp;F61&amp;$O$7</f>
        <v>凤凰7级</v>
      </c>
    </row>
    <row r="62" spans="1:14" x14ac:dyDescent="0.3">
      <c r="A62" s="38"/>
      <c r="B62" s="9">
        <v>207008</v>
      </c>
      <c r="C62" s="10" t="str">
        <f t="shared" si="9"/>
        <v>神鸟慑魂</v>
      </c>
      <c r="D62" s="10" t="str">
        <f t="shared" si="10"/>
        <v>战斗开始前降低全体敌人2点怒气，战斗中每回合有50%几率减少全体敌人1点怒气。</v>
      </c>
      <c r="E62" s="10">
        <f t="shared" si="11"/>
        <v>20007</v>
      </c>
      <c r="F62" s="10">
        <f t="shared" si="12"/>
        <v>8</v>
      </c>
      <c r="G62" s="11" t="s">
        <v>276</v>
      </c>
      <c r="H62" s="10" t="s">
        <v>27</v>
      </c>
      <c r="I62" s="28" t="s">
        <v>135</v>
      </c>
      <c r="J62" s="10" t="s">
        <v>28</v>
      </c>
      <c r="K62" s="9" t="s">
        <v>136</v>
      </c>
      <c r="L62" s="9">
        <v>6000174</v>
      </c>
      <c r="M62" s="9">
        <f t="shared" si="13"/>
        <v>9</v>
      </c>
      <c r="N62" s="10" t="str">
        <f>VLOOKUP(E62,[2]SpiritAnimal!$B:$C,2,FALSE)&amp;F62&amp;$O$7</f>
        <v>凤凰8级</v>
      </c>
    </row>
    <row r="63" spans="1:14" x14ac:dyDescent="0.3">
      <c r="A63" s="38"/>
      <c r="B63" s="9">
        <v>207009</v>
      </c>
      <c r="C63" s="10" t="str">
        <f t="shared" si="9"/>
        <v>神鸟慑魂</v>
      </c>
      <c r="D63" s="10" t="str">
        <f t="shared" si="10"/>
        <v>战斗开始前降低全体敌人2点怒气，战斗中每回合有50%几率减少全体敌人1点怒气。</v>
      </c>
      <c r="E63" s="10">
        <f t="shared" si="11"/>
        <v>20007</v>
      </c>
      <c r="F63" s="10">
        <f t="shared" si="12"/>
        <v>9</v>
      </c>
      <c r="G63" s="11" t="s">
        <v>277</v>
      </c>
      <c r="H63" s="10" t="s">
        <v>27</v>
      </c>
      <c r="I63" s="28" t="s">
        <v>135</v>
      </c>
      <c r="J63" s="10" t="s">
        <v>28</v>
      </c>
      <c r="K63" s="9" t="s">
        <v>136</v>
      </c>
      <c r="L63" s="9">
        <v>6000174</v>
      </c>
      <c r="M63" s="9">
        <f t="shared" si="13"/>
        <v>10</v>
      </c>
      <c r="N63" s="10" t="str">
        <f>VLOOKUP(E63,[2]SpiritAnimal!$B:$C,2,FALSE)&amp;F63&amp;$O$7</f>
        <v>凤凰9级</v>
      </c>
    </row>
    <row r="64" spans="1:14" s="2" customFormat="1" ht="15" thickBot="1" x14ac:dyDescent="0.35">
      <c r="A64" s="39"/>
      <c r="B64" s="12">
        <v>207010</v>
      </c>
      <c r="C64" s="13" t="str">
        <f t="shared" si="9"/>
        <v>神鸟慑魂</v>
      </c>
      <c r="D64" s="13" t="str">
        <f t="shared" si="10"/>
        <v>战斗开始前降低全体敌人2点怒气，战斗中每回合有50%几率减少全体敌人1点怒气。</v>
      </c>
      <c r="E64" s="13">
        <f t="shared" si="11"/>
        <v>20007</v>
      </c>
      <c r="F64" s="13">
        <f t="shared" si="12"/>
        <v>10</v>
      </c>
      <c r="G64" s="14" t="s">
        <v>278</v>
      </c>
      <c r="H64" s="13" t="s">
        <v>27</v>
      </c>
      <c r="I64" s="29" t="s">
        <v>135</v>
      </c>
      <c r="J64" s="13" t="s">
        <v>28</v>
      </c>
      <c r="K64" s="12" t="s">
        <v>136</v>
      </c>
      <c r="L64" s="12">
        <v>6000174</v>
      </c>
      <c r="M64" s="12">
        <f t="shared" si="13"/>
        <v>11</v>
      </c>
      <c r="N64" s="13" t="str">
        <f>VLOOKUP(E64,[2]SpiritAnimal!$B:$C,2,FALSE)&amp;F64&amp;$O$7</f>
        <v>凤凰10级</v>
      </c>
    </row>
    <row r="65" spans="1:14" x14ac:dyDescent="0.3">
      <c r="B65" s="15">
        <v>208000</v>
      </c>
      <c r="C65" s="16" t="s">
        <v>71</v>
      </c>
      <c r="D65" s="23" t="s">
        <v>54</v>
      </c>
      <c r="E65" s="16">
        <v>20008</v>
      </c>
      <c r="F65" s="16">
        <v>0</v>
      </c>
      <c r="G65" s="16">
        <v>2008001</v>
      </c>
      <c r="H65" s="16">
        <v>12</v>
      </c>
      <c r="I65" s="19" t="s">
        <v>104</v>
      </c>
      <c r="J65" s="16">
        <v>99</v>
      </c>
      <c r="K65" s="15"/>
      <c r="L65" s="15">
        <v>6000176</v>
      </c>
      <c r="M65" s="15">
        <v>1</v>
      </c>
      <c r="N65" s="16" t="str">
        <f>VLOOKUP(E65,[2]SpiritAnimal!$B:$C,2,FALSE)&amp;F65&amp;$O$7</f>
        <v>金乌0级</v>
      </c>
    </row>
    <row r="66" spans="1:14" x14ac:dyDescent="0.3">
      <c r="B66" s="15">
        <v>208001</v>
      </c>
      <c r="C66" s="16" t="s">
        <v>71</v>
      </c>
      <c r="D66" s="23" t="s">
        <v>138</v>
      </c>
      <c r="E66" s="16">
        <v>20008</v>
      </c>
      <c r="F66" s="16">
        <v>1</v>
      </c>
      <c r="G66" s="16">
        <v>2008011</v>
      </c>
      <c r="H66" s="16">
        <v>12</v>
      </c>
      <c r="I66" s="19" t="s">
        <v>104</v>
      </c>
      <c r="J66" s="16">
        <v>99</v>
      </c>
      <c r="K66" s="15"/>
      <c r="L66" s="15">
        <v>6000176</v>
      </c>
      <c r="M66" s="15">
        <v>2</v>
      </c>
      <c r="N66" s="16" t="str">
        <f>VLOOKUP(E66,[2]SpiritAnimal!$B:$C,2,FALSE)&amp;F66&amp;$O$7</f>
        <v>金乌1级</v>
      </c>
    </row>
    <row r="67" spans="1:14" x14ac:dyDescent="0.3">
      <c r="B67" s="15">
        <v>208002</v>
      </c>
      <c r="C67" s="16" t="s">
        <v>71</v>
      </c>
      <c r="D67" s="23" t="s">
        <v>139</v>
      </c>
      <c r="E67" s="16">
        <v>20008</v>
      </c>
      <c r="F67" s="16">
        <v>2</v>
      </c>
      <c r="G67" s="16">
        <v>2008021</v>
      </c>
      <c r="H67" s="16">
        <v>12</v>
      </c>
      <c r="I67" s="19" t="s">
        <v>104</v>
      </c>
      <c r="J67" s="16">
        <v>99</v>
      </c>
      <c r="K67" s="15"/>
      <c r="L67" s="15">
        <v>6000176</v>
      </c>
      <c r="M67" s="15">
        <v>3</v>
      </c>
      <c r="N67" s="16" t="str">
        <f>VLOOKUP(E67,[2]SpiritAnimal!$B:$C,2,FALSE)&amp;F67&amp;$O$7</f>
        <v>金乌2级</v>
      </c>
    </row>
    <row r="68" spans="1:14" x14ac:dyDescent="0.3">
      <c r="B68" s="15">
        <v>208003</v>
      </c>
      <c r="C68" s="16" t="s">
        <v>71</v>
      </c>
      <c r="D68" s="23" t="s">
        <v>140</v>
      </c>
      <c r="E68" s="16">
        <v>20008</v>
      </c>
      <c r="F68" s="16">
        <v>3</v>
      </c>
      <c r="G68" s="16">
        <v>2008031</v>
      </c>
      <c r="H68" s="16">
        <v>12</v>
      </c>
      <c r="I68" s="19" t="s">
        <v>104</v>
      </c>
      <c r="J68" s="16">
        <v>99</v>
      </c>
      <c r="K68" s="15"/>
      <c r="L68" s="15">
        <v>6000176</v>
      </c>
      <c r="M68" s="15">
        <v>4</v>
      </c>
      <c r="N68" s="16" t="str">
        <f>VLOOKUP(E68,[2]SpiritAnimal!$B:$C,2,FALSE)&amp;F68&amp;$O$7</f>
        <v>金乌3级</v>
      </c>
    </row>
    <row r="69" spans="1:14" x14ac:dyDescent="0.3">
      <c r="B69" s="15">
        <v>208004</v>
      </c>
      <c r="C69" s="16" t="s">
        <v>71</v>
      </c>
      <c r="D69" s="23" t="s">
        <v>141</v>
      </c>
      <c r="E69" s="16">
        <v>20008</v>
      </c>
      <c r="F69" s="16">
        <v>4</v>
      </c>
      <c r="G69" s="16">
        <v>2008041</v>
      </c>
      <c r="H69" s="16">
        <v>12</v>
      </c>
      <c r="I69" s="19" t="s">
        <v>104</v>
      </c>
      <c r="J69" s="16">
        <v>99</v>
      </c>
      <c r="K69" s="15"/>
      <c r="L69" s="15">
        <v>6000176</v>
      </c>
      <c r="M69" s="15">
        <v>5</v>
      </c>
      <c r="N69" s="16" t="str">
        <f>VLOOKUP(E69,[2]SpiritAnimal!$B:$C,2,FALSE)&amp;F69&amp;$O$7</f>
        <v>金乌4级</v>
      </c>
    </row>
    <row r="70" spans="1:14" x14ac:dyDescent="0.3">
      <c r="B70" s="15">
        <v>208005</v>
      </c>
      <c r="C70" s="16" t="s">
        <v>71</v>
      </c>
      <c r="D70" s="23" t="s">
        <v>142</v>
      </c>
      <c r="E70" s="16">
        <v>20008</v>
      </c>
      <c r="F70" s="16">
        <v>5</v>
      </c>
      <c r="G70" s="16">
        <v>2008051</v>
      </c>
      <c r="H70" s="16">
        <v>12</v>
      </c>
      <c r="I70" s="19" t="s">
        <v>104</v>
      </c>
      <c r="J70" s="16">
        <v>99</v>
      </c>
      <c r="K70" s="15"/>
      <c r="L70" s="15">
        <v>6000176</v>
      </c>
      <c r="M70" s="15">
        <v>6</v>
      </c>
      <c r="N70" s="16" t="str">
        <f>VLOOKUP(E70,[2]SpiritAnimal!$B:$C,2,FALSE)&amp;F70&amp;$O$7</f>
        <v>金乌5级</v>
      </c>
    </row>
    <row r="71" spans="1:14" x14ac:dyDescent="0.3">
      <c r="B71" s="15">
        <v>208006</v>
      </c>
      <c r="C71" s="15" t="str">
        <f>C70</f>
        <v>三足逐日</v>
      </c>
      <c r="D71" s="16" t="str">
        <f>D70</f>
        <v>我方纵火神将释放技能后，金乌对敌方全体灼烧状态的目标造成18%生命上限的伤害，额外为我方人族阵营神将附加增加伤害20%，持续1回合。每回合最多出手1次。</v>
      </c>
      <c r="E71" s="16">
        <f>E70</f>
        <v>20008</v>
      </c>
      <c r="F71" s="16">
        <f>F70+1</f>
        <v>6</v>
      </c>
      <c r="G71" s="46">
        <v>2008061</v>
      </c>
      <c r="H71" s="16">
        <v>12</v>
      </c>
      <c r="I71" s="19" t="s">
        <v>104</v>
      </c>
      <c r="J71" s="16">
        <v>99</v>
      </c>
      <c r="K71" s="15"/>
      <c r="L71" s="15">
        <v>6000174</v>
      </c>
      <c r="M71" s="15">
        <f>M70+1</f>
        <v>7</v>
      </c>
      <c r="N71" s="16" t="str">
        <f>VLOOKUP(E71,[2]SpiritAnimal!$B:$C,2,FALSE)&amp;F71&amp;$O$7</f>
        <v>金乌6级</v>
      </c>
    </row>
    <row r="72" spans="1:14" x14ac:dyDescent="0.3">
      <c r="B72" s="15">
        <v>208007</v>
      </c>
      <c r="C72" s="15" t="str">
        <f t="shared" ref="C72:C75" si="14">C71</f>
        <v>三足逐日</v>
      </c>
      <c r="D72" s="16" t="str">
        <f t="shared" ref="D72:D75" si="15">D71</f>
        <v>我方纵火神将释放技能后，金乌对敌方全体灼烧状态的目标造成18%生命上限的伤害，额外为我方人族阵营神将附加增加伤害20%，持续1回合。每回合最多出手1次。</v>
      </c>
      <c r="E72" s="16">
        <f t="shared" ref="E72:E75" si="16">E71</f>
        <v>20008</v>
      </c>
      <c r="F72" s="16">
        <f t="shared" ref="F72:F75" si="17">F71+1</f>
        <v>7</v>
      </c>
      <c r="G72" s="46">
        <v>2008071</v>
      </c>
      <c r="H72" s="16">
        <v>12</v>
      </c>
      <c r="I72" s="19" t="s">
        <v>104</v>
      </c>
      <c r="J72" s="16">
        <v>99</v>
      </c>
      <c r="K72" s="15"/>
      <c r="L72" s="15">
        <v>6000174</v>
      </c>
      <c r="M72" s="15">
        <f t="shared" ref="M72:M75" si="18">M71+1</f>
        <v>8</v>
      </c>
      <c r="N72" s="16" t="str">
        <f>VLOOKUP(E72,[2]SpiritAnimal!$B:$C,2,FALSE)&amp;F72&amp;$O$7</f>
        <v>金乌7级</v>
      </c>
    </row>
    <row r="73" spans="1:14" x14ac:dyDescent="0.3">
      <c r="B73" s="15">
        <v>208008</v>
      </c>
      <c r="C73" s="15" t="str">
        <f t="shared" si="14"/>
        <v>三足逐日</v>
      </c>
      <c r="D73" s="16" t="str">
        <f t="shared" si="15"/>
        <v>我方纵火神将释放技能后，金乌对敌方全体灼烧状态的目标造成18%生命上限的伤害，额外为我方人族阵营神将附加增加伤害20%，持续1回合。每回合最多出手1次。</v>
      </c>
      <c r="E73" s="16">
        <f t="shared" si="16"/>
        <v>20008</v>
      </c>
      <c r="F73" s="16">
        <f t="shared" si="17"/>
        <v>8</v>
      </c>
      <c r="G73" s="46">
        <v>2008081</v>
      </c>
      <c r="H73" s="16">
        <v>12</v>
      </c>
      <c r="I73" s="19" t="s">
        <v>104</v>
      </c>
      <c r="J73" s="16">
        <v>99</v>
      </c>
      <c r="K73" s="15"/>
      <c r="L73" s="15">
        <v>6000174</v>
      </c>
      <c r="M73" s="15">
        <f t="shared" si="18"/>
        <v>9</v>
      </c>
      <c r="N73" s="16" t="str">
        <f>VLOOKUP(E73,[2]SpiritAnimal!$B:$C,2,FALSE)&amp;F73&amp;$O$7</f>
        <v>金乌8级</v>
      </c>
    </row>
    <row r="74" spans="1:14" x14ac:dyDescent="0.3">
      <c r="B74" s="15">
        <v>208009</v>
      </c>
      <c r="C74" s="15" t="str">
        <f t="shared" si="14"/>
        <v>三足逐日</v>
      </c>
      <c r="D74" s="16" t="str">
        <f t="shared" si="15"/>
        <v>我方纵火神将释放技能后，金乌对敌方全体灼烧状态的目标造成18%生命上限的伤害，额外为我方人族阵营神将附加增加伤害20%，持续1回合。每回合最多出手1次。</v>
      </c>
      <c r="E74" s="16">
        <f t="shared" si="16"/>
        <v>20008</v>
      </c>
      <c r="F74" s="16">
        <f t="shared" si="17"/>
        <v>9</v>
      </c>
      <c r="G74" s="46">
        <v>2008091</v>
      </c>
      <c r="H74" s="16">
        <v>12</v>
      </c>
      <c r="I74" s="19" t="s">
        <v>104</v>
      </c>
      <c r="J74" s="16">
        <v>99</v>
      </c>
      <c r="K74" s="15"/>
      <c r="L74" s="15">
        <v>6000174</v>
      </c>
      <c r="M74" s="15">
        <f t="shared" si="18"/>
        <v>10</v>
      </c>
      <c r="N74" s="16" t="str">
        <f>VLOOKUP(E74,[2]SpiritAnimal!$B:$C,2,FALSE)&amp;F74&amp;$O$7</f>
        <v>金乌9级</v>
      </c>
    </row>
    <row r="75" spans="1:14" ht="15" thickBot="1" x14ac:dyDescent="0.35">
      <c r="B75" s="15">
        <v>208010</v>
      </c>
      <c r="C75" s="15" t="str">
        <f t="shared" si="14"/>
        <v>三足逐日</v>
      </c>
      <c r="D75" s="16" t="str">
        <f t="shared" si="15"/>
        <v>我方纵火神将释放技能后，金乌对敌方全体灼烧状态的目标造成18%生命上限的伤害，额外为我方人族阵营神将附加增加伤害20%，持续1回合。每回合最多出手1次。</v>
      </c>
      <c r="E75" s="16">
        <f t="shared" si="16"/>
        <v>20008</v>
      </c>
      <c r="F75" s="16">
        <f t="shared" si="17"/>
        <v>10</v>
      </c>
      <c r="G75" s="46">
        <v>2008101</v>
      </c>
      <c r="H75" s="16">
        <v>12</v>
      </c>
      <c r="I75" s="19" t="s">
        <v>104</v>
      </c>
      <c r="J75" s="16">
        <v>99</v>
      </c>
      <c r="K75" s="15"/>
      <c r="L75" s="15">
        <v>6000174</v>
      </c>
      <c r="M75" s="15">
        <f t="shared" si="18"/>
        <v>11</v>
      </c>
      <c r="N75" s="16" t="str">
        <f>VLOOKUP(E75,[2]SpiritAnimal!$B:$C,2,FALSE)&amp;F75&amp;$O$7</f>
        <v>金乌10级</v>
      </c>
    </row>
    <row r="76" spans="1:14" s="37" customFormat="1" x14ac:dyDescent="0.3">
      <c r="A76" s="32"/>
      <c r="B76" s="40">
        <v>209000</v>
      </c>
      <c r="C76" s="41" t="s">
        <v>72</v>
      </c>
      <c r="D76" s="41" t="s">
        <v>105</v>
      </c>
      <c r="E76" s="42">
        <v>20009</v>
      </c>
      <c r="F76" s="42">
        <v>0</v>
      </c>
      <c r="G76" s="43">
        <v>2009001</v>
      </c>
      <c r="H76" s="42">
        <v>10</v>
      </c>
      <c r="I76" s="44" t="s">
        <v>112</v>
      </c>
      <c r="J76" s="42">
        <v>99</v>
      </c>
      <c r="K76" s="40"/>
      <c r="L76" s="40">
        <v>6000177</v>
      </c>
      <c r="M76" s="40">
        <v>1</v>
      </c>
      <c r="N76" s="42" t="str">
        <f>VLOOKUP(E76,[2]SpiritAnimal!$B:$C,2,FALSE)&amp;F76&amp;$O$7</f>
        <v>巨鲲0级</v>
      </c>
    </row>
    <row r="77" spans="1:14" x14ac:dyDescent="0.3">
      <c r="A77" s="38"/>
      <c r="B77" s="9">
        <v>209001</v>
      </c>
      <c r="C77" s="21" t="s">
        <v>143</v>
      </c>
      <c r="D77" s="21" t="s">
        <v>106</v>
      </c>
      <c r="E77" s="10">
        <v>20009</v>
      </c>
      <c r="F77" s="10">
        <v>1</v>
      </c>
      <c r="G77" s="11">
        <v>2009011</v>
      </c>
      <c r="H77" s="10">
        <v>10</v>
      </c>
      <c r="I77" s="28" t="s">
        <v>113</v>
      </c>
      <c r="J77" s="10">
        <v>99</v>
      </c>
      <c r="K77" s="9"/>
      <c r="L77" s="9">
        <v>6000177</v>
      </c>
      <c r="M77" s="9">
        <v>2</v>
      </c>
      <c r="N77" s="10" t="str">
        <f>VLOOKUP(E77,[2]SpiritAnimal!$B:$C,2,FALSE)&amp;F77&amp;$O$7</f>
        <v>巨鲲1级</v>
      </c>
    </row>
    <row r="78" spans="1:14" x14ac:dyDescent="0.3">
      <c r="A78" s="38"/>
      <c r="B78" s="9">
        <v>209002</v>
      </c>
      <c r="C78" s="21" t="s">
        <v>143</v>
      </c>
      <c r="D78" s="21" t="s">
        <v>107</v>
      </c>
      <c r="E78" s="10">
        <v>20009</v>
      </c>
      <c r="F78" s="10">
        <v>2</v>
      </c>
      <c r="G78" s="11">
        <v>2009021</v>
      </c>
      <c r="H78" s="10">
        <v>10</v>
      </c>
      <c r="I78" s="28" t="s">
        <v>114</v>
      </c>
      <c r="J78" s="10">
        <v>99</v>
      </c>
      <c r="K78" s="9"/>
      <c r="L78" s="9">
        <v>6000177</v>
      </c>
      <c r="M78" s="9">
        <v>3</v>
      </c>
      <c r="N78" s="10" t="str">
        <f>VLOOKUP(E78,[2]SpiritAnimal!$B:$C,2,FALSE)&amp;F78&amp;$O$7</f>
        <v>巨鲲2级</v>
      </c>
    </row>
    <row r="79" spans="1:14" x14ac:dyDescent="0.3">
      <c r="A79" s="38"/>
      <c r="B79" s="9">
        <v>209003</v>
      </c>
      <c r="C79" s="21" t="s">
        <v>143</v>
      </c>
      <c r="D79" s="21" t="s">
        <v>108</v>
      </c>
      <c r="E79" s="10">
        <v>20009</v>
      </c>
      <c r="F79" s="10">
        <v>3</v>
      </c>
      <c r="G79" s="11">
        <v>2009031</v>
      </c>
      <c r="H79" s="10">
        <v>10</v>
      </c>
      <c r="I79" s="28" t="s">
        <v>115</v>
      </c>
      <c r="J79" s="10">
        <v>99</v>
      </c>
      <c r="K79" s="9"/>
      <c r="L79" s="9">
        <v>6000177</v>
      </c>
      <c r="M79" s="9">
        <v>4</v>
      </c>
      <c r="N79" s="10" t="str">
        <f>VLOOKUP(E79,[2]SpiritAnimal!$B:$C,2,FALSE)&amp;F79&amp;$O$7</f>
        <v>巨鲲3级</v>
      </c>
    </row>
    <row r="80" spans="1:14" x14ac:dyDescent="0.3">
      <c r="A80" s="38"/>
      <c r="B80" s="9">
        <v>209004</v>
      </c>
      <c r="C80" s="21" t="s">
        <v>143</v>
      </c>
      <c r="D80" s="21" t="s">
        <v>109</v>
      </c>
      <c r="E80" s="10">
        <v>20009</v>
      </c>
      <c r="F80" s="10">
        <v>4</v>
      </c>
      <c r="G80" s="11">
        <v>2009041</v>
      </c>
      <c r="H80" s="10">
        <v>10</v>
      </c>
      <c r="I80" s="28" t="s">
        <v>116</v>
      </c>
      <c r="J80" s="10">
        <v>99</v>
      </c>
      <c r="K80" s="9"/>
      <c r="L80" s="9">
        <v>6000177</v>
      </c>
      <c r="M80" s="9">
        <v>5</v>
      </c>
      <c r="N80" s="10" t="str">
        <f>VLOOKUP(E80,[2]SpiritAnimal!$B:$C,2,FALSE)&amp;F80&amp;$O$7</f>
        <v>巨鲲4级</v>
      </c>
    </row>
    <row r="81" spans="1:15" x14ac:dyDescent="0.3">
      <c r="A81" s="38"/>
      <c r="B81" s="9">
        <v>209005</v>
      </c>
      <c r="C81" s="21" t="s">
        <v>143</v>
      </c>
      <c r="D81" s="21" t="s">
        <v>110</v>
      </c>
      <c r="E81" s="10">
        <v>20009</v>
      </c>
      <c r="F81" s="10">
        <v>5</v>
      </c>
      <c r="G81" s="11">
        <v>2009051</v>
      </c>
      <c r="H81" s="10">
        <v>10</v>
      </c>
      <c r="I81" s="28" t="s">
        <v>117</v>
      </c>
      <c r="J81" s="10">
        <v>99</v>
      </c>
      <c r="K81" s="9"/>
      <c r="L81" s="9">
        <v>6000177</v>
      </c>
      <c r="M81" s="9">
        <v>6</v>
      </c>
      <c r="N81" s="10" t="str">
        <f>VLOOKUP(E81,[2]SpiritAnimal!$B:$C,2,FALSE)&amp;F81&amp;$O$7</f>
        <v>巨鲲5级</v>
      </c>
    </row>
    <row r="82" spans="1:15" x14ac:dyDescent="0.3">
      <c r="A82" s="38"/>
      <c r="B82" s="9">
        <v>209006</v>
      </c>
      <c r="C82" s="10" t="str">
        <f>C81</f>
        <v>吞天巨鲲</v>
      </c>
      <c r="D82" s="10" t="str">
        <f>D81</f>
        <v>回合开始前，如果敌方场上神将数量大于2，则会释放技能，为敌方攻击最高的1名神将施加放逐状态，持续1回合，每场战斗中同一目标仅能被放逐1次。（放逐：无法行动，无法成为攻击目标，且自身无法触发任何效果）</v>
      </c>
      <c r="E82" s="10">
        <f>E81</f>
        <v>20009</v>
      </c>
      <c r="F82" s="10">
        <f>F81+1</f>
        <v>6</v>
      </c>
      <c r="G82" s="11">
        <v>2009061</v>
      </c>
      <c r="H82" s="10">
        <v>10</v>
      </c>
      <c r="I82" s="28" t="s">
        <v>117</v>
      </c>
      <c r="J82" s="10">
        <v>99</v>
      </c>
      <c r="K82" s="9"/>
      <c r="L82" s="9">
        <v>6000174</v>
      </c>
      <c r="M82" s="9">
        <f>M81+1</f>
        <v>7</v>
      </c>
      <c r="N82" s="10" t="str">
        <f>VLOOKUP(E82,[2]SpiritAnimal!$B:$C,2,FALSE)&amp;F82&amp;$O$7</f>
        <v>巨鲲6级</v>
      </c>
    </row>
    <row r="83" spans="1:15" x14ac:dyDescent="0.3">
      <c r="A83" s="38"/>
      <c r="B83" s="9">
        <v>209007</v>
      </c>
      <c r="C83" s="10" t="str">
        <f t="shared" ref="C83:C86" si="19">C82</f>
        <v>吞天巨鲲</v>
      </c>
      <c r="D83" s="10" t="str">
        <f t="shared" ref="D83:D86" si="20">D82</f>
        <v>回合开始前，如果敌方场上神将数量大于2，则会释放技能，为敌方攻击最高的1名神将施加放逐状态，持续1回合，每场战斗中同一目标仅能被放逐1次。（放逐：无法行动，无法成为攻击目标，且自身无法触发任何效果）</v>
      </c>
      <c r="E83" s="10">
        <f t="shared" ref="E83:E86" si="21">E82</f>
        <v>20009</v>
      </c>
      <c r="F83" s="10">
        <f t="shared" ref="F83:F86" si="22">F82+1</f>
        <v>7</v>
      </c>
      <c r="G83" s="11">
        <v>2009071</v>
      </c>
      <c r="H83" s="10">
        <v>10</v>
      </c>
      <c r="I83" s="28" t="s">
        <v>117</v>
      </c>
      <c r="J83" s="10">
        <v>99</v>
      </c>
      <c r="K83" s="9"/>
      <c r="L83" s="9">
        <v>6000174</v>
      </c>
      <c r="M83" s="9">
        <f t="shared" ref="M83:M86" si="23">M82+1</f>
        <v>8</v>
      </c>
      <c r="N83" s="10" t="str">
        <f>VLOOKUP(E83,[2]SpiritAnimal!$B:$C,2,FALSE)&amp;F83&amp;$O$7</f>
        <v>巨鲲7级</v>
      </c>
    </row>
    <row r="84" spans="1:15" x14ac:dyDescent="0.3">
      <c r="A84" s="38"/>
      <c r="B84" s="9">
        <v>209008</v>
      </c>
      <c r="C84" s="10" t="str">
        <f t="shared" si="19"/>
        <v>吞天巨鲲</v>
      </c>
      <c r="D84" s="10" t="str">
        <f t="shared" si="20"/>
        <v>回合开始前，如果敌方场上神将数量大于2，则会释放技能，为敌方攻击最高的1名神将施加放逐状态，持续1回合，每场战斗中同一目标仅能被放逐1次。（放逐：无法行动，无法成为攻击目标，且自身无法触发任何效果）</v>
      </c>
      <c r="E84" s="10">
        <f t="shared" si="21"/>
        <v>20009</v>
      </c>
      <c r="F84" s="10">
        <f t="shared" si="22"/>
        <v>8</v>
      </c>
      <c r="G84" s="11">
        <v>2009081</v>
      </c>
      <c r="H84" s="10">
        <v>10</v>
      </c>
      <c r="I84" s="28" t="s">
        <v>117</v>
      </c>
      <c r="J84" s="10">
        <v>99</v>
      </c>
      <c r="K84" s="9"/>
      <c r="L84" s="9">
        <v>6000174</v>
      </c>
      <c r="M84" s="9">
        <f t="shared" si="23"/>
        <v>9</v>
      </c>
      <c r="N84" s="10" t="str">
        <f>VLOOKUP(E84,[2]SpiritAnimal!$B:$C,2,FALSE)&amp;F84&amp;$O$7</f>
        <v>巨鲲8级</v>
      </c>
    </row>
    <row r="85" spans="1:15" x14ac:dyDescent="0.3">
      <c r="A85" s="38"/>
      <c r="B85" s="9">
        <v>209009</v>
      </c>
      <c r="C85" s="10" t="str">
        <f t="shared" si="19"/>
        <v>吞天巨鲲</v>
      </c>
      <c r="D85" s="10" t="str">
        <f t="shared" si="20"/>
        <v>回合开始前，如果敌方场上神将数量大于2，则会释放技能，为敌方攻击最高的1名神将施加放逐状态，持续1回合，每场战斗中同一目标仅能被放逐1次。（放逐：无法行动，无法成为攻击目标，且自身无法触发任何效果）</v>
      </c>
      <c r="E85" s="10">
        <f t="shared" si="21"/>
        <v>20009</v>
      </c>
      <c r="F85" s="10">
        <f t="shared" si="22"/>
        <v>9</v>
      </c>
      <c r="G85" s="11">
        <v>2009091</v>
      </c>
      <c r="H85" s="10">
        <v>10</v>
      </c>
      <c r="I85" s="28" t="s">
        <v>117</v>
      </c>
      <c r="J85" s="10">
        <v>99</v>
      </c>
      <c r="K85" s="9"/>
      <c r="L85" s="9">
        <v>6000174</v>
      </c>
      <c r="M85" s="9">
        <f t="shared" si="23"/>
        <v>10</v>
      </c>
      <c r="N85" s="10" t="str">
        <f>VLOOKUP(E85,[2]SpiritAnimal!$B:$C,2,FALSE)&amp;F85&amp;$O$7</f>
        <v>巨鲲9级</v>
      </c>
    </row>
    <row r="86" spans="1:15" s="2" customFormat="1" ht="15" thickBot="1" x14ac:dyDescent="0.35">
      <c r="A86" s="39"/>
      <c r="B86" s="12">
        <v>209010</v>
      </c>
      <c r="C86" s="13" t="str">
        <f t="shared" si="19"/>
        <v>吞天巨鲲</v>
      </c>
      <c r="D86" s="13" t="str">
        <f t="shared" si="20"/>
        <v>回合开始前，如果敌方场上神将数量大于2，则会释放技能，为敌方攻击最高的1名神将施加放逐状态，持续1回合，每场战斗中同一目标仅能被放逐1次。（放逐：无法行动，无法成为攻击目标，且自身无法触发任何效果）</v>
      </c>
      <c r="E86" s="13">
        <f t="shared" si="21"/>
        <v>20009</v>
      </c>
      <c r="F86" s="13">
        <f t="shared" si="22"/>
        <v>10</v>
      </c>
      <c r="G86" s="14">
        <v>2009101</v>
      </c>
      <c r="H86" s="13">
        <v>10</v>
      </c>
      <c r="I86" s="29" t="s">
        <v>117</v>
      </c>
      <c r="J86" s="13">
        <v>99</v>
      </c>
      <c r="K86" s="9"/>
      <c r="L86" s="12">
        <v>6000174</v>
      </c>
      <c r="M86" s="12">
        <f t="shared" si="23"/>
        <v>11</v>
      </c>
      <c r="N86" s="13" t="str">
        <f>VLOOKUP(E86,[2]SpiritAnimal!$B:$C,2,FALSE)&amp;F86&amp;$O$7</f>
        <v>巨鲲10级</v>
      </c>
    </row>
    <row r="87" spans="1:15" s="37" customFormat="1" x14ac:dyDescent="0.3">
      <c r="A87" s="32"/>
      <c r="B87" s="33">
        <v>200100</v>
      </c>
      <c r="C87" s="35" t="s">
        <v>74</v>
      </c>
      <c r="D87" s="35" t="s">
        <v>87</v>
      </c>
      <c r="E87" s="34">
        <v>20010</v>
      </c>
      <c r="F87" s="34">
        <v>0</v>
      </c>
      <c r="G87" s="34">
        <v>2001001</v>
      </c>
      <c r="H87" s="34">
        <v>5</v>
      </c>
      <c r="I87" s="36"/>
      <c r="J87" s="34">
        <v>1</v>
      </c>
      <c r="K87" s="33"/>
      <c r="L87" s="33">
        <v>6000178</v>
      </c>
      <c r="M87" s="33">
        <v>1</v>
      </c>
      <c r="N87" s="35" t="s">
        <v>75</v>
      </c>
      <c r="O87" s="45" t="s">
        <v>120</v>
      </c>
    </row>
    <row r="88" spans="1:15" x14ac:dyDescent="0.3">
      <c r="A88" s="38"/>
      <c r="B88" s="15">
        <v>200101</v>
      </c>
      <c r="C88" s="16" t="s">
        <v>74</v>
      </c>
      <c r="D88" s="23" t="s">
        <v>88</v>
      </c>
      <c r="E88" s="16">
        <v>20010</v>
      </c>
      <c r="F88" s="16">
        <v>1</v>
      </c>
      <c r="G88" s="16">
        <v>2001002</v>
      </c>
      <c r="H88" s="16">
        <v>5</v>
      </c>
      <c r="I88" s="19"/>
      <c r="J88" s="16">
        <v>1</v>
      </c>
      <c r="K88" s="15"/>
      <c r="L88" s="15">
        <v>6000178</v>
      </c>
      <c r="M88" s="15">
        <v>2</v>
      </c>
      <c r="N88" s="16" t="s">
        <v>76</v>
      </c>
      <c r="O88" s="20" t="s">
        <v>120</v>
      </c>
    </row>
    <row r="89" spans="1:15" x14ac:dyDescent="0.3">
      <c r="A89" s="38"/>
      <c r="B89" s="15">
        <v>200102</v>
      </c>
      <c r="C89" s="16" t="s">
        <v>74</v>
      </c>
      <c r="D89" s="23" t="s">
        <v>89</v>
      </c>
      <c r="E89" s="16">
        <v>20010</v>
      </c>
      <c r="F89" s="16">
        <v>2</v>
      </c>
      <c r="G89" s="16">
        <v>2001003</v>
      </c>
      <c r="H89" s="16">
        <v>5</v>
      </c>
      <c r="I89" s="19"/>
      <c r="J89" s="16">
        <v>1</v>
      </c>
      <c r="K89" s="15"/>
      <c r="L89" s="15">
        <v>6000178</v>
      </c>
      <c r="M89" s="15">
        <v>3</v>
      </c>
      <c r="N89" s="16" t="s">
        <v>77</v>
      </c>
      <c r="O89" s="20" t="s">
        <v>120</v>
      </c>
    </row>
    <row r="90" spans="1:15" x14ac:dyDescent="0.3">
      <c r="A90" s="38"/>
      <c r="B90" s="15">
        <v>200103</v>
      </c>
      <c r="C90" s="16" t="s">
        <v>74</v>
      </c>
      <c r="D90" s="23" t="s">
        <v>90</v>
      </c>
      <c r="E90" s="16">
        <v>20010</v>
      </c>
      <c r="F90" s="16">
        <v>3</v>
      </c>
      <c r="G90" s="16">
        <v>2001004</v>
      </c>
      <c r="H90" s="16">
        <v>5</v>
      </c>
      <c r="I90" s="19"/>
      <c r="J90" s="16">
        <v>1</v>
      </c>
      <c r="K90" s="15"/>
      <c r="L90" s="15">
        <v>6000178</v>
      </c>
      <c r="M90" s="15">
        <v>4</v>
      </c>
      <c r="N90" s="16" t="s">
        <v>78</v>
      </c>
      <c r="O90" s="20" t="s">
        <v>120</v>
      </c>
    </row>
    <row r="91" spans="1:15" x14ac:dyDescent="0.3">
      <c r="A91" s="38"/>
      <c r="B91" s="15">
        <v>200104</v>
      </c>
      <c r="C91" s="16" t="s">
        <v>74</v>
      </c>
      <c r="D91" s="23" t="s">
        <v>91</v>
      </c>
      <c r="E91" s="16">
        <v>20010</v>
      </c>
      <c r="F91" s="16">
        <v>4</v>
      </c>
      <c r="G91" s="16">
        <v>2001005</v>
      </c>
      <c r="H91" s="16">
        <v>5</v>
      </c>
      <c r="I91" s="19"/>
      <c r="J91" s="16">
        <v>1</v>
      </c>
      <c r="K91" s="15"/>
      <c r="L91" s="15">
        <v>6000178</v>
      </c>
      <c r="M91" s="15">
        <v>5</v>
      </c>
      <c r="N91" s="16" t="s">
        <v>79</v>
      </c>
      <c r="O91" s="20" t="s">
        <v>120</v>
      </c>
    </row>
    <row r="92" spans="1:15" s="2" customFormat="1" ht="15" thickBot="1" x14ac:dyDescent="0.35">
      <c r="A92" s="39"/>
      <c r="B92" s="17">
        <v>200105</v>
      </c>
      <c r="C92" s="18" t="s">
        <v>74</v>
      </c>
      <c r="D92" s="24" t="s">
        <v>92</v>
      </c>
      <c r="E92" s="18">
        <v>20010</v>
      </c>
      <c r="F92" s="18">
        <v>5</v>
      </c>
      <c r="G92" s="18">
        <v>2001006</v>
      </c>
      <c r="H92" s="18">
        <v>5</v>
      </c>
      <c r="I92" s="25"/>
      <c r="J92" s="18">
        <v>1</v>
      </c>
      <c r="K92" s="17"/>
      <c r="L92" s="17">
        <v>6000178</v>
      </c>
      <c r="M92" s="17">
        <v>6</v>
      </c>
      <c r="N92" s="18" t="s">
        <v>80</v>
      </c>
      <c r="O92" s="31" t="s">
        <v>120</v>
      </c>
    </row>
    <row r="93" spans="1:15" s="37" customFormat="1" x14ac:dyDescent="0.3">
      <c r="A93" s="32"/>
      <c r="B93" s="40">
        <v>200110</v>
      </c>
      <c r="C93" s="41" t="s">
        <v>73</v>
      </c>
      <c r="D93" s="41" t="s">
        <v>93</v>
      </c>
      <c r="E93" s="42">
        <v>20011</v>
      </c>
      <c r="F93" s="42">
        <v>0</v>
      </c>
      <c r="G93" s="43">
        <v>2001101</v>
      </c>
      <c r="H93" s="42">
        <v>11</v>
      </c>
      <c r="I93" s="44" t="s">
        <v>99</v>
      </c>
      <c r="J93" s="42">
        <v>1</v>
      </c>
      <c r="K93" s="40"/>
      <c r="L93" s="40">
        <v>6000179</v>
      </c>
      <c r="M93" s="40">
        <v>1</v>
      </c>
      <c r="N93" s="41" t="s">
        <v>81</v>
      </c>
      <c r="O93" s="45" t="s">
        <v>120</v>
      </c>
    </row>
    <row r="94" spans="1:15" x14ac:dyDescent="0.3">
      <c r="A94" s="38"/>
      <c r="B94" s="9">
        <v>200111</v>
      </c>
      <c r="C94" s="10" t="s">
        <v>73</v>
      </c>
      <c r="D94" s="21" t="s">
        <v>94</v>
      </c>
      <c r="E94" s="10">
        <v>20011</v>
      </c>
      <c r="F94" s="10">
        <v>1</v>
      </c>
      <c r="G94" s="11">
        <v>2001102</v>
      </c>
      <c r="H94" s="10">
        <v>11</v>
      </c>
      <c r="I94" s="28" t="s">
        <v>100</v>
      </c>
      <c r="J94" s="10">
        <v>1</v>
      </c>
      <c r="K94" s="9"/>
      <c r="L94" s="9">
        <v>6000179</v>
      </c>
      <c r="M94" s="9">
        <v>2</v>
      </c>
      <c r="N94" s="10" t="s">
        <v>82</v>
      </c>
      <c r="O94" s="20" t="s">
        <v>120</v>
      </c>
    </row>
    <row r="95" spans="1:15" x14ac:dyDescent="0.3">
      <c r="A95" s="38"/>
      <c r="B95" s="9">
        <v>200112</v>
      </c>
      <c r="C95" s="10" t="s">
        <v>73</v>
      </c>
      <c r="D95" s="21" t="s">
        <v>95</v>
      </c>
      <c r="E95" s="10">
        <v>20011</v>
      </c>
      <c r="F95" s="10">
        <v>2</v>
      </c>
      <c r="G95" s="11">
        <v>2001103</v>
      </c>
      <c r="H95" s="10">
        <v>11</v>
      </c>
      <c r="I95" s="28" t="s">
        <v>101</v>
      </c>
      <c r="J95" s="10">
        <v>1</v>
      </c>
      <c r="K95" s="9"/>
      <c r="L95" s="9">
        <v>6000179</v>
      </c>
      <c r="M95" s="9">
        <v>3</v>
      </c>
      <c r="N95" s="10" t="s">
        <v>83</v>
      </c>
      <c r="O95" s="20" t="s">
        <v>120</v>
      </c>
    </row>
    <row r="96" spans="1:15" x14ac:dyDescent="0.3">
      <c r="A96" s="38"/>
      <c r="B96" s="9">
        <v>200113</v>
      </c>
      <c r="C96" s="10" t="s">
        <v>73</v>
      </c>
      <c r="D96" s="21" t="s">
        <v>96</v>
      </c>
      <c r="E96" s="10">
        <v>20011</v>
      </c>
      <c r="F96" s="10">
        <v>3</v>
      </c>
      <c r="G96" s="11">
        <v>2001104</v>
      </c>
      <c r="H96" s="10">
        <v>11</v>
      </c>
      <c r="I96" s="28" t="s">
        <v>102</v>
      </c>
      <c r="J96" s="10">
        <v>1</v>
      </c>
      <c r="K96" s="9"/>
      <c r="L96" s="9">
        <v>6000179</v>
      </c>
      <c r="M96" s="9">
        <v>4</v>
      </c>
      <c r="N96" s="10" t="s">
        <v>84</v>
      </c>
      <c r="O96" s="20" t="s">
        <v>120</v>
      </c>
    </row>
    <row r="97" spans="1:15" x14ac:dyDescent="0.3">
      <c r="A97" s="38"/>
      <c r="B97" s="9">
        <v>200114</v>
      </c>
      <c r="C97" s="10" t="s">
        <v>73</v>
      </c>
      <c r="D97" s="21" t="s">
        <v>97</v>
      </c>
      <c r="E97" s="10">
        <v>20011</v>
      </c>
      <c r="F97" s="10">
        <v>4</v>
      </c>
      <c r="G97" s="11">
        <v>2001105</v>
      </c>
      <c r="H97" s="10">
        <v>11</v>
      </c>
      <c r="I97" s="28" t="s">
        <v>103</v>
      </c>
      <c r="J97" s="10">
        <v>1</v>
      </c>
      <c r="K97" s="9"/>
      <c r="L97" s="9">
        <v>6000179</v>
      </c>
      <c r="M97" s="9">
        <v>5</v>
      </c>
      <c r="N97" s="10" t="s">
        <v>85</v>
      </c>
      <c r="O97" s="20" t="s">
        <v>120</v>
      </c>
    </row>
    <row r="98" spans="1:15" s="2" customFormat="1" ht="15" thickBot="1" x14ac:dyDescent="0.35">
      <c r="A98" s="39"/>
      <c r="B98" s="12">
        <v>200115</v>
      </c>
      <c r="C98" s="13" t="s">
        <v>73</v>
      </c>
      <c r="D98" s="22" t="s">
        <v>98</v>
      </c>
      <c r="E98" s="13">
        <v>20011</v>
      </c>
      <c r="F98" s="13">
        <v>5</v>
      </c>
      <c r="G98" s="14">
        <v>2001106</v>
      </c>
      <c r="H98" s="13">
        <v>11</v>
      </c>
      <c r="I98" s="29" t="s">
        <v>103</v>
      </c>
      <c r="J98" s="13">
        <v>2</v>
      </c>
      <c r="K98" s="12"/>
      <c r="L98" s="12">
        <v>6000179</v>
      </c>
      <c r="M98" s="12">
        <v>6</v>
      </c>
      <c r="N98" s="13" t="s">
        <v>86</v>
      </c>
      <c r="O98" s="31" t="s">
        <v>120</v>
      </c>
    </row>
    <row r="99" spans="1:15" x14ac:dyDescent="0.3">
      <c r="B99" s="15"/>
      <c r="C99" s="16"/>
      <c r="D99" s="23"/>
      <c r="E99" s="16"/>
      <c r="F99" s="16"/>
      <c r="G99" s="16"/>
      <c r="H99" s="16"/>
      <c r="I99" s="19"/>
      <c r="J99" s="16"/>
      <c r="K99" s="15"/>
      <c r="L99" s="15"/>
      <c r="M99" s="15"/>
      <c r="N99" s="16"/>
    </row>
    <row r="100" spans="1:15" x14ac:dyDescent="0.3">
      <c r="B100" s="15"/>
      <c r="C100" s="16"/>
      <c r="D100" s="23"/>
      <c r="E100" s="16"/>
      <c r="F100" s="16"/>
      <c r="G100" s="16"/>
      <c r="H100" s="16"/>
      <c r="I100" s="19"/>
      <c r="J100" s="16"/>
      <c r="K100" s="15"/>
      <c r="L100" s="15"/>
      <c r="M100" s="15"/>
      <c r="N100" s="16"/>
    </row>
    <row r="101" spans="1:15" x14ac:dyDescent="0.3">
      <c r="B101" s="15"/>
      <c r="C101" s="16"/>
      <c r="D101" s="23"/>
      <c r="E101" s="16"/>
      <c r="F101" s="16"/>
      <c r="G101" s="16"/>
      <c r="H101" s="16"/>
      <c r="I101" s="19"/>
      <c r="J101" s="16"/>
      <c r="K101" s="15"/>
      <c r="L101" s="15"/>
      <c r="M101" s="15"/>
      <c r="N101" s="16"/>
    </row>
    <row r="102" spans="1:15" x14ac:dyDescent="0.3">
      <c r="B102" s="15"/>
      <c r="C102" s="16"/>
      <c r="D102" s="23"/>
      <c r="E102" s="16"/>
      <c r="F102" s="16"/>
      <c r="G102" s="16"/>
      <c r="H102" s="16"/>
      <c r="I102" s="19"/>
      <c r="J102" s="16"/>
      <c r="K102" s="15"/>
      <c r="L102" s="15"/>
      <c r="M102" s="15"/>
      <c r="N102" s="16"/>
    </row>
    <row r="103" spans="1:15" x14ac:dyDescent="0.3">
      <c r="B103" s="15"/>
      <c r="C103" s="16"/>
      <c r="D103" s="23"/>
      <c r="E103" s="16"/>
      <c r="F103" s="16"/>
      <c r="G103" s="16"/>
      <c r="H103" s="16"/>
      <c r="I103" s="19"/>
      <c r="J103" s="16"/>
      <c r="K103" s="15"/>
      <c r="L103" s="15"/>
      <c r="M103" s="15"/>
      <c r="N103" s="16"/>
    </row>
    <row r="104" spans="1:15" s="2" customFormat="1" ht="15" thickBot="1" x14ac:dyDescent="0.35">
      <c r="B104" s="17"/>
      <c r="C104" s="18"/>
      <c r="D104" s="24"/>
      <c r="E104" s="18"/>
      <c r="F104" s="18"/>
      <c r="G104" s="18"/>
      <c r="H104" s="18"/>
      <c r="I104" s="25"/>
      <c r="J104" s="18"/>
      <c r="K104" s="17"/>
      <c r="L104" s="17"/>
      <c r="M104" s="17"/>
      <c r="N104" s="18"/>
    </row>
    <row r="105" spans="1:15" x14ac:dyDescent="0.3">
      <c r="B105" s="9"/>
      <c r="C105" s="10"/>
      <c r="D105" s="21"/>
      <c r="E105" s="10"/>
      <c r="F105" s="10"/>
      <c r="G105" s="11"/>
      <c r="H105" s="10"/>
      <c r="I105" s="28"/>
      <c r="J105" s="10"/>
      <c r="K105" s="9"/>
      <c r="L105" s="9"/>
      <c r="M105" s="9"/>
      <c r="N105" s="10"/>
    </row>
    <row r="106" spans="1:15" x14ac:dyDescent="0.3">
      <c r="B106" s="9"/>
      <c r="C106" s="10"/>
      <c r="D106" s="21"/>
      <c r="E106" s="10"/>
      <c r="F106" s="10"/>
      <c r="G106" s="11"/>
      <c r="H106" s="10"/>
      <c r="I106" s="28"/>
      <c r="J106" s="10"/>
      <c r="K106" s="9"/>
      <c r="L106" s="9"/>
      <c r="M106" s="9"/>
      <c r="N106" s="10"/>
    </row>
    <row r="107" spans="1:15" x14ac:dyDescent="0.3">
      <c r="B107" s="9"/>
      <c r="C107" s="10"/>
      <c r="D107" s="21"/>
      <c r="E107" s="10"/>
      <c r="F107" s="10"/>
      <c r="G107" s="11"/>
      <c r="H107" s="10"/>
      <c r="I107" s="28"/>
      <c r="J107" s="10"/>
      <c r="K107" s="9"/>
      <c r="L107" s="9"/>
      <c r="M107" s="9"/>
      <c r="N107" s="10"/>
    </row>
  </sheetData>
  <autoFilter ref="A2:J75" xr:uid="{00000000-0009-0000-0000-000000000000}"/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1654-B404-4231-BCE0-17C982C2D236}">
  <dimension ref="B1:H102"/>
  <sheetViews>
    <sheetView workbookViewId="0">
      <selection activeCell="F25" sqref="F25"/>
    </sheetView>
  </sheetViews>
  <sheetFormatPr defaultRowHeight="14.25" x14ac:dyDescent="0.2"/>
  <cols>
    <col min="2" max="2" width="15.375" customWidth="1"/>
  </cols>
  <sheetData>
    <row r="1" spans="2:8" x14ac:dyDescent="0.2">
      <c r="B1">
        <v>2000101</v>
      </c>
      <c r="C1" t="s">
        <v>157</v>
      </c>
      <c r="E1" s="47" t="s">
        <v>267</v>
      </c>
      <c r="F1">
        <v>2007001</v>
      </c>
      <c r="G1">
        <v>2007002</v>
      </c>
      <c r="H1" t="str">
        <f>F1&amp;$E$1&amp;G1</f>
        <v>2007001#2007002</v>
      </c>
    </row>
    <row r="2" spans="2:8" x14ac:dyDescent="0.2">
      <c r="B2">
        <v>2000111</v>
      </c>
      <c r="C2" t="s">
        <v>158</v>
      </c>
      <c r="F2">
        <v>2007011</v>
      </c>
      <c r="G2">
        <v>2007012</v>
      </c>
      <c r="H2" t="str">
        <f t="shared" ref="H2:H11" si="0">F2&amp;$E$1&amp;G2</f>
        <v>2007011#2007012</v>
      </c>
    </row>
    <row r="3" spans="2:8" x14ac:dyDescent="0.2">
      <c r="B3">
        <v>2000121</v>
      </c>
      <c r="C3" t="s">
        <v>159</v>
      </c>
      <c r="F3">
        <v>2007021</v>
      </c>
      <c r="G3">
        <v>2007022</v>
      </c>
      <c r="H3" t="str">
        <f t="shared" si="0"/>
        <v>2007021#2007022</v>
      </c>
    </row>
    <row r="4" spans="2:8" x14ac:dyDescent="0.2">
      <c r="B4">
        <v>2000131</v>
      </c>
      <c r="C4" t="s">
        <v>160</v>
      </c>
      <c r="F4">
        <v>2007031</v>
      </c>
      <c r="G4">
        <v>2007032</v>
      </c>
      <c r="H4" t="str">
        <f t="shared" si="0"/>
        <v>2007031#2007032</v>
      </c>
    </row>
    <row r="5" spans="2:8" x14ac:dyDescent="0.2">
      <c r="B5">
        <v>2000141</v>
      </c>
      <c r="C5" t="s">
        <v>161</v>
      </c>
      <c r="F5">
        <v>2007041</v>
      </c>
      <c r="G5">
        <v>2007042</v>
      </c>
      <c r="H5" t="str">
        <f t="shared" si="0"/>
        <v>2007041#2007042</v>
      </c>
    </row>
    <row r="6" spans="2:8" x14ac:dyDescent="0.2">
      <c r="B6">
        <v>2000151</v>
      </c>
      <c r="C6" t="s">
        <v>162</v>
      </c>
      <c r="F6">
        <v>2007051</v>
      </c>
      <c r="G6">
        <v>2007052</v>
      </c>
      <c r="H6" t="str">
        <f t="shared" si="0"/>
        <v>2007051#2007052</v>
      </c>
    </row>
    <row r="7" spans="2:8" x14ac:dyDescent="0.2">
      <c r="B7">
        <v>2000201</v>
      </c>
      <c r="C7" t="s">
        <v>163</v>
      </c>
      <c r="F7">
        <v>2007061</v>
      </c>
      <c r="G7">
        <v>2007062</v>
      </c>
      <c r="H7" t="str">
        <f t="shared" si="0"/>
        <v>2007061#2007062</v>
      </c>
    </row>
    <row r="8" spans="2:8" x14ac:dyDescent="0.2">
      <c r="B8">
        <v>2000211</v>
      </c>
      <c r="C8" t="s">
        <v>164</v>
      </c>
      <c r="F8">
        <v>2007071</v>
      </c>
      <c r="G8">
        <v>2007072</v>
      </c>
      <c r="H8" t="str">
        <f t="shared" si="0"/>
        <v>2007071#2007072</v>
      </c>
    </row>
    <row r="9" spans="2:8" x14ac:dyDescent="0.2">
      <c r="B9">
        <v>2000221</v>
      </c>
      <c r="C9" t="s">
        <v>165</v>
      </c>
      <c r="F9">
        <v>2007081</v>
      </c>
      <c r="G9">
        <v>2007082</v>
      </c>
      <c r="H9" t="str">
        <f t="shared" si="0"/>
        <v>2007081#2007082</v>
      </c>
    </row>
    <row r="10" spans="2:8" x14ac:dyDescent="0.2">
      <c r="B10">
        <v>2000231</v>
      </c>
      <c r="C10" t="s">
        <v>166</v>
      </c>
      <c r="F10">
        <v>2007091</v>
      </c>
      <c r="G10">
        <v>2007092</v>
      </c>
      <c r="H10" t="str">
        <f t="shared" si="0"/>
        <v>2007091#2007092</v>
      </c>
    </row>
    <row r="11" spans="2:8" x14ac:dyDescent="0.2">
      <c r="B11">
        <v>2000241</v>
      </c>
      <c r="C11" t="s">
        <v>167</v>
      </c>
      <c r="F11">
        <v>2007101</v>
      </c>
      <c r="G11">
        <v>2007102</v>
      </c>
      <c r="H11" t="str">
        <f t="shared" si="0"/>
        <v>2007101#2007102</v>
      </c>
    </row>
    <row r="12" spans="2:8" x14ac:dyDescent="0.2">
      <c r="B12">
        <v>2000251</v>
      </c>
      <c r="C12" t="s">
        <v>168</v>
      </c>
    </row>
    <row r="13" spans="2:8" x14ac:dyDescent="0.2">
      <c r="B13">
        <v>2000301</v>
      </c>
      <c r="C13" t="s">
        <v>169</v>
      </c>
    </row>
    <row r="14" spans="2:8" x14ac:dyDescent="0.2">
      <c r="B14">
        <v>2000311</v>
      </c>
      <c r="C14" t="s">
        <v>170</v>
      </c>
    </row>
    <row r="15" spans="2:8" x14ac:dyDescent="0.2">
      <c r="B15">
        <v>2000321</v>
      </c>
      <c r="C15" t="s">
        <v>171</v>
      </c>
    </row>
    <row r="16" spans="2:8" x14ac:dyDescent="0.2">
      <c r="B16">
        <v>2000331</v>
      </c>
      <c r="C16" t="s">
        <v>172</v>
      </c>
    </row>
    <row r="17" spans="2:3" x14ac:dyDescent="0.2">
      <c r="B17">
        <v>2000341</v>
      </c>
      <c r="C17" t="s">
        <v>173</v>
      </c>
    </row>
    <row r="18" spans="2:3" x14ac:dyDescent="0.2">
      <c r="B18">
        <v>2000351</v>
      </c>
      <c r="C18" t="s">
        <v>174</v>
      </c>
    </row>
    <row r="19" spans="2:3" x14ac:dyDescent="0.2">
      <c r="B19">
        <v>2000401</v>
      </c>
      <c r="C19" t="s">
        <v>175</v>
      </c>
    </row>
    <row r="20" spans="2:3" x14ac:dyDescent="0.2">
      <c r="B20">
        <v>2000411</v>
      </c>
      <c r="C20" t="s">
        <v>176</v>
      </c>
    </row>
    <row r="21" spans="2:3" x14ac:dyDescent="0.2">
      <c r="B21">
        <v>2000421</v>
      </c>
      <c r="C21" t="s">
        <v>177</v>
      </c>
    </row>
    <row r="22" spans="2:3" x14ac:dyDescent="0.2">
      <c r="B22">
        <v>2000431</v>
      </c>
      <c r="C22" t="s">
        <v>178</v>
      </c>
    </row>
    <row r="23" spans="2:3" x14ac:dyDescent="0.2">
      <c r="B23">
        <v>2000441</v>
      </c>
      <c r="C23" t="s">
        <v>179</v>
      </c>
    </row>
    <row r="24" spans="2:3" x14ac:dyDescent="0.2">
      <c r="B24">
        <v>2000451</v>
      </c>
      <c r="C24" t="s">
        <v>180</v>
      </c>
    </row>
    <row r="25" spans="2:3" x14ac:dyDescent="0.2">
      <c r="B25">
        <v>2000501</v>
      </c>
      <c r="C25" t="s">
        <v>181</v>
      </c>
    </row>
    <row r="26" spans="2:3" x14ac:dyDescent="0.2">
      <c r="B26">
        <v>2000511</v>
      </c>
      <c r="C26" t="s">
        <v>182</v>
      </c>
    </row>
    <row r="27" spans="2:3" x14ac:dyDescent="0.2">
      <c r="B27">
        <v>2000521</v>
      </c>
      <c r="C27" t="s">
        <v>183</v>
      </c>
    </row>
    <row r="28" spans="2:3" x14ac:dyDescent="0.2">
      <c r="B28">
        <v>2000531</v>
      </c>
      <c r="C28" t="s">
        <v>184</v>
      </c>
    </row>
    <row r="29" spans="2:3" x14ac:dyDescent="0.2">
      <c r="B29">
        <v>2000541</v>
      </c>
      <c r="C29" t="s">
        <v>185</v>
      </c>
    </row>
    <row r="30" spans="2:3" x14ac:dyDescent="0.2">
      <c r="B30">
        <v>2000551</v>
      </c>
      <c r="C30" t="s">
        <v>186</v>
      </c>
    </row>
    <row r="31" spans="2:3" x14ac:dyDescent="0.2">
      <c r="B31">
        <v>2000551</v>
      </c>
      <c r="C31" t="s">
        <v>187</v>
      </c>
    </row>
    <row r="32" spans="2:3" x14ac:dyDescent="0.2">
      <c r="B32">
        <v>2000551</v>
      </c>
      <c r="C32" t="s">
        <v>188</v>
      </c>
    </row>
    <row r="33" spans="2:3" x14ac:dyDescent="0.2">
      <c r="B33">
        <v>2000551</v>
      </c>
      <c r="C33" t="s">
        <v>189</v>
      </c>
    </row>
    <row r="34" spans="2:3" x14ac:dyDescent="0.2">
      <c r="B34">
        <v>2000551</v>
      </c>
      <c r="C34" t="s">
        <v>190</v>
      </c>
    </row>
    <row r="35" spans="2:3" x14ac:dyDescent="0.2">
      <c r="B35">
        <v>2000551</v>
      </c>
      <c r="C35" t="s">
        <v>191</v>
      </c>
    </row>
    <row r="36" spans="2:3" x14ac:dyDescent="0.2">
      <c r="B36">
        <v>2000601</v>
      </c>
      <c r="C36" t="s">
        <v>192</v>
      </c>
    </row>
    <row r="37" spans="2:3" x14ac:dyDescent="0.2">
      <c r="B37">
        <v>2000611</v>
      </c>
      <c r="C37" t="s">
        <v>193</v>
      </c>
    </row>
    <row r="38" spans="2:3" x14ac:dyDescent="0.2">
      <c r="B38">
        <v>2000621</v>
      </c>
      <c r="C38" t="s">
        <v>194</v>
      </c>
    </row>
    <row r="39" spans="2:3" x14ac:dyDescent="0.2">
      <c r="B39">
        <v>2000631</v>
      </c>
      <c r="C39" t="s">
        <v>195</v>
      </c>
    </row>
    <row r="40" spans="2:3" x14ac:dyDescent="0.2">
      <c r="B40">
        <v>2000641</v>
      </c>
      <c r="C40" t="s">
        <v>196</v>
      </c>
    </row>
    <row r="41" spans="2:3" x14ac:dyDescent="0.2">
      <c r="B41">
        <v>2000651</v>
      </c>
      <c r="C41" t="s">
        <v>197</v>
      </c>
    </row>
    <row r="42" spans="2:3" x14ac:dyDescent="0.2">
      <c r="B42">
        <v>2000651</v>
      </c>
      <c r="C42" t="s">
        <v>198</v>
      </c>
    </row>
    <row r="43" spans="2:3" x14ac:dyDescent="0.2">
      <c r="B43">
        <v>2000651</v>
      </c>
      <c r="C43" t="s">
        <v>199</v>
      </c>
    </row>
    <row r="44" spans="2:3" x14ac:dyDescent="0.2">
      <c r="B44">
        <v>2000651</v>
      </c>
      <c r="C44" t="s">
        <v>200</v>
      </c>
    </row>
    <row r="45" spans="2:3" x14ac:dyDescent="0.2">
      <c r="B45">
        <v>2000651</v>
      </c>
      <c r="C45" t="s">
        <v>201</v>
      </c>
    </row>
    <row r="46" spans="2:3" x14ac:dyDescent="0.2">
      <c r="B46">
        <v>2000651</v>
      </c>
      <c r="C46" t="s">
        <v>202</v>
      </c>
    </row>
    <row r="47" spans="2:3" x14ac:dyDescent="0.2">
      <c r="B47">
        <v>2000701</v>
      </c>
      <c r="C47" t="s">
        <v>203</v>
      </c>
    </row>
    <row r="48" spans="2:3" x14ac:dyDescent="0.2">
      <c r="B48">
        <v>2000711</v>
      </c>
      <c r="C48" t="s">
        <v>204</v>
      </c>
    </row>
    <row r="49" spans="2:3" x14ac:dyDescent="0.2">
      <c r="B49">
        <v>2000721</v>
      </c>
      <c r="C49" t="s">
        <v>205</v>
      </c>
    </row>
    <row r="50" spans="2:3" x14ac:dyDescent="0.2">
      <c r="B50">
        <v>2000731</v>
      </c>
      <c r="C50" t="s">
        <v>206</v>
      </c>
    </row>
    <row r="51" spans="2:3" x14ac:dyDescent="0.2">
      <c r="B51">
        <v>2000741</v>
      </c>
      <c r="C51" t="s">
        <v>207</v>
      </c>
    </row>
    <row r="52" spans="2:3" x14ac:dyDescent="0.2">
      <c r="B52">
        <v>2000751</v>
      </c>
      <c r="C52" t="s">
        <v>208</v>
      </c>
    </row>
    <row r="53" spans="2:3" x14ac:dyDescent="0.2">
      <c r="B53">
        <v>2000751</v>
      </c>
      <c r="C53" t="s">
        <v>209</v>
      </c>
    </row>
    <row r="54" spans="2:3" x14ac:dyDescent="0.2">
      <c r="B54">
        <v>2000751</v>
      </c>
      <c r="C54" t="s">
        <v>210</v>
      </c>
    </row>
    <row r="55" spans="2:3" x14ac:dyDescent="0.2">
      <c r="B55">
        <v>2000751</v>
      </c>
      <c r="C55" t="s">
        <v>211</v>
      </c>
    </row>
    <row r="56" spans="2:3" x14ac:dyDescent="0.2">
      <c r="B56">
        <v>2000751</v>
      </c>
      <c r="C56" t="s">
        <v>212</v>
      </c>
    </row>
    <row r="57" spans="2:3" x14ac:dyDescent="0.2">
      <c r="B57">
        <v>2000751</v>
      </c>
      <c r="C57" t="s">
        <v>213</v>
      </c>
    </row>
    <row r="58" spans="2:3" x14ac:dyDescent="0.2">
      <c r="B58">
        <v>2000702</v>
      </c>
      <c r="C58" t="s">
        <v>203</v>
      </c>
    </row>
    <row r="59" spans="2:3" x14ac:dyDescent="0.2">
      <c r="B59">
        <v>2000712</v>
      </c>
      <c r="C59" t="s">
        <v>204</v>
      </c>
    </row>
    <row r="60" spans="2:3" x14ac:dyDescent="0.2">
      <c r="B60">
        <v>2000722</v>
      </c>
      <c r="C60" t="s">
        <v>205</v>
      </c>
    </row>
    <row r="61" spans="2:3" x14ac:dyDescent="0.2">
      <c r="B61">
        <v>2000732</v>
      </c>
      <c r="C61" t="s">
        <v>206</v>
      </c>
    </row>
    <row r="62" spans="2:3" x14ac:dyDescent="0.2">
      <c r="B62">
        <v>2000742</v>
      </c>
      <c r="C62" t="s">
        <v>207</v>
      </c>
    </row>
    <row r="63" spans="2:3" x14ac:dyDescent="0.2">
      <c r="B63">
        <v>2000752</v>
      </c>
      <c r="C63" t="s">
        <v>208</v>
      </c>
    </row>
    <row r="64" spans="2:3" x14ac:dyDescent="0.2">
      <c r="B64">
        <v>2000752</v>
      </c>
      <c r="C64" t="s">
        <v>209</v>
      </c>
    </row>
    <row r="65" spans="2:3" x14ac:dyDescent="0.2">
      <c r="B65">
        <v>2000752</v>
      </c>
      <c r="C65" t="s">
        <v>210</v>
      </c>
    </row>
    <row r="66" spans="2:3" x14ac:dyDescent="0.2">
      <c r="B66">
        <v>2000752</v>
      </c>
      <c r="C66" t="s">
        <v>211</v>
      </c>
    </row>
    <row r="67" spans="2:3" x14ac:dyDescent="0.2">
      <c r="B67">
        <v>2000752</v>
      </c>
      <c r="C67" t="s">
        <v>212</v>
      </c>
    </row>
    <row r="68" spans="2:3" x14ac:dyDescent="0.2">
      <c r="B68">
        <v>2000752</v>
      </c>
      <c r="C68" t="s">
        <v>213</v>
      </c>
    </row>
    <row r="69" spans="2:3" x14ac:dyDescent="0.2">
      <c r="B69">
        <v>2000801</v>
      </c>
      <c r="C69" t="s">
        <v>214</v>
      </c>
    </row>
    <row r="70" spans="2:3" x14ac:dyDescent="0.2">
      <c r="B70">
        <v>2000811</v>
      </c>
      <c r="C70" t="s">
        <v>215</v>
      </c>
    </row>
    <row r="71" spans="2:3" x14ac:dyDescent="0.2">
      <c r="B71">
        <v>2000821</v>
      </c>
      <c r="C71" t="s">
        <v>216</v>
      </c>
    </row>
    <row r="72" spans="2:3" x14ac:dyDescent="0.2">
      <c r="B72">
        <v>2000831</v>
      </c>
      <c r="C72" t="s">
        <v>217</v>
      </c>
    </row>
    <row r="73" spans="2:3" x14ac:dyDescent="0.2">
      <c r="B73">
        <v>2000841</v>
      </c>
      <c r="C73" t="s">
        <v>218</v>
      </c>
    </row>
    <row r="74" spans="2:3" x14ac:dyDescent="0.2">
      <c r="B74">
        <v>2000851</v>
      </c>
      <c r="C74" t="s">
        <v>219</v>
      </c>
    </row>
    <row r="75" spans="2:3" x14ac:dyDescent="0.2">
      <c r="B75">
        <v>2000851</v>
      </c>
      <c r="C75" t="s">
        <v>220</v>
      </c>
    </row>
    <row r="76" spans="2:3" x14ac:dyDescent="0.2">
      <c r="B76">
        <v>2000851</v>
      </c>
      <c r="C76" t="s">
        <v>221</v>
      </c>
    </row>
    <row r="77" spans="2:3" x14ac:dyDescent="0.2">
      <c r="B77">
        <v>2000851</v>
      </c>
      <c r="C77" t="s">
        <v>222</v>
      </c>
    </row>
    <row r="78" spans="2:3" x14ac:dyDescent="0.2">
      <c r="B78">
        <v>2000851</v>
      </c>
      <c r="C78" t="s">
        <v>223</v>
      </c>
    </row>
    <row r="79" spans="2:3" x14ac:dyDescent="0.2">
      <c r="B79">
        <v>2000851</v>
      </c>
      <c r="C79" t="s">
        <v>224</v>
      </c>
    </row>
    <row r="80" spans="2:3" x14ac:dyDescent="0.2">
      <c r="B80">
        <v>2000901</v>
      </c>
      <c r="C80" t="s">
        <v>225</v>
      </c>
    </row>
    <row r="81" spans="2:3" x14ac:dyDescent="0.2">
      <c r="B81">
        <v>2000902</v>
      </c>
      <c r="C81" t="s">
        <v>226</v>
      </c>
    </row>
    <row r="82" spans="2:3" x14ac:dyDescent="0.2">
      <c r="B82">
        <v>2000903</v>
      </c>
      <c r="C82" t="s">
        <v>227</v>
      </c>
    </row>
    <row r="83" spans="2:3" x14ac:dyDescent="0.2">
      <c r="B83">
        <v>2000904</v>
      </c>
      <c r="C83" t="s">
        <v>228</v>
      </c>
    </row>
    <row r="84" spans="2:3" x14ac:dyDescent="0.2">
      <c r="B84">
        <v>2000905</v>
      </c>
      <c r="C84" t="s">
        <v>229</v>
      </c>
    </row>
    <row r="85" spans="2:3" x14ac:dyDescent="0.2">
      <c r="B85">
        <v>2000906</v>
      </c>
      <c r="C85" t="s">
        <v>230</v>
      </c>
    </row>
    <row r="86" spans="2:3" x14ac:dyDescent="0.2">
      <c r="B86">
        <v>2000906</v>
      </c>
      <c r="C86" t="s">
        <v>231</v>
      </c>
    </row>
    <row r="87" spans="2:3" x14ac:dyDescent="0.2">
      <c r="B87">
        <v>2000906</v>
      </c>
      <c r="C87" t="s">
        <v>232</v>
      </c>
    </row>
    <row r="88" spans="2:3" x14ac:dyDescent="0.2">
      <c r="B88">
        <v>2000906</v>
      </c>
      <c r="C88" t="s">
        <v>233</v>
      </c>
    </row>
    <row r="89" spans="2:3" x14ac:dyDescent="0.2">
      <c r="B89">
        <v>2000906</v>
      </c>
      <c r="C89" t="s">
        <v>234</v>
      </c>
    </row>
    <row r="90" spans="2:3" x14ac:dyDescent="0.2">
      <c r="B90">
        <v>2000906</v>
      </c>
      <c r="C90" t="s">
        <v>235</v>
      </c>
    </row>
    <row r="91" spans="2:3" x14ac:dyDescent="0.2">
      <c r="B91">
        <v>2001001</v>
      </c>
      <c r="C91" t="s">
        <v>236</v>
      </c>
    </row>
    <row r="92" spans="2:3" x14ac:dyDescent="0.2">
      <c r="B92">
        <v>2001002</v>
      </c>
      <c r="C92" t="s">
        <v>76</v>
      </c>
    </row>
    <row r="93" spans="2:3" x14ac:dyDescent="0.2">
      <c r="B93">
        <v>2001003</v>
      </c>
      <c r="C93" t="s">
        <v>77</v>
      </c>
    </row>
    <row r="94" spans="2:3" x14ac:dyDescent="0.2">
      <c r="B94">
        <v>2001004</v>
      </c>
      <c r="C94" t="s">
        <v>78</v>
      </c>
    </row>
    <row r="95" spans="2:3" x14ac:dyDescent="0.2">
      <c r="B95">
        <v>2001005</v>
      </c>
      <c r="C95" t="s">
        <v>79</v>
      </c>
    </row>
    <row r="96" spans="2:3" x14ac:dyDescent="0.2">
      <c r="B96">
        <v>2001006</v>
      </c>
      <c r="C96" t="s">
        <v>80</v>
      </c>
    </row>
    <row r="97" spans="2:3" x14ac:dyDescent="0.2">
      <c r="B97">
        <v>2001101</v>
      </c>
      <c r="C97" t="s">
        <v>237</v>
      </c>
    </row>
    <row r="98" spans="2:3" x14ac:dyDescent="0.2">
      <c r="B98">
        <v>2001102</v>
      </c>
      <c r="C98" t="s">
        <v>82</v>
      </c>
    </row>
    <row r="99" spans="2:3" x14ac:dyDescent="0.2">
      <c r="B99">
        <v>2001103</v>
      </c>
      <c r="C99" t="s">
        <v>83</v>
      </c>
    </row>
    <row r="100" spans="2:3" x14ac:dyDescent="0.2">
      <c r="B100">
        <v>2001104</v>
      </c>
      <c r="C100" t="s">
        <v>84</v>
      </c>
    </row>
    <row r="101" spans="2:3" x14ac:dyDescent="0.2">
      <c r="B101">
        <v>2001105</v>
      </c>
      <c r="C101" t="s">
        <v>85</v>
      </c>
    </row>
    <row r="102" spans="2:3" x14ac:dyDescent="0.2">
      <c r="B102">
        <v>2001106</v>
      </c>
      <c r="C102" t="s">
        <v>86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4D26-2302-440F-87F8-5B0D220E2FA7}">
  <dimension ref="A2:M60"/>
  <sheetViews>
    <sheetView workbookViewId="0">
      <selection activeCell="B12" sqref="B8:B12"/>
    </sheetView>
  </sheetViews>
  <sheetFormatPr defaultRowHeight="14.25" x14ac:dyDescent="0.2"/>
  <cols>
    <col min="2" max="2" width="91.5" customWidth="1"/>
    <col min="4" max="5" width="33" customWidth="1"/>
  </cols>
  <sheetData>
    <row r="2" spans="1:13" x14ac:dyDescent="0.2">
      <c r="A2">
        <v>0</v>
      </c>
      <c r="B2" t="s">
        <v>47</v>
      </c>
      <c r="K2">
        <f>50000-SUM(M2:M9)</f>
        <v>1574</v>
      </c>
      <c r="M2">
        <v>41976</v>
      </c>
    </row>
    <row r="3" spans="1:13" x14ac:dyDescent="0.2">
      <c r="A3">
        <v>1</v>
      </c>
      <c r="B3" t="s">
        <v>48</v>
      </c>
      <c r="M3">
        <v>3900</v>
      </c>
    </row>
    <row r="4" spans="1:13" x14ac:dyDescent="0.2">
      <c r="A4">
        <v>2</v>
      </c>
      <c r="B4" t="s">
        <v>49</v>
      </c>
      <c r="M4">
        <v>100</v>
      </c>
    </row>
    <row r="5" spans="1:13" x14ac:dyDescent="0.2">
      <c r="A5">
        <v>3</v>
      </c>
      <c r="B5" t="s">
        <v>50</v>
      </c>
      <c r="C5" s="47" t="s">
        <v>238</v>
      </c>
      <c r="D5" s="47" t="s">
        <v>280</v>
      </c>
      <c r="E5" s="47" t="s">
        <v>279</v>
      </c>
      <c r="F5" s="47" t="s">
        <v>240</v>
      </c>
      <c r="G5" s="47" t="s">
        <v>241</v>
      </c>
      <c r="H5" s="47" t="s">
        <v>242</v>
      </c>
      <c r="I5" s="47" t="s">
        <v>239</v>
      </c>
      <c r="M5">
        <v>200</v>
      </c>
    </row>
    <row r="6" spans="1:13" x14ac:dyDescent="0.2">
      <c r="A6">
        <v>4</v>
      </c>
      <c r="B6" t="s">
        <v>51</v>
      </c>
      <c r="D6" s="47" t="s">
        <v>154</v>
      </c>
      <c r="E6" s="47"/>
      <c r="F6" s="47" t="s">
        <v>153</v>
      </c>
      <c r="G6" s="47" t="s">
        <v>152</v>
      </c>
      <c r="H6" s="47" t="s">
        <v>151</v>
      </c>
      <c r="I6" s="47" t="s">
        <v>150</v>
      </c>
      <c r="M6">
        <v>300</v>
      </c>
    </row>
    <row r="7" spans="1:13" x14ac:dyDescent="0.2">
      <c r="A7">
        <v>5</v>
      </c>
      <c r="B7" s="47" t="s">
        <v>145</v>
      </c>
      <c r="C7">
        <v>5</v>
      </c>
      <c r="D7">
        <v>1</v>
      </c>
      <c r="E7" s="48"/>
      <c r="F7" s="48">
        <v>0.12</v>
      </c>
      <c r="G7" s="48">
        <v>0.12</v>
      </c>
      <c r="H7" s="48">
        <v>0.12</v>
      </c>
      <c r="I7">
        <v>1</v>
      </c>
      <c r="M7">
        <v>450</v>
      </c>
    </row>
    <row r="8" spans="1:13" x14ac:dyDescent="0.2">
      <c r="A8">
        <v>6</v>
      </c>
      <c r="B8" s="47" t="str">
        <f>C5&amp;D8&amp;D5&amp;E8&amp;E5&amp;F8&amp;F5&amp;G8&amp;G5&amp;H8&amp;H5&amp;I8&amp;I5</f>
        <v>为我方全体神将回复1点怒气同时额外为我方1位神将回复1点怒气，并为我方全体增加伤害15%、命中几率15%、暴击几率15%，持续1回合。奇数回合结束后释放</v>
      </c>
      <c r="C8">
        <v>6</v>
      </c>
      <c r="D8">
        <v>1</v>
      </c>
      <c r="E8">
        <v>1</v>
      </c>
      <c r="F8">
        <v>15</v>
      </c>
      <c r="G8">
        <v>15</v>
      </c>
      <c r="H8">
        <v>15</v>
      </c>
      <c r="I8">
        <v>1</v>
      </c>
      <c r="J8" s="48"/>
      <c r="M8">
        <v>600</v>
      </c>
    </row>
    <row r="9" spans="1:13" x14ac:dyDescent="0.2">
      <c r="A9">
        <v>7</v>
      </c>
      <c r="B9" s="47" t="str">
        <f>C5&amp;D9&amp;D5&amp;E9&amp;E5&amp;F9&amp;F5&amp;G9&amp;G5&amp;H9&amp;H5&amp;I9&amp;I5</f>
        <v>为我方全体神将回复1点怒气同时额外为我方2位神将回复1点怒气，并为我方全体增加伤害18%、命中几率18%、暴击几率18%，持续1回合。奇数回合结束后释放</v>
      </c>
      <c r="C9">
        <v>7</v>
      </c>
      <c r="D9">
        <v>1</v>
      </c>
      <c r="E9">
        <v>2</v>
      </c>
      <c r="F9">
        <v>18</v>
      </c>
      <c r="G9">
        <v>18</v>
      </c>
      <c r="H9">
        <v>18</v>
      </c>
      <c r="I9">
        <v>1</v>
      </c>
      <c r="J9" s="48"/>
      <c r="M9">
        <v>900</v>
      </c>
    </row>
    <row r="10" spans="1:13" x14ac:dyDescent="0.2">
      <c r="A10">
        <v>5</v>
      </c>
      <c r="B10" s="47" t="str">
        <f>C5&amp;D10&amp;D5&amp;E10&amp;E5&amp;F10&amp;F5&amp;G10&amp;G5&amp;H10&amp;H5&amp;I10&amp;I5</f>
        <v>为我方全体神将回复1点怒气同时额外为我方3位神将回复1点怒气，并为我方全体增加伤害21%、命中几率21%、暴击几率21%，持续1回合。奇数回合结束后释放</v>
      </c>
      <c r="C10">
        <v>8</v>
      </c>
      <c r="D10">
        <v>1</v>
      </c>
      <c r="E10">
        <v>3</v>
      </c>
      <c r="F10">
        <v>21</v>
      </c>
      <c r="G10">
        <v>21</v>
      </c>
      <c r="H10">
        <v>21</v>
      </c>
      <c r="I10">
        <v>1</v>
      </c>
      <c r="J10" s="48"/>
    </row>
    <row r="11" spans="1:13" x14ac:dyDescent="0.2">
      <c r="A11">
        <v>5</v>
      </c>
      <c r="B11" s="47" t="str">
        <f>C5&amp;D11&amp;D5&amp;E11&amp;E5&amp;F11&amp;F5&amp;G11&amp;G5&amp;H11&amp;H5&amp;I11&amp;I5</f>
        <v>为我方全体神将回复1点怒气同时额外为我方4位神将回复1点怒气，并为我方全体增加伤害24%、命中几率24%、暴击几率24%，持续1回合。奇数回合结束后释放</v>
      </c>
      <c r="C11">
        <v>9</v>
      </c>
      <c r="D11">
        <v>1</v>
      </c>
      <c r="E11">
        <v>4</v>
      </c>
      <c r="F11">
        <v>24</v>
      </c>
      <c r="G11">
        <v>24</v>
      </c>
      <c r="H11">
        <v>24</v>
      </c>
      <c r="I11">
        <v>1</v>
      </c>
      <c r="J11" s="48"/>
    </row>
    <row r="12" spans="1:13" x14ac:dyDescent="0.2">
      <c r="A12">
        <v>10</v>
      </c>
      <c r="B12" s="47" t="s">
        <v>282</v>
      </c>
      <c r="C12">
        <v>10</v>
      </c>
      <c r="D12">
        <v>2</v>
      </c>
      <c r="F12">
        <v>27</v>
      </c>
      <c r="G12">
        <v>27</v>
      </c>
      <c r="H12">
        <v>27</v>
      </c>
      <c r="I12">
        <v>2</v>
      </c>
      <c r="J12" s="48"/>
    </row>
    <row r="14" spans="1:13" x14ac:dyDescent="0.2">
      <c r="A14">
        <v>0</v>
      </c>
      <c r="B14" t="s">
        <v>146</v>
      </c>
    </row>
    <row r="15" spans="1:13" x14ac:dyDescent="0.2">
      <c r="A15">
        <v>1</v>
      </c>
      <c r="B15" t="s">
        <v>56</v>
      </c>
    </row>
    <row r="16" spans="1:13" x14ac:dyDescent="0.2">
      <c r="A16">
        <v>2</v>
      </c>
      <c r="B16" t="s">
        <v>57</v>
      </c>
    </row>
    <row r="17" spans="1:10" x14ac:dyDescent="0.2">
      <c r="A17">
        <v>3</v>
      </c>
      <c r="B17" t="s">
        <v>58</v>
      </c>
      <c r="C17" t="s">
        <v>243</v>
      </c>
      <c r="D17" s="47" t="s">
        <v>242</v>
      </c>
      <c r="E17" s="47" t="s">
        <v>244</v>
      </c>
      <c r="F17" s="47" t="s">
        <v>245</v>
      </c>
      <c r="I17">
        <v>16</v>
      </c>
    </row>
    <row r="18" spans="1:10" x14ac:dyDescent="0.2">
      <c r="A18">
        <v>4</v>
      </c>
      <c r="B18" t="s">
        <v>59</v>
      </c>
      <c r="D18" s="47" t="s">
        <v>155</v>
      </c>
      <c r="E18" s="47" t="s">
        <v>150</v>
      </c>
      <c r="F18" s="47" t="s">
        <v>156</v>
      </c>
      <c r="I18">
        <v>16</v>
      </c>
    </row>
    <row r="19" spans="1:10" x14ac:dyDescent="0.2">
      <c r="A19">
        <v>5</v>
      </c>
      <c r="B19" s="47" t="s">
        <v>147</v>
      </c>
      <c r="C19">
        <v>5</v>
      </c>
      <c r="D19" s="48">
        <v>0.24</v>
      </c>
      <c r="F19" s="48">
        <v>0.12</v>
      </c>
      <c r="I19">
        <v>20</v>
      </c>
    </row>
    <row r="20" spans="1:10" x14ac:dyDescent="0.2">
      <c r="A20">
        <v>6</v>
      </c>
      <c r="B20" s="47" t="str">
        <f>C17&amp;D20&amp;D17&amp;E20&amp;E17&amp;F20&amp;F17&amp;G20&amp;G17&amp;H20&amp;H17</f>
        <v>增加我方全体神将减伤24%，持续1回合，同时回复生命上限16%的生命。奇数回合结束后释放。</v>
      </c>
      <c r="C20">
        <v>6</v>
      </c>
      <c r="D20">
        <v>24</v>
      </c>
      <c r="E20">
        <v>1</v>
      </c>
      <c r="F20">
        <v>16</v>
      </c>
      <c r="I20">
        <v>20</v>
      </c>
    </row>
    <row r="21" spans="1:10" x14ac:dyDescent="0.2">
      <c r="A21">
        <v>7</v>
      </c>
      <c r="B21" s="47" t="str">
        <f>C17&amp;D21&amp;D17&amp;E21&amp;E17&amp;F21&amp;F17&amp;G21&amp;G17&amp;H21&amp;H17</f>
        <v>增加我方全体神将减伤28%，持续1回合，同时回复生命上限16%的生命。奇数回合结束后释放。</v>
      </c>
      <c r="C21">
        <v>7</v>
      </c>
      <c r="D21">
        <v>28</v>
      </c>
      <c r="E21">
        <v>1</v>
      </c>
      <c r="F21">
        <v>16</v>
      </c>
      <c r="I21">
        <v>25</v>
      </c>
    </row>
    <row r="22" spans="1:10" x14ac:dyDescent="0.2">
      <c r="A22">
        <v>8</v>
      </c>
      <c r="B22" s="47" t="str">
        <f>C17&amp;D22&amp;D17&amp;E22&amp;E17&amp;F22&amp;F17&amp;G22&amp;G17&amp;H22&amp;H17</f>
        <v>增加我方全体神将减伤28%，持续1回合，同时回复生命上限20%的生命。奇数回合结束后释放。</v>
      </c>
      <c r="C22">
        <v>8</v>
      </c>
      <c r="D22">
        <v>28</v>
      </c>
      <c r="E22">
        <v>1</v>
      </c>
      <c r="F22">
        <v>20</v>
      </c>
    </row>
    <row r="23" spans="1:10" x14ac:dyDescent="0.2">
      <c r="A23">
        <v>9</v>
      </c>
      <c r="B23" s="47" t="str">
        <f>C17&amp;D23&amp;D17&amp;E23&amp;E17&amp;F23&amp;F17&amp;G23&amp;G17&amp;H23&amp;H17</f>
        <v>增加我方全体神将减伤30%，持续1回合，同时回复生命上限20%的生命。奇数回合结束后释放。</v>
      </c>
      <c r="C23">
        <v>9</v>
      </c>
      <c r="D23">
        <v>30</v>
      </c>
      <c r="E23">
        <v>1</v>
      </c>
      <c r="F23">
        <v>20</v>
      </c>
    </row>
    <row r="24" spans="1:10" x14ac:dyDescent="0.2">
      <c r="A24">
        <v>10</v>
      </c>
      <c r="B24" s="47" t="str">
        <f>C17&amp;D24&amp;D17&amp;E24&amp;E17&amp;F24&amp;F17&amp;G24&amp;G17&amp;H24&amp;H17</f>
        <v>增加我方全体神将减伤30%，持续2回合，同时回复生命上限25%的生命。奇数回合结束后释放。</v>
      </c>
      <c r="C24">
        <v>10</v>
      </c>
      <c r="D24">
        <v>30</v>
      </c>
      <c r="E24">
        <v>2</v>
      </c>
      <c r="F24">
        <v>25</v>
      </c>
    </row>
    <row r="26" spans="1:10" x14ac:dyDescent="0.2">
      <c r="A26">
        <v>0</v>
      </c>
      <c r="B26" t="s">
        <v>148</v>
      </c>
    </row>
    <row r="27" spans="1:10" x14ac:dyDescent="0.2">
      <c r="A27">
        <v>1</v>
      </c>
      <c r="B27" t="s">
        <v>134</v>
      </c>
    </row>
    <row r="28" spans="1:10" x14ac:dyDescent="0.2">
      <c r="A28">
        <v>2</v>
      </c>
      <c r="B28" t="s">
        <v>137</v>
      </c>
    </row>
    <row r="29" spans="1:10" x14ac:dyDescent="0.2">
      <c r="A29">
        <v>3</v>
      </c>
      <c r="B29" s="47" t="s">
        <v>250</v>
      </c>
      <c r="C29" s="47" t="s">
        <v>253</v>
      </c>
      <c r="D29" s="47" t="s">
        <v>254</v>
      </c>
      <c r="E29" s="47" t="s">
        <v>255</v>
      </c>
      <c r="F29" s="47" t="s">
        <v>256</v>
      </c>
      <c r="G29" s="47" t="s">
        <v>257</v>
      </c>
      <c r="H29" s="47" t="s">
        <v>260</v>
      </c>
      <c r="I29" s="47" t="s">
        <v>255</v>
      </c>
      <c r="J29" s="47" t="s">
        <v>258</v>
      </c>
    </row>
    <row r="30" spans="1:10" x14ac:dyDescent="0.2">
      <c r="A30">
        <v>4</v>
      </c>
      <c r="B30" s="47" t="s">
        <v>251</v>
      </c>
      <c r="D30" s="47" t="s">
        <v>154</v>
      </c>
      <c r="E30" s="47" t="s">
        <v>246</v>
      </c>
      <c r="F30" s="47" t="s">
        <v>154</v>
      </c>
      <c r="G30" s="47" t="s">
        <v>247</v>
      </c>
      <c r="H30" s="47" t="s">
        <v>154</v>
      </c>
      <c r="I30" s="47" t="s">
        <v>246</v>
      </c>
      <c r="J30" s="47" t="s">
        <v>154</v>
      </c>
    </row>
    <row r="31" spans="1:10" x14ac:dyDescent="0.2">
      <c r="A31">
        <v>5</v>
      </c>
      <c r="B31" s="47" t="s">
        <v>252</v>
      </c>
      <c r="C31">
        <v>5</v>
      </c>
      <c r="D31">
        <v>2</v>
      </c>
      <c r="G31" s="48">
        <v>0.5</v>
      </c>
      <c r="H31">
        <v>1</v>
      </c>
      <c r="I31">
        <v>1</v>
      </c>
      <c r="J31">
        <v>1</v>
      </c>
    </row>
    <row r="32" spans="1:10" x14ac:dyDescent="0.2">
      <c r="A32">
        <v>6</v>
      </c>
      <c r="B32" s="47" t="s">
        <v>259</v>
      </c>
      <c r="C32">
        <v>6</v>
      </c>
      <c r="D32">
        <v>2</v>
      </c>
      <c r="E32">
        <v>2</v>
      </c>
      <c r="F32">
        <v>1</v>
      </c>
      <c r="G32">
        <v>50</v>
      </c>
      <c r="H32">
        <v>1</v>
      </c>
      <c r="I32">
        <v>0</v>
      </c>
      <c r="J32">
        <v>1</v>
      </c>
    </row>
    <row r="33" spans="1:10" x14ac:dyDescent="0.2">
      <c r="A33">
        <v>7</v>
      </c>
      <c r="B33" s="47" t="str">
        <f>C29&amp;D33&amp;D29&amp;E33&amp;E29&amp;F33&amp;F29&amp;G33&amp;G29&amp;H33&amp;H29&amp;I33&amp;I29&amp;J33&amp;J29</f>
        <v>战斗开始前降低全体敌人2点怒气同时额外降低随机2个敌人1点怒气，战斗中每回合有50%几率减少全体敌人1点怒气同时额外随机降低1个敌人1点怒气。</v>
      </c>
      <c r="C33">
        <v>7</v>
      </c>
      <c r="D33">
        <v>2</v>
      </c>
      <c r="E33">
        <v>2</v>
      </c>
      <c r="F33">
        <v>1</v>
      </c>
      <c r="G33">
        <v>50</v>
      </c>
      <c r="H33">
        <v>1</v>
      </c>
      <c r="I33">
        <v>1</v>
      </c>
      <c r="J33">
        <v>1</v>
      </c>
    </row>
    <row r="34" spans="1:10" x14ac:dyDescent="0.2">
      <c r="A34">
        <v>8</v>
      </c>
      <c r="B34" s="47" t="str">
        <f>C29&amp;D34&amp;D29&amp;E34&amp;E29&amp;F34&amp;F29&amp;G34&amp;G29&amp;H34&amp;H29&amp;I34&amp;I29&amp;J34&amp;J29</f>
        <v>战斗开始前降低全体敌人2点怒气同时额外降低随机3个敌人1点怒气，战斗中每回合有50%几率减少全体敌人1点怒气同时额外随机降低1个敌人1点怒气。</v>
      </c>
      <c r="C34">
        <v>8</v>
      </c>
      <c r="D34">
        <v>2</v>
      </c>
      <c r="E34">
        <v>3</v>
      </c>
      <c r="F34">
        <v>1</v>
      </c>
      <c r="G34">
        <v>50</v>
      </c>
      <c r="H34">
        <v>1</v>
      </c>
      <c r="I34">
        <v>1</v>
      </c>
      <c r="J34">
        <v>1</v>
      </c>
    </row>
    <row r="35" spans="1:10" x14ac:dyDescent="0.2">
      <c r="A35">
        <v>9</v>
      </c>
      <c r="B35" s="47" t="str">
        <f>C29&amp;D35&amp;D29&amp;E35&amp;E29&amp;F35&amp;F29&amp;G35&amp;G29&amp;H35&amp;H29&amp;I35&amp;I29&amp;J35&amp;J29</f>
        <v>战斗开始前降低全体敌人2点怒气同时额外降低随机3个敌人1点怒气，战斗中每回合有50%几率减少全体敌人1点怒气同时额外随机降低2个敌人1点怒气。</v>
      </c>
      <c r="C35">
        <v>9</v>
      </c>
      <c r="D35">
        <v>2</v>
      </c>
      <c r="E35">
        <v>3</v>
      </c>
      <c r="F35">
        <v>1</v>
      </c>
      <c r="G35">
        <v>50</v>
      </c>
      <c r="H35">
        <v>1</v>
      </c>
      <c r="I35">
        <v>2</v>
      </c>
      <c r="J35">
        <v>1</v>
      </c>
    </row>
    <row r="36" spans="1:10" x14ac:dyDescent="0.2">
      <c r="A36">
        <v>10</v>
      </c>
      <c r="B36" s="47" t="str">
        <f>C29&amp;D36&amp;D29&amp;E36&amp;E29&amp;F36&amp;F29&amp;G36&amp;G29&amp;H36&amp;H29&amp;I36&amp;I29&amp;J36&amp;J29</f>
        <v>战斗开始前降低全体敌人2点怒气同时额外降低随机4个敌人1点怒气，战斗中每回合有50%几率减少全体敌人1点怒气同时额外随机降低2个敌人1点怒气。</v>
      </c>
      <c r="C36">
        <v>10</v>
      </c>
      <c r="D36">
        <v>2</v>
      </c>
      <c r="E36">
        <v>4</v>
      </c>
      <c r="F36">
        <v>1</v>
      </c>
      <c r="G36">
        <v>50</v>
      </c>
      <c r="H36">
        <v>1</v>
      </c>
      <c r="I36">
        <v>2</v>
      </c>
      <c r="J36">
        <v>1</v>
      </c>
    </row>
    <row r="38" spans="1:10" x14ac:dyDescent="0.2">
      <c r="A38">
        <v>0</v>
      </c>
      <c r="B38" t="s">
        <v>149</v>
      </c>
    </row>
    <row r="39" spans="1:10" x14ac:dyDescent="0.2">
      <c r="A39">
        <v>1</v>
      </c>
      <c r="B39" t="s">
        <v>138</v>
      </c>
    </row>
    <row r="40" spans="1:10" x14ac:dyDescent="0.2">
      <c r="A40">
        <v>2</v>
      </c>
      <c r="B40" t="s">
        <v>139</v>
      </c>
    </row>
    <row r="41" spans="1:10" x14ac:dyDescent="0.2">
      <c r="A41">
        <v>3</v>
      </c>
      <c r="B41" t="s">
        <v>140</v>
      </c>
      <c r="C41" s="47" t="s">
        <v>262</v>
      </c>
      <c r="D41" s="47" t="s">
        <v>266</v>
      </c>
      <c r="E41" s="47" t="s">
        <v>242</v>
      </c>
      <c r="F41" s="47" t="s">
        <v>263</v>
      </c>
      <c r="G41" s="47" t="s">
        <v>264</v>
      </c>
    </row>
    <row r="42" spans="1:10" x14ac:dyDescent="0.2">
      <c r="A42">
        <v>4</v>
      </c>
      <c r="B42" t="s">
        <v>141</v>
      </c>
      <c r="D42" s="47" t="s">
        <v>261</v>
      </c>
      <c r="E42" s="47" t="s">
        <v>153</v>
      </c>
      <c r="F42" s="47" t="s">
        <v>150</v>
      </c>
      <c r="G42" s="47" t="s">
        <v>265</v>
      </c>
    </row>
    <row r="43" spans="1:10" x14ac:dyDescent="0.2">
      <c r="A43">
        <v>5</v>
      </c>
      <c r="B43" t="s">
        <v>142</v>
      </c>
      <c r="C43">
        <v>5</v>
      </c>
      <c r="D43">
        <v>18</v>
      </c>
      <c r="E43">
        <v>20</v>
      </c>
      <c r="F43">
        <v>1</v>
      </c>
      <c r="G43">
        <v>1</v>
      </c>
    </row>
    <row r="44" spans="1:10" x14ac:dyDescent="0.2">
      <c r="A44">
        <v>6</v>
      </c>
      <c r="B44" s="47" t="str">
        <f>C41&amp;D44&amp;D41&amp;E44&amp;E41&amp;F44&amp;F41&amp;G44&amp;G41&amp;H44&amp;H41</f>
        <v>我方纵火神将释放技能后，金乌对敌方全体灼烧状态的目标造成18%生命上限的伤害，额外为我方全体神将附加增加伤害24%，持续1回合。每回合最多出手1次。</v>
      </c>
      <c r="C44">
        <v>6</v>
      </c>
      <c r="D44">
        <v>18</v>
      </c>
      <c r="E44">
        <v>24</v>
      </c>
      <c r="F44">
        <v>1</v>
      </c>
      <c r="G44">
        <v>1</v>
      </c>
    </row>
    <row r="45" spans="1:10" x14ac:dyDescent="0.2">
      <c r="A45">
        <v>7</v>
      </c>
      <c r="B45" s="47" t="str">
        <f>C41&amp;D45&amp;D41&amp;E45&amp;E41&amp;F45&amp;F41&amp;G45&amp;G41&amp;H45&amp;H41&amp;I45&amp;I41&amp;J45&amp;J41</f>
        <v>我方纵火神将释放技能后，金乌对敌方全体灼烧状态的目标造成21%生命上限的伤害，额外为我方全体神将附加增加伤害24%，持续1回合。每回合最多出手1次。</v>
      </c>
      <c r="C45">
        <v>7</v>
      </c>
      <c r="D45">
        <v>21</v>
      </c>
      <c r="E45">
        <v>24</v>
      </c>
      <c r="F45">
        <v>1</v>
      </c>
      <c r="G45">
        <v>1</v>
      </c>
    </row>
    <row r="46" spans="1:10" x14ac:dyDescent="0.2">
      <c r="A46">
        <v>8</v>
      </c>
      <c r="B46" s="47" t="str">
        <f>C41&amp;D46&amp;D41&amp;E46&amp;E41&amp;F46&amp;F41&amp;G46&amp;G41&amp;H46&amp;H41&amp;I46&amp;I41&amp;J46&amp;J41</f>
        <v>我方纵火神将释放技能后，金乌对敌方全体灼烧状态的目标造成24%生命上限的伤害，额外为我方全体神将附加增加伤害26%，持续1回合。每回合最多出手1次。</v>
      </c>
      <c r="C46">
        <v>8</v>
      </c>
      <c r="D46">
        <v>24</v>
      </c>
      <c r="E46">
        <v>26</v>
      </c>
      <c r="F46">
        <v>1</v>
      </c>
      <c r="G46">
        <v>1</v>
      </c>
    </row>
    <row r="47" spans="1:10" x14ac:dyDescent="0.2">
      <c r="A47">
        <v>9</v>
      </c>
      <c r="B47" s="47" t="str">
        <f>C41&amp;D47&amp;D41&amp;E47&amp;E41&amp;F47&amp;F41&amp;G47&amp;G41&amp;H47&amp;H41&amp;I47&amp;I41&amp;J47&amp;J41</f>
        <v>我方纵火神将释放技能后，金乌对敌方全体灼烧状态的目标造成27%生命上限的伤害，额外为我方全体神将附加增加伤害26%，持续1回合。每回合最多出手1次。</v>
      </c>
      <c r="C47">
        <v>9</v>
      </c>
      <c r="D47">
        <v>27</v>
      </c>
      <c r="E47">
        <v>26</v>
      </c>
      <c r="F47">
        <v>1</v>
      </c>
      <c r="G47">
        <v>1</v>
      </c>
    </row>
    <row r="48" spans="1:10" x14ac:dyDescent="0.2">
      <c r="A48">
        <v>10</v>
      </c>
      <c r="B48" s="47" t="str">
        <f>C41&amp;D48&amp;D41&amp;E48&amp;E41&amp;F48&amp;F41&amp;G48&amp;G41&amp;H48&amp;H41&amp;I48&amp;I41&amp;J48&amp;J41</f>
        <v>我方纵火神将释放技能后，金乌对敌方全体灼烧状态的目标造成30%生命上限的伤害，额外为我方全体神将附加增加伤害28%，持续1回合。每回合最多出手1次。</v>
      </c>
      <c r="C48">
        <v>10</v>
      </c>
      <c r="D48">
        <v>30</v>
      </c>
      <c r="E48">
        <v>28</v>
      </c>
      <c r="F48">
        <v>1</v>
      </c>
      <c r="G48">
        <v>1</v>
      </c>
    </row>
    <row r="50" spans="1:3" ht="42.75" x14ac:dyDescent="0.2">
      <c r="A50">
        <v>0</v>
      </c>
      <c r="B50" s="49" t="s">
        <v>105</v>
      </c>
    </row>
    <row r="51" spans="1:3" ht="42.75" x14ac:dyDescent="0.2">
      <c r="A51">
        <v>1</v>
      </c>
      <c r="B51" s="49" t="s">
        <v>106</v>
      </c>
    </row>
    <row r="52" spans="1:3" ht="42.75" x14ac:dyDescent="0.2">
      <c r="A52">
        <v>2</v>
      </c>
      <c r="B52" s="49" t="s">
        <v>107</v>
      </c>
    </row>
    <row r="53" spans="1:3" ht="42.75" x14ac:dyDescent="0.2">
      <c r="A53">
        <v>3</v>
      </c>
      <c r="B53" s="49" t="s">
        <v>108</v>
      </c>
    </row>
    <row r="54" spans="1:3" ht="42.75" x14ac:dyDescent="0.2">
      <c r="A54">
        <v>4</v>
      </c>
      <c r="B54" s="49" t="s">
        <v>109</v>
      </c>
    </row>
    <row r="55" spans="1:3" ht="42.75" x14ac:dyDescent="0.2">
      <c r="A55">
        <v>5</v>
      </c>
      <c r="B55" s="49" t="s">
        <v>110</v>
      </c>
      <c r="C55">
        <v>5</v>
      </c>
    </row>
    <row r="56" spans="1:3" ht="42.75" x14ac:dyDescent="0.2">
      <c r="A56">
        <v>6</v>
      </c>
      <c r="B56" s="49" t="s">
        <v>110</v>
      </c>
      <c r="C56">
        <v>6</v>
      </c>
    </row>
    <row r="57" spans="1:3" ht="42.75" x14ac:dyDescent="0.2">
      <c r="A57">
        <v>7</v>
      </c>
      <c r="B57" s="49" t="s">
        <v>110</v>
      </c>
      <c r="C57">
        <v>7</v>
      </c>
    </row>
    <row r="58" spans="1:3" ht="42.75" x14ac:dyDescent="0.2">
      <c r="A58">
        <v>8</v>
      </c>
      <c r="B58" s="49" t="s">
        <v>110</v>
      </c>
      <c r="C58">
        <v>8</v>
      </c>
    </row>
    <row r="59" spans="1:3" ht="42.75" x14ac:dyDescent="0.2">
      <c r="A59">
        <v>9</v>
      </c>
      <c r="B59" s="49" t="s">
        <v>110</v>
      </c>
      <c r="C59">
        <v>9</v>
      </c>
    </row>
    <row r="60" spans="1:3" ht="42.75" x14ac:dyDescent="0.2">
      <c r="A60">
        <v>10</v>
      </c>
      <c r="B60" s="49" t="s">
        <v>110</v>
      </c>
      <c r="C60">
        <v>10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SpiritAnimalSkill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2023-09-14T07:15:29Z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2052-11.1.0.9996</vt:lpwstr>
  </property>
</Properties>
</file>