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1FD5F7A8-5936-465E-BD1D-FDAC9760C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ishActivityUp" sheetId="1" r:id="rId1"/>
    <sheet name="Sheet1" sheetId="2" r:id="rId2"/>
    <sheet name="Sheet2" sheetId="3" r:id="rId3"/>
  </sheets>
  <externalReferences>
    <externalReference r:id="rId4"/>
  </externalReferences>
  <definedNames>
    <definedName name="开发角色Data">'[1]角色类型&amp;星级Ver0.1'!$B$6:$B$33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2" l="1"/>
  <c r="F8" i="2"/>
  <c r="F9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M37" i="2"/>
  <c r="M38" i="2"/>
  <c r="M39" i="2"/>
  <c r="M40" i="2"/>
  <c r="M41" i="2"/>
  <c r="M42" i="2"/>
  <c r="M43" i="2"/>
  <c r="M44" i="2"/>
  <c r="M45" i="2"/>
  <c r="M46" i="2"/>
  <c r="M47" i="2"/>
  <c r="M48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B8" i="2"/>
  <c r="B9" i="2"/>
  <c r="B10" i="2"/>
  <c r="B11" i="2"/>
  <c r="B12" i="2"/>
  <c r="B13" i="2"/>
  <c r="B14" i="2"/>
  <c r="B15" i="2"/>
  <c r="B16" i="2"/>
  <c r="B17" i="2"/>
  <c r="B18" i="2"/>
  <c r="G18" i="2" s="1"/>
  <c r="B19" i="2"/>
  <c r="B20" i="2"/>
  <c r="F20" i="2" s="1"/>
  <c r="B21" i="2"/>
  <c r="B22" i="2"/>
  <c r="G22" i="2" s="1"/>
  <c r="B23" i="2"/>
  <c r="F23" i="2" s="1"/>
  <c r="B24" i="2"/>
  <c r="G24" i="2" s="1"/>
  <c r="B25" i="2"/>
  <c r="G25" i="2" s="1"/>
  <c r="B26" i="2"/>
  <c r="G26" i="2" s="1"/>
  <c r="B27" i="2"/>
  <c r="G27" i="2" s="1"/>
  <c r="B28" i="2"/>
  <c r="F28" i="2" s="1"/>
  <c r="B29" i="2"/>
  <c r="F29" i="2" s="1"/>
  <c r="B30" i="2"/>
  <c r="B31" i="2"/>
  <c r="B32" i="2"/>
  <c r="B33" i="2"/>
  <c r="B34" i="2"/>
  <c r="B35" i="2"/>
  <c r="B36" i="2"/>
  <c r="B37" i="2"/>
  <c r="B38" i="2"/>
  <c r="H38" i="2" s="1"/>
  <c r="B39" i="2"/>
  <c r="G39" i="2" s="1"/>
  <c r="B40" i="2"/>
  <c r="G40" i="2" s="1"/>
  <c r="B41" i="2"/>
  <c r="G41" i="2" s="1"/>
  <c r="B42" i="2"/>
  <c r="G42" i="2" s="1"/>
  <c r="B43" i="2"/>
  <c r="G43" i="2" s="1"/>
  <c r="B44" i="2"/>
  <c r="G44" i="2" s="1"/>
  <c r="B45" i="2"/>
  <c r="F45" i="2" s="1"/>
  <c r="B46" i="2"/>
  <c r="F46" i="2" s="1"/>
  <c r="B47" i="2"/>
  <c r="G47" i="2" s="1"/>
  <c r="B7" i="2"/>
  <c r="A45" i="2"/>
  <c r="A46" i="2"/>
  <c r="A47" i="2"/>
  <c r="A48" i="2"/>
  <c r="I48" i="2"/>
  <c r="L48" i="2"/>
  <c r="L37" i="2"/>
  <c r="L38" i="2"/>
  <c r="L39" i="2"/>
  <c r="L40" i="2"/>
  <c r="L41" i="2"/>
  <c r="L42" i="2"/>
  <c r="L43" i="2"/>
  <c r="L44" i="2"/>
  <c r="L45" i="2"/>
  <c r="L46" i="2"/>
  <c r="L4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7" i="2"/>
  <c r="H37" i="2"/>
  <c r="H39" i="2"/>
  <c r="H41" i="2"/>
  <c r="H42" i="2"/>
  <c r="H43" i="2"/>
  <c r="H47" i="2"/>
  <c r="H36" i="2"/>
  <c r="I37" i="2"/>
  <c r="I38" i="2"/>
  <c r="I39" i="2"/>
  <c r="I40" i="2"/>
  <c r="I41" i="2"/>
  <c r="I42" i="2"/>
  <c r="I43" i="2"/>
  <c r="I44" i="2"/>
  <c r="I45" i="2"/>
  <c r="I46" i="2"/>
  <c r="I47" i="2"/>
  <c r="I8" i="2"/>
  <c r="M8" i="2" s="1"/>
  <c r="I9" i="2"/>
  <c r="M9" i="2" s="1"/>
  <c r="I10" i="2"/>
  <c r="M10" i="2" s="1"/>
  <c r="I11" i="2"/>
  <c r="M11" i="2" s="1"/>
  <c r="I12" i="2"/>
  <c r="M12" i="2" s="1"/>
  <c r="I13" i="2"/>
  <c r="M13" i="2" s="1"/>
  <c r="I14" i="2"/>
  <c r="M14" i="2" s="1"/>
  <c r="I15" i="2"/>
  <c r="M15" i="2" s="1"/>
  <c r="I16" i="2"/>
  <c r="M16" i="2" s="1"/>
  <c r="I17" i="2"/>
  <c r="M17" i="2" s="1"/>
  <c r="I18" i="2"/>
  <c r="M18" i="2" s="1"/>
  <c r="I19" i="2"/>
  <c r="M19" i="2" s="1"/>
  <c r="I20" i="2"/>
  <c r="M20" i="2" s="1"/>
  <c r="I21" i="2"/>
  <c r="M21" i="2" s="1"/>
  <c r="I22" i="2"/>
  <c r="M22" i="2" s="1"/>
  <c r="I23" i="2"/>
  <c r="M23" i="2" s="1"/>
  <c r="I24" i="2"/>
  <c r="M24" i="2" s="1"/>
  <c r="I25" i="2"/>
  <c r="M25" i="2" s="1"/>
  <c r="I26" i="2"/>
  <c r="M26" i="2" s="1"/>
  <c r="I27" i="2"/>
  <c r="M27" i="2" s="1"/>
  <c r="I28" i="2"/>
  <c r="M28" i="2" s="1"/>
  <c r="I29" i="2"/>
  <c r="M29" i="2" s="1"/>
  <c r="I30" i="2"/>
  <c r="M30" i="2" s="1"/>
  <c r="I31" i="2"/>
  <c r="M31" i="2" s="1"/>
  <c r="I32" i="2"/>
  <c r="M32" i="2" s="1"/>
  <c r="I33" i="2"/>
  <c r="M33" i="2" s="1"/>
  <c r="I34" i="2"/>
  <c r="M34" i="2" s="1"/>
  <c r="I35" i="2"/>
  <c r="M35" i="2" s="1"/>
  <c r="I36" i="2"/>
  <c r="M36" i="2" s="1"/>
  <c r="I7" i="2"/>
  <c r="G37" i="2"/>
  <c r="G8" i="2"/>
  <c r="G9" i="2"/>
  <c r="G10" i="2"/>
  <c r="G11" i="2"/>
  <c r="G12" i="2"/>
  <c r="G13" i="2"/>
  <c r="G14" i="2"/>
  <c r="G15" i="2"/>
  <c r="G16" i="2"/>
  <c r="G17" i="2"/>
  <c r="G19" i="2"/>
  <c r="G21" i="2"/>
  <c r="G30" i="2"/>
  <c r="G31" i="2"/>
  <c r="G32" i="2"/>
  <c r="G33" i="2"/>
  <c r="G34" i="2"/>
  <c r="G35" i="2"/>
  <c r="G36" i="2"/>
  <c r="F37" i="2"/>
  <c r="F41" i="2"/>
  <c r="F10" i="2"/>
  <c r="F11" i="2"/>
  <c r="F12" i="2"/>
  <c r="F13" i="2"/>
  <c r="F14" i="2"/>
  <c r="F15" i="2"/>
  <c r="F16" i="2"/>
  <c r="F17" i="2"/>
  <c r="F18" i="2"/>
  <c r="F19" i="2"/>
  <c r="F21" i="2"/>
  <c r="F22" i="2"/>
  <c r="F27" i="2"/>
  <c r="F30" i="2"/>
  <c r="F31" i="2"/>
  <c r="F32" i="2"/>
  <c r="F33" i="2"/>
  <c r="F34" i="2"/>
  <c r="F35" i="2"/>
  <c r="F36" i="2"/>
  <c r="A37" i="2"/>
  <c r="J37" i="2" s="1"/>
  <c r="A38" i="2"/>
  <c r="A39" i="2"/>
  <c r="A40" i="2"/>
  <c r="A41" i="2"/>
  <c r="A42" i="2"/>
  <c r="A43" i="2"/>
  <c r="A44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7" i="2"/>
  <c r="E7" i="2" s="1"/>
  <c r="U36" i="2"/>
  <c r="J41" i="2" l="1"/>
  <c r="H46" i="2"/>
  <c r="G29" i="2"/>
  <c r="G28" i="2"/>
  <c r="F47" i="2"/>
  <c r="J47" i="2" s="1"/>
  <c r="H40" i="2"/>
  <c r="H45" i="2"/>
  <c r="G46" i="2"/>
  <c r="F26" i="2"/>
  <c r="F44" i="2"/>
  <c r="F24" i="2"/>
  <c r="F43" i="2"/>
  <c r="J43" i="2" s="1"/>
  <c r="G23" i="2"/>
  <c r="H44" i="2"/>
  <c r="F25" i="2"/>
  <c r="F42" i="2"/>
  <c r="J42" i="2" s="1"/>
  <c r="J44" i="2"/>
  <c r="F40" i="2"/>
  <c r="J40" i="2" s="1"/>
  <c r="G20" i="2"/>
  <c r="G45" i="2"/>
  <c r="F39" i="2"/>
  <c r="J39" i="2" s="1"/>
  <c r="F38" i="2"/>
  <c r="J38" i="2" s="1"/>
  <c r="G38" i="2"/>
  <c r="J46" i="2"/>
  <c r="J45" i="2"/>
  <c r="F48" i="2"/>
  <c r="J48" i="2" s="1"/>
  <c r="G48" i="2"/>
  <c r="J35" i="2"/>
  <c r="J34" i="2"/>
  <c r="J33" i="2"/>
  <c r="J32" i="2"/>
  <c r="J31" i="2"/>
  <c r="J30" i="2"/>
  <c r="J29" i="2"/>
  <c r="J9" i="2"/>
  <c r="J36" i="2"/>
  <c r="P36" i="2"/>
  <c r="J8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G7" i="2"/>
  <c r="J7" i="2" l="1"/>
  <c r="C1" i="2" s="1"/>
  <c r="H17" i="2"/>
  <c r="O27" i="2"/>
  <c r="U27" i="2" s="1"/>
  <c r="O23" i="2"/>
  <c r="U23" i="2" s="1"/>
  <c r="O19" i="2"/>
  <c r="U19" i="2" s="1"/>
  <c r="O11" i="2"/>
  <c r="U11" i="2" s="1"/>
  <c r="O34" i="2"/>
  <c r="U34" i="2" s="1"/>
  <c r="O30" i="2"/>
  <c r="U30" i="2" s="1"/>
  <c r="O26" i="2"/>
  <c r="U26" i="2" s="1"/>
  <c r="O22" i="2"/>
  <c r="U22" i="2" s="1"/>
  <c r="O18" i="2"/>
  <c r="U18" i="2" s="1"/>
  <c r="O14" i="2"/>
  <c r="U14" i="2" s="1"/>
  <c r="O10" i="2"/>
  <c r="U10" i="2" s="1"/>
  <c r="O31" i="2"/>
  <c r="U31" i="2" s="1"/>
  <c r="O15" i="2"/>
  <c r="U15" i="2" s="1"/>
  <c r="O33" i="2"/>
  <c r="U33" i="2" s="1"/>
  <c r="O29" i="2"/>
  <c r="U29" i="2" s="1"/>
  <c r="O25" i="2"/>
  <c r="U25" i="2" s="1"/>
  <c r="O21" i="2"/>
  <c r="U21" i="2" s="1"/>
  <c r="O17" i="2"/>
  <c r="U17" i="2" s="1"/>
  <c r="O13" i="2"/>
  <c r="U13" i="2" s="1"/>
  <c r="O9" i="2"/>
  <c r="U9" i="2" s="1"/>
  <c r="O35" i="2"/>
  <c r="U35" i="2" s="1"/>
  <c r="O7" i="2"/>
  <c r="U7" i="2" s="1"/>
  <c r="O32" i="2"/>
  <c r="U32" i="2" s="1"/>
  <c r="O28" i="2"/>
  <c r="U28" i="2" s="1"/>
  <c r="O24" i="2"/>
  <c r="U24" i="2" s="1"/>
  <c r="O20" i="2"/>
  <c r="U20" i="2" s="1"/>
  <c r="O16" i="2"/>
  <c r="U16" i="2" s="1"/>
  <c r="O12" i="2"/>
  <c r="U12" i="2" s="1"/>
  <c r="O8" i="2"/>
  <c r="U8" i="2" s="1"/>
  <c r="P26" i="2"/>
  <c r="P22" i="2"/>
  <c r="P9" i="2"/>
  <c r="M7" i="2"/>
  <c r="N7" i="2" s="1"/>
  <c r="D1" i="2" s="1"/>
  <c r="H35" i="2"/>
  <c r="P17" i="2" l="1"/>
  <c r="P25" i="2"/>
  <c r="P13" i="2"/>
  <c r="P20" i="2"/>
  <c r="P30" i="2"/>
  <c r="P28" i="2"/>
  <c r="P11" i="2"/>
  <c r="P24" i="2"/>
  <c r="P19" i="2"/>
  <c r="P23" i="2"/>
  <c r="P7" i="2"/>
  <c r="P29" i="2"/>
  <c r="P31" i="2"/>
  <c r="P33" i="2"/>
  <c r="P8" i="2"/>
  <c r="P35" i="2"/>
  <c r="P12" i="2"/>
  <c r="P14" i="2"/>
  <c r="P10" i="2"/>
  <c r="P16" i="2"/>
  <c r="P32" i="2"/>
  <c r="P21" i="2"/>
  <c r="P15" i="2"/>
  <c r="P18" i="2"/>
  <c r="P34" i="2"/>
  <c r="P27" i="2"/>
  <c r="H23" i="2"/>
  <c r="H21" i="2"/>
  <c r="H34" i="2" l="1"/>
  <c r="H33" i="2"/>
  <c r="H32" i="2"/>
  <c r="H31" i="2"/>
  <c r="H30" i="2"/>
  <c r="H29" i="2"/>
  <c r="H28" i="2"/>
  <c r="H27" i="2"/>
  <c r="H26" i="2"/>
  <c r="H25" i="2"/>
  <c r="H24" i="2"/>
  <c r="H22" i="2"/>
  <c r="H20" i="2"/>
  <c r="H19" i="2"/>
  <c r="H18" i="2"/>
  <c r="H16" i="2"/>
  <c r="H15" i="2"/>
  <c r="H14" i="2"/>
  <c r="H13" i="2"/>
  <c r="H8" i="2" l="1"/>
  <c r="H10" i="2"/>
  <c r="H9" i="2"/>
  <c r="H7" i="2"/>
  <c r="H12" i="2"/>
  <c r="H11" i="2"/>
</calcChain>
</file>

<file path=xl/sharedStrings.xml><?xml version="1.0" encoding="utf-8"?>
<sst xmlns="http://schemas.openxmlformats.org/spreadsheetml/2006/main" count="315" uniqueCount="222">
  <si>
    <t>Id</t>
  </si>
  <si>
    <t>int</t>
  </si>
  <si>
    <t>索引</t>
  </si>
  <si>
    <t>默认值</t>
  </si>
  <si>
    <t>正确性校对</t>
  </si>
  <si>
    <t>校对值</t>
  </si>
  <si>
    <t>ActivityId</t>
    <phoneticPr fontId="7" type="noConversion"/>
  </si>
  <si>
    <t>int</t>
    <phoneticPr fontId="7" type="noConversion"/>
  </si>
  <si>
    <t>活动ID</t>
    <phoneticPr fontId="7" type="noConversion"/>
  </si>
  <si>
    <t>UpList</t>
    <phoneticPr fontId="7" type="noConversion"/>
  </si>
  <si>
    <t>mut,int#int,2</t>
    <phoneticPr fontId="7" type="noConversion"/>
  </si>
  <si>
    <t>RewardList</t>
    <phoneticPr fontId="7" type="noConversion"/>
  </si>
  <si>
    <r>
      <t>当期活动Up列表
下标为0的是当期默认激活
格式：道具ID#道具数量#获取权重#保底次数</t>
    </r>
    <r>
      <rPr>
        <sz val="9"/>
        <color rgb="FFFF0000"/>
        <rFont val="微软雅黑"/>
        <family val="2"/>
        <charset val="134"/>
      </rPr>
      <t>#阵营（抽卡只出同阵营和0）wishpool camp列</t>
    </r>
    <phoneticPr fontId="7" type="noConversion"/>
  </si>
  <si>
    <t>固定2周</t>
    <phoneticPr fontId="7" type="noConversion"/>
  </si>
  <si>
    <t>10085#1#500#100#3|10041#1#500#100#4|10009#1#500#100#1|10003#1#1000#70#3|10024#1#1000#70#4|10087#1#1000#70#1</t>
    <phoneticPr fontId="7" type="noConversion"/>
  </si>
  <si>
    <t>87#12013#11073#11073#12008|87#12013#11041#11041#12010|87#12013#11009#11009#12009|87#12013#11003#11003#12008|87#12013#11024#11024#12010|87#12013#11075#11075#12009</t>
    <phoneticPr fontId="7" type="noConversion"/>
  </si>
  <si>
    <t>输入英雄</t>
    <phoneticPr fontId="7" type="noConversion"/>
  </si>
  <si>
    <t>英雄</t>
    <phoneticPr fontId="7" type="noConversion"/>
  </si>
  <si>
    <t>女儿国王</t>
  </si>
  <si>
    <t>通天教主</t>
  </si>
  <si>
    <t>牛魔王</t>
  </si>
  <si>
    <t>慈航道人</t>
  </si>
  <si>
    <t>菩提树神</t>
  </si>
  <si>
    <t>ID</t>
    <phoneticPr fontId="7" type="noConversion"/>
  </si>
  <si>
    <t>白素贞</t>
  </si>
  <si>
    <t>猪八戒</t>
  </si>
  <si>
    <t>唐僧</t>
  </si>
  <si>
    <t>精卫</t>
  </si>
  <si>
    <t>雷震子</t>
  </si>
  <si>
    <t>降龙罗汉</t>
  </si>
  <si>
    <t>韩湘子</t>
  </si>
  <si>
    <t>哪吒</t>
  </si>
  <si>
    <t>伏虎罗汉</t>
  </si>
  <si>
    <t>吴刚</t>
  </si>
  <si>
    <t>嫦娥</t>
  </si>
  <si>
    <t>九命猫</t>
  </si>
  <si>
    <t>东陵圣母</t>
  </si>
  <si>
    <t>达摩</t>
  </si>
  <si>
    <t>孙悟空</t>
  </si>
  <si>
    <t>姜子牙</t>
  </si>
  <si>
    <t>玉皇大帝</t>
  </si>
  <si>
    <t>孟婆</t>
  </si>
  <si>
    <t>石矶娘娘</t>
  </si>
  <si>
    <t>彼岸花</t>
  </si>
  <si>
    <t>崇黑虎</t>
  </si>
  <si>
    <t>帝释天</t>
  </si>
  <si>
    <t>妈祖</t>
  </si>
  <si>
    <t>赵公明</t>
  </si>
  <si>
    <t>罗刹</t>
  </si>
  <si>
    <t>夜叉</t>
  </si>
  <si>
    <t>杨戬</t>
  </si>
  <si>
    <t>混世魔王</t>
  </si>
  <si>
    <t>花木兰</t>
  </si>
  <si>
    <t>赤尾妖</t>
  </si>
  <si>
    <t>雪女</t>
  </si>
  <si>
    <t>娜迦</t>
  </si>
  <si>
    <t>菩提遗枝</t>
  </si>
  <si>
    <t>灵使</t>
  </si>
  <si>
    <t>方士</t>
  </si>
  <si>
    <t>鬼差</t>
  </si>
  <si>
    <t>仙灵</t>
  </si>
  <si>
    <t>聂小倩</t>
  </si>
  <si>
    <t>九婴</t>
  </si>
  <si>
    <t>灵猫</t>
  </si>
  <si>
    <t>伽罗尊者</t>
  </si>
  <si>
    <t>怒目金刚</t>
  </si>
  <si>
    <t>木吒</t>
  </si>
  <si>
    <t>梦蝶</t>
  </si>
  <si>
    <t>金吒</t>
  </si>
  <si>
    <t>燕赤霞</t>
  </si>
  <si>
    <t>逍遥客</t>
  </si>
  <si>
    <t>九河神女</t>
  </si>
  <si>
    <t>灵扇仙</t>
  </si>
  <si>
    <t>少年游</t>
  </si>
  <si>
    <t>乾达婆</t>
  </si>
  <si>
    <t>玉兔精</t>
  </si>
  <si>
    <t>炼丹师</t>
  </si>
  <si>
    <t>小书童</t>
  </si>
  <si>
    <t>小和尚</t>
  </si>
  <si>
    <t>白鼠精</t>
  </si>
  <si>
    <t>小道童</t>
  </si>
  <si>
    <t>敖丙</t>
  </si>
  <si>
    <t>不动明王</t>
  </si>
  <si>
    <t>申公豹</t>
  </si>
  <si>
    <t>燃灯</t>
  </si>
  <si>
    <t>观音菩萨</t>
  </si>
  <si>
    <t>资质</t>
    <phoneticPr fontId="7" type="noConversion"/>
  </si>
  <si>
    <t>权重</t>
    <phoneticPr fontId="7" type="noConversion"/>
  </si>
  <si>
    <t>数量</t>
    <phoneticPr fontId="7" type="noConversion"/>
  </si>
  <si>
    <t>阵营</t>
    <phoneticPr fontId="7" type="noConversion"/>
  </si>
  <si>
    <t>配置</t>
    <phoneticPr fontId="7" type="noConversion"/>
  </si>
  <si>
    <t>本期配置</t>
    <phoneticPr fontId="7" type="noConversion"/>
  </si>
  <si>
    <t>选中碎片</t>
    <phoneticPr fontId="7" type="noConversion"/>
  </si>
  <si>
    <t>妖阵营5星碎片</t>
  </si>
  <si>
    <t>佛阵营5星碎片</t>
  </si>
  <si>
    <t>人阵营5星碎片</t>
  </si>
  <si>
    <t>道阵营5星碎片</t>
  </si>
  <si>
    <t>阵营碎片</t>
    <phoneticPr fontId="7" type="noConversion"/>
  </si>
  <si>
    <t>配置2</t>
    <phoneticPr fontId="7" type="noConversion"/>
  </si>
  <si>
    <t>保底次数</t>
    <phoneticPr fontId="7" type="noConversion"/>
  </si>
  <si>
    <t>道具ID</t>
    <phoneticPr fontId="7" type="noConversion"/>
  </si>
  <si>
    <t>道具名称</t>
    <phoneticPr fontId="7" type="noConversion"/>
  </si>
  <si>
    <t>阵营</t>
    <phoneticPr fontId="7" type="noConversion"/>
  </si>
  <si>
    <t>碎片</t>
    <phoneticPr fontId="7" type="noConversion"/>
  </si>
  <si>
    <t>通用将魂碎片</t>
    <phoneticPr fontId="7" type="noConversion"/>
  </si>
  <si>
    <t>进度条碎片</t>
    <phoneticPr fontId="7" type="noConversion"/>
  </si>
  <si>
    <t>配置3</t>
    <phoneticPr fontId="7" type="noConversion"/>
  </si>
  <si>
    <t>10008#1#500#999999999#3</t>
  </si>
  <si>
    <t>#</t>
    <phoneticPr fontId="7" type="noConversion"/>
  </si>
  <si>
    <t>碎片</t>
    <phoneticPr fontId="7" type="noConversion"/>
  </si>
  <si>
    <t>|</t>
    <phoneticPr fontId="7" type="noConversion"/>
  </si>
  <si>
    <t>11008#2#50000#999999999#3|11073#1#50000#999999999#3|11006#2#50000#999999999#3|11091#1#50000#999999999#3|11011#1#50000#999999999#3|11003#2#50000#999999999#3|11018#2#50000#999999999#3|11074#2#50000#999999999#2|11023#1#50000#999999999#2|11022#2#50000#999999999#2|11077#2#50000#999999999#2|11033#2#50000#999999999#2|11010#2#50000#999999999#2|11007#2#50000#999999999#2|11040#1#50000#999999999#1|11009#2#50000#999999999#1|11001#1#50000#999999999#1|11014#2#50000#999999999#1|11017#2#50000#999999999#1|11004#2#50000#999999999#1|11016#2#50000#999999999#1|11078#1#50000#999999999#4|11026#1#50000#999999999#4|11041#2#50000#999999999#4|11076#2#50000#999999999#4|11024#2#50000#999999999#4|11019#2#50000#999999999#4|11042#2#50000#999999999#4|1293#2#50000#999999999#6|</t>
    <phoneticPr fontId="7" type="noConversion"/>
  </si>
  <si>
    <t>当期活动进度累计奖励映射关系
下标为0的是当期默认激活（即活动奖励表中默认配置）
顺序与D列对应（寻仙玉#5星随机碎片#英雄ID#英雄ID#对应系的5星碎片）</t>
    <phoneticPr fontId="7" type="noConversion"/>
  </si>
  <si>
    <t>11008#2#50000#999999999#3</t>
  </si>
  <si>
    <t>11073#2#50000#999999999#3</t>
  </si>
  <si>
    <t>11006#4#50000#999999999#3</t>
  </si>
  <si>
    <t>11091#2#50000#999999999#3</t>
  </si>
  <si>
    <t>11011#2#50000#999999999#3</t>
  </si>
  <si>
    <t>11003#4#50000#999999999#3</t>
  </si>
  <si>
    <t>11018#4#50000#999999999#3</t>
  </si>
  <si>
    <t>11074#2#50000#999999999#2</t>
  </si>
  <si>
    <t>11023#2#50000#999999999#2</t>
  </si>
  <si>
    <t>11022#4#50000#999999999#2</t>
  </si>
  <si>
    <t>11077#2#50000#999999999#2</t>
  </si>
  <si>
    <t>11033#4#50000#999999999#2</t>
  </si>
  <si>
    <t>11010#4#50000#999999999#2</t>
  </si>
  <si>
    <t>11007#4#50000#999999999#2</t>
  </si>
  <si>
    <t>11040#2#50000#999999999#1</t>
  </si>
  <si>
    <t>11009#4#50000#999999999#1</t>
  </si>
  <si>
    <t>11001#2#50000#999999999#1</t>
  </si>
  <si>
    <t>11014#2#50000#999999999#1</t>
  </si>
  <si>
    <t>11017#4#50000#999999999#1</t>
  </si>
  <si>
    <t>11004#4#50000#999999999#1</t>
  </si>
  <si>
    <t>11016#4#50000#999999999#1</t>
  </si>
  <si>
    <t>11078#2#50000#999999999#4</t>
  </si>
  <si>
    <t>11026#2#50000#999999999#4</t>
  </si>
  <si>
    <t>11041#4#50000#999999999#4</t>
  </si>
  <si>
    <t>11076#4#50000#999999999#4</t>
  </si>
  <si>
    <t>11024#4#50000#999999999#4</t>
  </si>
  <si>
    <t>11019#4#50000#999999999#4</t>
  </si>
  <si>
    <t>11042#4#50000#999999999#4</t>
  </si>
  <si>
    <t>1293#4#50000#999999999#6</t>
  </si>
  <si>
    <t>11043#2#50000#999999999#4</t>
  </si>
  <si>
    <t>87#12013#10008#10008#12008</t>
  </si>
  <si>
    <t>87#12013#10085#10085#12008</t>
  </si>
  <si>
    <t>87#12013#10006#10006#12008</t>
  </si>
  <si>
    <t>87#12013#10091#10091#12008</t>
  </si>
  <si>
    <t>87#12013#10011#10011#12008</t>
  </si>
  <si>
    <t>87#12013#10003#10003#12008</t>
  </si>
  <si>
    <t>87#12013#10018#10018#12008</t>
  </si>
  <si>
    <t>87#12013#10086#10086#12011</t>
  </si>
  <si>
    <t>87#12013#10023#10023#12011</t>
  </si>
  <si>
    <t>87#12013#10022#10022#12011</t>
  </si>
  <si>
    <t>87#12013#10089#10089#12011</t>
  </si>
  <si>
    <t>87#12013#10033#10033#12011</t>
  </si>
  <si>
    <t>87#12013#10010#10010#12011</t>
  </si>
  <si>
    <t>87#12013#10007#10007#12011</t>
  </si>
  <si>
    <t>87#12013#10040#10040#12009</t>
  </si>
  <si>
    <t>87#12013#10009#10009#12009</t>
  </si>
  <si>
    <t>87#12013#10001#10001#12009</t>
  </si>
  <si>
    <t>87#12013#10014#10014#12009</t>
  </si>
  <si>
    <t>87#12013#10017#10017#12009</t>
  </si>
  <si>
    <t>87#12013#10004#10004#12009</t>
  </si>
  <si>
    <t>87#12013#10016#10016#12009</t>
  </si>
  <si>
    <t>87#12013#10090#10090#12010</t>
  </si>
  <si>
    <t>87#12013#10026#10026#12010</t>
  </si>
  <si>
    <t>87#12013#10041#10041#12010</t>
  </si>
  <si>
    <t>87#12013#10088#10088#12010</t>
  </si>
  <si>
    <t>87#12013#10024#10024#12010</t>
  </si>
  <si>
    <t>87#12013#10019#10019#12010</t>
  </si>
  <si>
    <t>87#12013#10042#10042#12010</t>
  </si>
  <si>
    <t>87#12013#10043#10043#12010</t>
  </si>
  <si>
    <t>87#12013#1291#1291#12060</t>
    <phoneticPr fontId="7" type="noConversion"/>
  </si>
  <si>
    <t>87#12013#10008#10008#12008|87#12013#10085#10085#12008|87#12013#10006#10006#12008|87#12013#10091#10091#12008|87#12013#10011#10011#12008|87#12013#10003#10003#12008|87#12013#10018#10018#12008|87#12013#10086#10086#12011|87#12013#10023#10023#12011|87#12013#10022#10022#12011|87#12013#10089#10089#12011|87#12013#10033#10033#12011|87#12013#10010#10010#12011|87#12013#10007#10007#12011|87#12013#10040#10040#12009|87#12013#10009#10009#12009|87#12013#10001#10001#12009|87#12013#10014#10014#12009|87#12013#10017#10017#12009|87#12013#10004#10004#12009|87#12013#10016#10016#12009|87#12013#10090#10090#12010|87#12013#10026#10026#12010|87#12013#10041#10041#12010|87#12013#10088#10088#12010|87#12013#10024#10024#12010|87#12013#10019#10019#12010|87#12013#10042#10042#12010|87#12013#10043#10043#12010|87#12013#10097#10097#12060|87#12013#1291#1291#12060</t>
    <phoneticPr fontId="7" type="noConversion"/>
  </si>
  <si>
    <t>87#12013#10008#10008#12008|87#12013#10085#10085#12008|87#12013#10006#10006#12008|87#12013#10091#10091#12008|87#12013#10011#10011#12008|87#12013#10003#10003#12008|87#12013#10018#10018#12008|87#12013#10086#10086#12011|87#12013#10023#10023#12011|87#12013#10022#10022#12011|87#12013#10089#10089#12011|87#12013#10033#10033#12011|87#12013#10010#10010#12011|87#12013#10007#10007#12011|87#12013#10040#10040#12009|87#12013#10009#10009#12009|87#12013#10001#10001#12009|87#12013#10014#10014#12009|87#12013#10017#10017#12009|87#12013#10004#10004#12009|87#12013#10016#10016#12009|87#12013#10090#10090#12010|87#12013#10026#10026#12010|87#12013#10041#10041#12010|87#12013#10088#10088#12010|87#12013#10024#10024#12010|87#12013#10019#10019#12010|87#12013#10042#10042#12010|87#12013#10043#10043#12010|87#12013#10096#10096#12060|87#12013#1291#1291#12060</t>
    <phoneticPr fontId="7" type="noConversion"/>
  </si>
  <si>
    <t>11008#2#50000#999999999#3|11073#2#50000#999999999#3|11006#4#50000#999999999#3|11091#2#50000#999999999#3|11011#2#50000#999999999#3|11003#4#50000#999999999#3|11018#4#50000#999999999#3|11074#2#50000#999999999#2|11023#2#50000#999999999#2|11022#4#50000#999999999#2|11077#2#50000#999999999#2|11033#4#50000#999999999#2|11010#4#50000#999999999#2|11007#4#50000#999999999#2|11040#2#50000#999999999#1|11009#4#50000#999999999#1|11001#2#50000#999999999#1|11014#2#50000#999999999#1|11017#4#50000#999999999#1|11004#4#50000#999999999#1|11016#4#50000#999999999#1|11078#2#50000#999999999#4|11026#2#50000#999999999#4|11041#4#50000#999999999#4|11076#4#50000#999999999#4|11024#4#50000#999999999#4|11019#4#50000#999999999#4|11042#4#50000#999999999#4|11043#2#50000#999999999#4|11097#1#50000#999999999#5|1293#2#50000#999999999#6</t>
  </si>
  <si>
    <t>11008#2#50000#999999999#3|11073#2#50000#999999999#3|11006#4#50000#999999999#3|11091#2#50000#999999999#3|11011#2#50000#999999999#3|11003#4#50000#999999999#3|11018#4#50000#999999999#3|11074#2#50000#999999999#2|11023#2#50000#999999999#2|11022#4#50000#999999999#2|11077#2#50000#999999999#2|11033#4#50000#999999999#2|11010#4#50000#999999999#2|11007#4#50000#999999999#2|11040#2#50000#999999999#1|11009#4#50000#999999999#1|11001#2#50000#999999999#1|11014#2#50000#999999999#1|11017#4#50000#999999999#1|11004#4#50000#999999999#1|11016#4#50000#999999999#1|11078#2#50000#999999999#4|11026#2#50000#999999999#4|11041#4#50000#999999999#4|11076#4#50000#999999999#4|11024#4#50000#999999999#4|11019#4#50000#999999999#4|11042#4#50000#999999999#4|11043#2#50000#999999999#4|11096#1#50000#999999999#5|1293#2#50000#999999999#6</t>
  </si>
  <si>
    <t>齐天·悟空</t>
  </si>
  <si>
    <t>玲珑·女王</t>
  </si>
  <si>
    <t>天蓬·悟能</t>
  </si>
  <si>
    <t>巧变·牛魔</t>
  </si>
  <si>
    <t>魔心·帝君</t>
    <phoneticPr fontId="7" type="noConversion"/>
  </si>
  <si>
    <t>道具ID#道具数量#获取权重#保底次数#阵营（抽卡只出同阵营和0）</t>
  </si>
  <si>
    <t>旱魃</t>
    <phoneticPr fontId="7" type="noConversion"/>
  </si>
  <si>
    <t>铁扇公主</t>
    <phoneticPr fontId="7" type="noConversion"/>
  </si>
  <si>
    <t>金灵圣母</t>
  </si>
  <si>
    <t>玄鸟</t>
  </si>
  <si>
    <t>王灵官</t>
  </si>
  <si>
    <t>妙音天女</t>
  </si>
  <si>
    <t>提婆达多</t>
  </si>
  <si>
    <t>孔宣</t>
  </si>
  <si>
    <t>摩耶夫人</t>
  </si>
  <si>
    <t>常羲</t>
  </si>
  <si>
    <t>瑶池圣母</t>
    <phoneticPr fontId="7" type="noConversion"/>
  </si>
  <si>
    <t>苏妲己</t>
  </si>
  <si>
    <t>半截观音</t>
  </si>
  <si>
    <t>韦陀</t>
  </si>
  <si>
    <t>善光公主</t>
  </si>
  <si>
    <t>姜后</t>
  </si>
  <si>
    <t>闻仲</t>
  </si>
  <si>
    <t>九天玄女</t>
  </si>
  <si>
    <t>白骨夫人</t>
    <phoneticPr fontId="7" type="noConversion"/>
  </si>
  <si>
    <t>女娲</t>
    <phoneticPr fontId="7" type="noConversion"/>
  </si>
  <si>
    <t>阎魔王</t>
  </si>
  <si>
    <t>齐天·悟空</t>
    <phoneticPr fontId="7" type="noConversion"/>
  </si>
  <si>
    <t>天蓬·悟能</t>
    <phoneticPr fontId="7" type="noConversion"/>
  </si>
  <si>
    <t>玲珑·女王</t>
    <phoneticPr fontId="7" type="noConversion"/>
  </si>
  <si>
    <t>巧变·牛魔</t>
    <phoneticPr fontId="7" type="noConversion"/>
  </si>
  <si>
    <t>品质</t>
    <phoneticPr fontId="7" type="noConversion"/>
  </si>
  <si>
    <t>飞升石</t>
    <phoneticPr fontId="7" type="noConversion"/>
  </si>
  <si>
    <t>,</t>
    <phoneticPr fontId="7" type="noConversion"/>
  </si>
  <si>
    <t>87#12013#11095#11095#12060|87#12013#11093#11093#12009|87#12013#11040#11040#12009|87#12013#11014#11014#12009|87#12013#11001#11001#12009|87#12013#11009#11009#12009|87#12013#11004#11004#12009|87#12013#11016#11016#12009|87#12013#11021#11021#12009|87#12013#11017#11017#12009|87#12013#11075#11075#12009|87#12013#11092#11092#12011|87#12013#11074#11074#12011|87#12013#11077#11077#12011|87#12013#11023#11023#12011|87#12013#11033#11033#12011|87#12013#11007#11007#12011|87#12013#11034#11034#12011|87#12013#11022#11022#12011|87#12013#11012#11012#12011|87#12013#11015#11015#12011|87#12013#11091#11091#12008|87#12013#11073#11073#12008|87#12013#11008#11008#12008|87#12013#11011#11011#12008|87#12013#11006#11006#12008|87#12013#11018#11018#12008|87#12013#11003#11003#12008|87#12013#11020#11020#12008|87#12013#11045#11045#12008|87#12013#11002#11002#12008|87#12013#11094#11094#12010|87#12013#11078#11078#12010|87#12013#11043#11043#12010|87#12013#11026#11026#12010|87#12013#11041#11041#12010|87#12013#11024#11024#12010|87#12013#11077#11077#12010|87#12013#11076#11076#12010|87#12013#11013#11013#12010|87#12013#11042#11042#12010|87#12013#1293#1293#12060</t>
  </si>
  <si>
    <t>87#12013#11096#11096#12060|87#12013#11093#11093#12009|87#12013#11040#11040#12009|87#12013#11014#11014#12009|87#12013#11001#11001#12009|87#12013#11009#11009#12009|87#12013#11004#11004#12009|87#12013#11016#11016#12009|87#12013#11021#11021#12009|87#12013#11017#11017#12009|87#12013#11075#11075#12009|87#12013#11092#11092#12011|87#12013#11074#11074#12011|87#12013#11077#11077#12011|87#12013#11023#11023#12011|87#12013#11033#11033#12011|87#12013#11007#11007#12011|87#12013#11034#11034#12011|87#12013#11022#11022#12011|87#12013#11012#11012#12011|87#12013#11015#11015#12011|87#12013#11091#11091#12008|87#12013#11073#11073#12008|87#12013#11008#11008#12008|87#12013#11011#11011#12008|87#12013#11006#11006#12008|87#12013#11018#11018#12008|87#12013#11003#11003#12008|87#12013#11020#11020#12008|87#12013#11045#11045#12008|87#12013#11002#11002#12008|87#12013#11094#11094#12010|87#12013#11078#11078#12010|87#12013#11043#11043#12010|87#12013#11026#11026#12010|87#12013#11041#11041#12010|87#12013#11024#11024#12010|87#12013#11077#11077#12010|87#12013#11076#11076#12010|87#12013#11013#11013#12010|87#12013#11042#11042#12010|87#12013#1293#1293#12060</t>
  </si>
  <si>
    <t>87#12013#11097#11097#12060|87#12013#11093#11093#12009|87#12013#11040#11040#12009|87#12013#11014#11014#12009|87#12013#11001#11001#12009|87#12013#11009#11009#12009|87#12013#11004#11004#12009|87#12013#11016#11016#12009|87#12013#11021#11021#12009|87#12013#11017#11017#12009|87#12013#11075#11075#12009|87#12013#11092#11092#12011|87#12013#11074#11074#12011|87#12013#11077#11077#12011|87#12013#11023#11023#12011|87#12013#11033#11033#12011|87#12013#11007#11007#12011|87#12013#11034#11034#12011|87#12013#11022#11022#12011|87#12013#11012#11012#12011|87#12013#11015#11015#12011|87#12013#11091#11091#12008|87#12013#11073#11073#12008|87#12013#11008#11008#12008|87#12013#11011#11011#12008|87#12013#11006#11006#12008|87#12013#11018#11018#12008|87#12013#11003#11003#12008|87#12013#11020#11020#12008|87#12013#11045#11045#12008|87#12013#11002#11002#12008|87#12013#11094#11094#12010|87#12013#11078#11078#12010|87#12013#11043#11043#12010|87#12013#11026#11026#12010|87#12013#11041#11041#12010|87#12013#11024#11024#12010|87#12013#11077#11077#12010|87#12013#11076#11076#12010|87#12013#11013#11013#12010|87#12013#11042#11042#12010|87#12013#1293#1293#12060</t>
  </si>
  <si>
    <t>87#12013#11099#11099#12060|87#12013#11093#11093#12009|87#12013#11040#11040#12009|87#12013#11014#11014#12009|87#12013#11001#11001#12009|87#12013#11009#11009#12009|87#12013#11004#11004#12009|87#12013#11016#11016#12009|87#12013#11021#11021#12009|87#12013#11017#11017#12009|87#12013#11075#11075#12009|87#12013#11092#11092#12011|87#12013#11074#11074#12011|87#12013#11077#11077#12011|87#12013#11023#11023#12011|87#12013#11033#11033#12011|87#12013#11007#11007#12011|87#12013#11034#11034#12011|87#12013#11022#11022#12011|87#12013#11012#11012#12011|87#12013#11015#11015#12011|87#12013#11091#11091#12008|87#12013#11073#11073#12008|87#12013#11008#11008#12008|87#12013#11011#11011#12008|87#12013#11006#11006#12008|87#12013#11018#11018#12008|87#12013#11003#11003#12008|87#12013#11020#11020#12008|87#12013#11045#11045#12008|87#12013#11002#11002#12008|87#12013#11094#11094#12010|87#12013#11078#11078#12010|87#12013#11043#11043#12010|87#12013#11026#11026#12010|87#12013#11041#11041#12010|87#12013#11024#11024#12010|87#12013#11077#11077#12010|87#12013#11076#11076#12010|87#12013#11013#11013#12010|87#12013#11042#11042#12010|87#12013#1293#1293#12060</t>
  </si>
  <si>
    <t>87#12013#11098#11098#12060|87#12013#11093#11093#12009|87#12013#11040#11040#12009|87#12013#11014#11014#12009|87#12013#11001#11001#12009|87#12013#11009#11009#12009|87#12013#11004#11004#12009|87#12013#11016#11016#12009|87#12013#11021#11021#12009|87#12013#11017#11017#12009|87#12013#11075#11075#12009|87#12013#11092#11092#12011|87#12013#11074#11074#12011|87#12013#11077#11077#12011|87#12013#11023#11023#12011|87#12013#11033#11033#12011|87#12013#11007#11007#12011|87#12013#11034#11034#12011|87#12013#11022#11022#12011|87#12013#11012#11012#12011|87#12013#11015#11015#12011|87#12013#11091#11091#12008|87#12013#11073#11073#12008|87#12013#11008#11008#12008|87#12013#11011#11011#12008|87#12013#11006#11006#12008|87#12013#11018#11018#12008|87#12013#11003#11003#12008|87#12013#11020#11020#12008|87#12013#11045#11045#12008|87#12013#11002#11002#12008|87#12013#11094#11094#12010|87#12013#11078#11078#12010|87#12013#11043#11043#12010|87#12013#11026#11026#12010|87#12013#11041#11041#12010|87#12013#11024#11024#12010|87#12013#11077#11077#12010|87#12013#11076#11076#12010|87#12013#11013#11013#12010|87#12013#11042#11042#12010|87#12013#1293#1293#12060</t>
  </si>
  <si>
    <t>11098#2#50000#999999999#5|11093#4#50000#999999999#1|11040#4#50000#999999999#1|11014#4#50000#999999999#1|11001#4#50000#999999999#1|11009#8#50000#999999999#1|11004#8#50000#999999999#1|11016#8#50000#999999999#1|11021#8#50000#999999999#1|11017#8#50000#999999999#1|11075#8#50000#999999999#1|11092#4#50000#999999999#2|11074#4#50000#999999999#2|11077#4#50000#999999999#2|11023#4#50000#999999999#2|11033#8#50000#999999999#2|11007#8#50000#999999999#2|11034#8#50000#999999999#2|11022#8#50000#999999999#2|11012#8#50000#999999999#2|11015#8#50000#999999999#2|11091#4#50000#999999999#3|11073#4#50000#999999999#3|11008#4#50000#999999999#3|11011#4#50000#999999999#3|11006#8#50000#999999999#3|11018#8#50000#999999999#3|11003#8#50000#999999999#3|11020#8#50000#999999999#3|11045#8#50000#999999999#3|11002#8#50000#999999999#3|11094#4#50000#999999999#4|11078#4#50000#999999999#4|11043#4#50000#999999999#4|11026#4#50000#999999999#4|11041#8#50000#999999999#4|11024#8#50000#999999999#4|11077#8#50000#999999999#4|11076#8#50000#999999999#4|11013#8#50000#999999999#4|11042#8#50000#999999999#4|1293#4#50000#999999999#6</t>
  </si>
  <si>
    <t>11095#2#50000#999999999#5|11093#3#50000#999999999#1|11040#3#50000#999999999#1|11014#3#50000#999999999#1|11001#3#50000#999999999#1|11009#6#50000#999999999#1|11004#6#50000#999999999#1|11016#6#50000#999999999#1|11021#6#50000#999999999#1|11017#6#50000#999999999#1|11075#6#50000#999999999#1|11092#3#50000#999999999#2|11074#3#50000#999999999#2|11077#3#50000#999999999#2|11023#3#50000#999999999#2|11033#6#50000#999999999#2|11007#6#50000#999999999#2|11034#6#50000#999999999#2|11022#6#50000#999999999#2|11012#6#50000#999999999#2|11015#6#50000#999999999#2|11091#3#50000#999999999#3|11073#3#50000#999999999#3|11008#3#50000#999999999#3|11011#3#50000#999999999#3|11006#6#50000#999999999#3|11018#6#50000#999999999#3|11003#6#50000#999999999#3|11020#6#50000#999999999#3|11045#6#50000#999999999#3|11002#6#50000#999999999#3|11094#3#50000#999999999#4|11078#3#50000#999999999#4|11043#3#50000#999999999#4|11026#3#50000#999999999#4|11041#6#50000#999999999#4|11024#6#50000#999999999#4|11077#6#50000#999999999#4|11076#6#50000#999999999#4|11013#6#50000#999999999#4|11042#6#50000#999999999#4|1293#6#50000#999999999#6</t>
  </si>
  <si>
    <t>11098#2#50000#999999999#5|11093#3#50000#999999999#1|11040#3#50000#999999999#1|11014#3#50000#999999999#1|11001#3#50000#999999999#1|11009#6#50000#999999999#1|11004#6#50000#999999999#1|11016#6#50000#999999999#1|11021#6#50000#999999999#1|11017#6#50000#999999999#1|11075#6#50000#999999999#1|11092#3#50000#999999999#2|11074#3#50000#999999999#2|11077#3#50000#999999999#2|11023#3#50000#999999999#2|11033#6#50000#999999999#2|11007#6#50000#999999999#2|11034#6#50000#999999999#2|11022#6#50000#999999999#2|11012#6#50000#999999999#2|11015#6#50000#999999999#2|11091#3#50000#999999999#3|11073#3#50000#999999999#3|11008#3#50000#999999999#3|11011#3#50000#999999999#3|11006#6#50000#999999999#3|11018#6#50000#999999999#3|11003#6#50000#999999999#3|11020#6#50000#999999999#3|11045#6#50000#999999999#3|11002#6#50000#999999999#3|11094#3#50000#999999999#4|11078#3#50000#999999999#4|11043#3#50000#999999999#4|11026#3#50000#999999999#4|11041#6#50000#999999999#4|11024#6#50000#999999999#4|11077#6#50000#999999999#4|11076#6#50000#999999999#4|11013#6#50000#999999999#4|11042#6#50000#999999999#4|1293#6#50000#999999999#6</t>
  </si>
  <si>
    <t>11096#2#50000#999999999#5|11093#3#50000#999999999#1|11040#3#50000#999999999#1|11014#3#50000#999999999#1|11001#3#50000#999999999#1|11009#6#50000#999999999#1|11004#6#50000#999999999#1|11016#6#50000#999999999#1|11021#6#50000#999999999#1|11017#6#50000#999999999#1|11075#6#50000#999999999#1|11092#3#50000#999999999#2|11074#3#50000#999999999#2|11077#3#50000#999999999#2|11023#3#50000#999999999#2|11033#6#50000#999999999#2|11007#6#50000#999999999#2|11034#6#50000#999999999#2|11022#6#50000#999999999#2|11012#6#50000#999999999#2|11015#6#50000#999999999#2|11091#3#50000#999999999#3|11073#3#50000#999999999#3|11008#3#50000#999999999#3|11011#3#50000#999999999#3|11006#6#50000#999999999#3|11018#6#50000#999999999#3|11003#6#50000#999999999#3|11020#6#50000#999999999#3|11045#6#50000#999999999#3|11002#6#50000#999999999#3|11094#3#50000#999999999#4|11078#3#50000#999999999#4|11043#3#50000#999999999#4|11026#3#50000#999999999#4|11041#6#50000#999999999#4|11024#6#50000#999999999#4|11077#6#50000#999999999#4|11076#6#50000#999999999#4|11013#6#50000#999999999#4|11042#6#50000#999999999#4|1293#6#50000#999999999#6</t>
  </si>
  <si>
    <t>11097#2#50000#999999999#5|11093#3#50000#999999999#1|11040#3#50000#999999999#1|11014#3#50000#999999999#1|11001#3#50000#999999999#1|11009#6#50000#999999999#1|11004#6#50000#999999999#1|11016#6#50000#999999999#1|11021#6#50000#999999999#1|11017#6#50000#999999999#1|11075#6#50000#999999999#1|11092#3#50000#999999999#2|11074#3#50000#999999999#2|11077#3#50000#999999999#2|11023#3#50000#999999999#2|11033#6#50000#999999999#2|11007#6#50000#999999999#2|11034#6#50000#999999999#2|11022#6#50000#999999999#2|11012#6#50000#999999999#2|11015#6#50000#999999999#2|11091#3#50000#999999999#3|11073#3#50000#999999999#3|11008#3#50000#999999999#3|11011#3#50000#999999999#3|11006#6#50000#999999999#3|11018#6#50000#999999999#3|11003#6#50000#999999999#3|11020#6#50000#999999999#3|11045#6#50000#999999999#3|11002#6#50000#999999999#3|11094#3#50000#999999999#4|11078#3#50000#999999999#4|11043#3#50000#999999999#4|11026#3#50000#999999999#4|11041#6#50000#999999999#4|11024#6#50000#999999999#4|11077#6#50000#999999999#4|11076#6#50000#999999999#4|11013#6#50000#999999999#4|11042#6#50000#999999999#4|1293#6#50000#999999999#6</t>
  </si>
  <si>
    <t>11099#2#50000#999999999#5|11093#3#50000#999999999#1|11040#3#50000#999999999#1|11014#3#50000#999999999#1|11001#3#50000#999999999#1|11009#6#50000#999999999#1|11004#6#50000#999999999#1|11016#6#50000#999999999#1|11021#6#50000#999999999#1|11017#6#50000#999999999#1|11075#6#50000#999999999#1|11092#3#50000#999999999#2|11074#3#50000#999999999#2|11077#3#50000#999999999#2|11023#3#50000#999999999#2|11033#6#50000#999999999#2|11007#6#50000#999999999#2|11034#6#50000#999999999#2|11022#6#50000#999999999#2|11012#6#50000#999999999#2|11015#6#50000#999999999#2|11091#3#50000#999999999#3|11073#3#50000#999999999#3|11008#3#50000#999999999#3|11011#3#50000#999999999#3|11006#6#50000#999999999#3|11018#6#50000#999999999#3|11003#6#50000#999999999#3|11020#6#50000#999999999#3|11045#6#50000#999999999#3|11002#6#50000#999999999#3|11094#3#50000#999999999#4|11078#3#50000#999999999#4|11043#3#50000#999999999#4|11026#3#50000#999999999#4|11041#6#50000#999999999#4|11024#6#50000#999999999#4|11077#6#50000#999999999#4|11076#6#50000#999999999#4|11013#6#50000#999999999#4|11042#6#50000#999999999#4|1293#6#50000#999999999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</si>
</sst>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color rgb="FF000000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微软雅黑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030A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2" borderId="0" xfId="0" applyFill="1"/>
    <xf numFmtId="0" fontId="6" fillId="3" borderId="0" xfId="0" applyFont="1" applyFill="1" applyAlignment="1">
      <alignment horizontal="center" vertical="center"/>
    </xf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9" fillId="3" borderId="0" xfId="0" applyFont="1" applyFill="1"/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5" borderId="0" xfId="0" applyFill="1"/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0" fillId="8" borderId="2" xfId="0" applyFont="1" applyFill="1" applyBorder="1" applyAlignment="1">
      <alignment horizontal="left" vertical="center"/>
    </xf>
    <xf numFmtId="0" fontId="10" fillId="9" borderId="2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9" fillId="0" borderId="0" xfId="0" applyFont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9" borderId="0" xfId="0" applyFont="1" applyFill="1" applyAlignment="1">
      <alignment horizontal="left" vertical="center"/>
    </xf>
    <xf numFmtId="0" fontId="10" fillId="10" borderId="1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/>
    </xf>
    <xf numFmtId="0" fontId="9" fillId="6" borderId="0" xfId="0" applyFont="1" applyFill="1"/>
    <xf numFmtId="0" fontId="0" fillId="6" borderId="0" xfId="0" applyFill="1"/>
    <xf numFmtId="0" fontId="0" fillId="6" borderId="0" xfId="0" applyFill="1" applyAlignment="1">
      <alignment horizontal="left" vertical="top" wrapText="1"/>
    </xf>
  </cellXfs>
  <cellStyles count="1">
    <cellStyle name="常规" xfId="0" builtinId="0"/>
  </cellStyles>
  <dxfs count="94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11" sqref="D11"/>
    </sheetView>
  </sheetViews>
  <sheetFormatPr defaultRowHeight="14.25" x14ac:dyDescent="0.2"/>
  <cols>
    <col min="1" max="1" width="9" bestFit="1" customWidth="1"/>
    <col min="4" max="4" width="93.125" customWidth="1"/>
    <col min="5" max="5" width="97.125" customWidth="1"/>
  </cols>
  <sheetData>
    <row r="1" spans="1:5" x14ac:dyDescent="0.2">
      <c r="A1" s="1"/>
      <c r="B1" s="1" t="s">
        <v>0</v>
      </c>
      <c r="C1" s="1" t="s">
        <v>6</v>
      </c>
      <c r="D1" s="1" t="s">
        <v>9</v>
      </c>
      <c r="E1" s="1" t="s">
        <v>11</v>
      </c>
    </row>
    <row r="2" spans="1:5" x14ac:dyDescent="0.2">
      <c r="A2" s="1"/>
      <c r="B2" s="1" t="s">
        <v>1</v>
      </c>
      <c r="C2" s="1" t="s">
        <v>7</v>
      </c>
      <c r="D2" s="1" t="s">
        <v>10</v>
      </c>
      <c r="E2" s="1" t="s">
        <v>10</v>
      </c>
    </row>
    <row r="3" spans="1:5" x14ac:dyDescent="0.2">
      <c r="A3" s="1"/>
      <c r="B3" s="1">
        <v>2</v>
      </c>
      <c r="C3" s="1">
        <v>2</v>
      </c>
      <c r="D3" s="1">
        <v>2</v>
      </c>
      <c r="E3" s="1">
        <v>2</v>
      </c>
    </row>
    <row r="4" spans="1:5" ht="42.75" x14ac:dyDescent="0.2">
      <c r="A4" s="1"/>
      <c r="B4" s="1" t="s">
        <v>2</v>
      </c>
      <c r="C4" s="1" t="s">
        <v>8</v>
      </c>
      <c r="D4" s="2" t="s">
        <v>12</v>
      </c>
      <c r="E4" s="11" t="s">
        <v>112</v>
      </c>
    </row>
    <row r="5" spans="1:5" x14ac:dyDescent="0.2">
      <c r="A5" s="1" t="s">
        <v>3</v>
      </c>
      <c r="B5" s="1">
        <v>1</v>
      </c>
    </row>
    <row r="6" spans="1:5" x14ac:dyDescent="0.2">
      <c r="A6" s="1" t="s">
        <v>4</v>
      </c>
      <c r="B6" s="1"/>
    </row>
    <row r="7" spans="1:5" x14ac:dyDescent="0.2">
      <c r="A7" s="1" t="s">
        <v>5</v>
      </c>
      <c r="B7" s="1"/>
    </row>
    <row r="8" spans="1:5" s="5" customFormat="1" ht="31.5" customHeight="1" x14ac:dyDescent="0.2">
      <c r="A8" s="13" t="s">
        <v>181</v>
      </c>
      <c r="B8" s="14">
        <v>1</v>
      </c>
      <c r="C8" s="13">
        <v>20007</v>
      </c>
      <c r="D8" s="42" t="s">
        <v>218</v>
      </c>
      <c r="E8" s="42" t="s">
        <v>215</v>
      </c>
    </row>
    <row r="9" spans="1:5" s="13" customFormat="1" ht="27" customHeight="1" x14ac:dyDescent="0.2">
      <c r="A9" s="13" t="s">
        <v>177</v>
      </c>
      <c r="B9" s="14">
        <v>3</v>
      </c>
      <c r="C9" s="13">
        <v>20009</v>
      </c>
      <c r="D9" s="42" t="s">
        <v>217</v>
      </c>
      <c r="E9" s="42" t="s">
        <v>211</v>
      </c>
    </row>
    <row r="10" spans="1:5" s="13" customFormat="1" ht="27" customHeight="1" x14ac:dyDescent="0.2">
      <c r="A10" s="13" t="s">
        <v>178</v>
      </c>
      <c r="B10" s="14">
        <v>4</v>
      </c>
      <c r="C10" s="13">
        <v>20010</v>
      </c>
      <c r="D10" s="42" t="s">
        <v>220</v>
      </c>
      <c r="E10" s="42" t="s">
        <v>213</v>
      </c>
    </row>
    <row r="11" spans="1:5" s="13" customFormat="1" ht="27" customHeight="1" x14ac:dyDescent="0.2">
      <c r="A11" s="13" t="s">
        <v>179</v>
      </c>
      <c r="B11" s="14">
        <v>5</v>
      </c>
      <c r="C11" s="13">
        <v>20011</v>
      </c>
      <c r="D11" s="42" t="s">
        <v>219</v>
      </c>
      <c r="E11" s="42" t="s">
        <v>212</v>
      </c>
    </row>
    <row r="12" spans="1:5" s="15" customFormat="1" ht="27" customHeight="1" x14ac:dyDescent="0.2">
      <c r="A12" s="13" t="s">
        <v>180</v>
      </c>
      <c r="B12" s="14">
        <v>6</v>
      </c>
      <c r="C12" s="13">
        <v>20012</v>
      </c>
      <c r="D12" s="42" t="s">
        <v>221</v>
      </c>
      <c r="E12" s="42" t="s">
        <v>214</v>
      </c>
    </row>
    <row r="13" spans="1:5" s="5" customFormat="1" x14ac:dyDescent="0.2">
      <c r="A13" s="6" t="s">
        <v>13</v>
      </c>
      <c r="B13" s="4">
        <v>2</v>
      </c>
      <c r="C13" s="5">
        <v>20008</v>
      </c>
      <c r="D13" s="7" t="s">
        <v>14</v>
      </c>
      <c r="E13" s="7" t="s">
        <v>15</v>
      </c>
    </row>
    <row r="14" spans="1:5" s="5" customFormat="1" ht="128.25" x14ac:dyDescent="0.2">
      <c r="B14" s="9">
        <v>8</v>
      </c>
      <c r="C14" s="5">
        <v>20014</v>
      </c>
      <c r="D14" s="12" t="s">
        <v>175</v>
      </c>
      <c r="E14" s="12" t="s">
        <v>173</v>
      </c>
    </row>
    <row r="15" spans="1:5" s="5" customFormat="1" ht="128.25" x14ac:dyDescent="0.2">
      <c r="B15" s="8">
        <v>9</v>
      </c>
      <c r="C15" s="5">
        <v>20015</v>
      </c>
      <c r="D15" s="12" t="s">
        <v>176</v>
      </c>
      <c r="E15" s="12" t="s">
        <v>174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5"/>
  <sheetViews>
    <sheetView workbookViewId="0">
      <selection activeCell="C1" sqref="C1:D1"/>
    </sheetView>
  </sheetViews>
  <sheetFormatPr defaultRowHeight="14.25" x14ac:dyDescent="0.2"/>
  <cols>
    <col min="4" max="4" width="14.125" customWidth="1"/>
    <col min="8" max="8" width="10.5" bestFit="1" customWidth="1"/>
    <col min="10" max="10" width="32.5" customWidth="1"/>
    <col min="14" max="14" width="40.125" customWidth="1"/>
    <col min="15" max="15" width="13.625" customWidth="1"/>
    <col min="16" max="16" width="30" bestFit="1" customWidth="1"/>
  </cols>
  <sheetData>
    <row r="1" spans="1:26" x14ac:dyDescent="0.2">
      <c r="A1" s="39" t="s">
        <v>204</v>
      </c>
      <c r="B1" t="s">
        <v>91</v>
      </c>
      <c r="C1" s="41" t="str">
        <f>J7&amp;J8&amp;J9&amp;J10&amp;J11&amp;J12&amp;J13&amp;J14&amp;J15&amp;J16&amp;J17&amp;J18&amp;J19&amp;J20&amp;J21&amp;J22&amp;J23&amp;J24&amp;J25&amp;J26&amp;J27&amp;J28&amp;J29&amp;J30&amp;J31&amp;J32&amp;J33&amp;J34&amp;J35&amp;J36&amp;J37&amp;J38&amp;J39&amp;J40&amp;J41&amp;J42&amp;J43&amp;J44&amp;J45&amp;J46&amp;J47&amp;J48</f>
        <v>11099#2#50000#999999999#5|11093#3#50000#999999999#1|11040#3#50000#999999999#1|11014#3#50000#999999999#1|11001#3#50000#999999999#1|11009#6#50000#999999999#1|11004#6#50000#999999999#1|11016#6#50000#999999999#1|11021#6#50000#999999999#1|11017#6#50000#999999999#1|11075#6#50000#999999999#1|11092#3#50000#999999999#2|11074#3#50000#999999999#2|11077#3#50000#999999999#2|11023#3#50000#999999999#2|11033#6#50000#999999999#2|11007#6#50000#999999999#2|11034#6#50000#999999999#2|11022#6#50000#999999999#2|11012#6#50000#999999999#2|11015#6#50000#999999999#2|11091#3#50000#999999999#3|11073#3#50000#999999999#3|11008#3#50000#999999999#3|11011#3#50000#999999999#3|11006#6#50000#999999999#3|11018#6#50000#999999999#3|11003#6#50000#999999999#3|11020#6#50000#999999999#3|11045#6#50000#999999999#3|11002#6#50000#999999999#3|11094#3#50000#999999999#4|11078#3#50000#999999999#4|11043#3#50000#999999999#4|11026#3#50000#999999999#4|11041#6#50000#999999999#4|11024#6#50000#999999999#4|11077#6#50000#999999999#4|11076#6#50000#999999999#4|11013#6#50000#999999999#4|11042#6#50000#999999999#4|1293#6#50000#999999999#6</v>
      </c>
      <c r="D1" s="41" t="str">
        <f>N7&amp;N8&amp;N9&amp;N10&amp;N11&amp;N12&amp;N13&amp;N14&amp;N15&amp;N16&amp;N17&amp;N18&amp;N19&amp;N20&amp;N21&amp;N22&amp;N23&amp;N24&amp;N25&amp;N26&amp;N27&amp;N28&amp;N29&amp;N30&amp;N31&amp;N32&amp;N33&amp;N34&amp;N35&amp;N36&amp;N37&amp;N38&amp;N39&amp;N40&amp;N41&amp;N42&amp;N43&amp;N44&amp;N45&amp;N46&amp;N47&amp;N48</f>
        <v>87#12013#11099#11099#12060|87#12013#11093#11093#12009|87#12013#11040#11040#12009|87#12013#11014#11014#12009|87#12013#11001#11001#12009|87#12013#11009#11009#12009|87#12013#11004#11004#12009|87#12013#11016#11016#12009|87#12013#11021#11021#12009|87#12013#11017#11017#12009|87#12013#11075#11075#12009|87#12013#11092#11092#12011|87#12013#11074#11074#12011|87#12013#11077#11077#12011|87#12013#11023#11023#12011|87#12013#11033#11033#12011|87#12013#11007#11007#12011|87#12013#11034#11034#12011|87#12013#11022#11022#12011|87#12013#11012#11012#12011|87#12013#11015#11015#12011|87#12013#11091#11091#12008|87#12013#11073#11073#12008|87#12013#11008#11008#12008|87#12013#11011#11011#12008|87#12013#11006#11006#12008|87#12013#11018#11018#12008|87#12013#11003#11003#12008|87#12013#11020#11020#12008|87#12013#11045#11045#12008|87#12013#11002#11002#12008|87#12013#11094#11094#12010|87#12013#11078#11078#12010|87#12013#11043#11043#12010|87#12013#11026#11026#12010|87#12013#11041#11041#12010|87#12013#11024#11024#12010|87#12013#11077#11077#12010|87#12013#11076#11076#12010|87#12013#11013#11013#12010|87#12013#11042#11042#12010|87#12013#1293#1293#12060</v>
      </c>
      <c r="V1" t="s">
        <v>100</v>
      </c>
      <c r="W1" t="s">
        <v>101</v>
      </c>
      <c r="X1" t="s">
        <v>208</v>
      </c>
      <c r="Y1" t="s">
        <v>102</v>
      </c>
      <c r="Z1" t="s">
        <v>103</v>
      </c>
    </row>
    <row r="2" spans="1:26" x14ac:dyDescent="0.2">
      <c r="A2" s="18" t="s">
        <v>205</v>
      </c>
      <c r="C2" t="s">
        <v>111</v>
      </c>
      <c r="V2" s="16">
        <v>10001</v>
      </c>
      <c r="W2" s="16" t="s">
        <v>183</v>
      </c>
      <c r="X2" s="23">
        <v>7</v>
      </c>
      <c r="Y2" s="33">
        <v>1</v>
      </c>
      <c r="Z2" s="16">
        <v>11001</v>
      </c>
    </row>
    <row r="3" spans="1:26" x14ac:dyDescent="0.2">
      <c r="A3" s="18" t="s">
        <v>206</v>
      </c>
      <c r="C3" t="s">
        <v>216</v>
      </c>
      <c r="D3" t="s">
        <v>215</v>
      </c>
      <c r="Q3">
        <v>3</v>
      </c>
      <c r="R3">
        <v>12008</v>
      </c>
      <c r="S3" t="s">
        <v>93</v>
      </c>
      <c r="V3" s="16">
        <v>10002</v>
      </c>
      <c r="W3" s="16" t="s">
        <v>24</v>
      </c>
      <c r="X3" s="23">
        <v>6</v>
      </c>
      <c r="Y3" s="33">
        <v>3</v>
      </c>
      <c r="Z3" s="16">
        <v>11002</v>
      </c>
    </row>
    <row r="4" spans="1:26" x14ac:dyDescent="0.2">
      <c r="A4" s="40" t="s">
        <v>181</v>
      </c>
      <c r="C4" t="s">
        <v>16</v>
      </c>
      <c r="F4" t="s">
        <v>107</v>
      </c>
      <c r="Q4">
        <v>2</v>
      </c>
      <c r="R4">
        <v>12011</v>
      </c>
      <c r="S4" t="s">
        <v>94</v>
      </c>
      <c r="V4" s="16">
        <v>10003</v>
      </c>
      <c r="W4" s="16" t="s">
        <v>25</v>
      </c>
      <c r="X4" s="23">
        <v>6</v>
      </c>
      <c r="Y4" s="33">
        <v>3</v>
      </c>
      <c r="Z4" s="16">
        <v>11003</v>
      </c>
    </row>
    <row r="5" spans="1:26" x14ac:dyDescent="0.2">
      <c r="A5" s="40" t="s">
        <v>207</v>
      </c>
      <c r="C5" t="s">
        <v>110</v>
      </c>
      <c r="G5">
        <v>50000</v>
      </c>
      <c r="H5">
        <v>999999999</v>
      </c>
      <c r="J5" t="s">
        <v>182</v>
      </c>
      <c r="Q5">
        <v>1</v>
      </c>
      <c r="R5">
        <v>12009</v>
      </c>
      <c r="S5" t="s">
        <v>95</v>
      </c>
      <c r="V5" s="16">
        <v>10004</v>
      </c>
      <c r="W5" s="16" t="s">
        <v>21</v>
      </c>
      <c r="X5" s="23">
        <v>6</v>
      </c>
      <c r="Y5" s="33">
        <v>1</v>
      </c>
      <c r="Z5" s="16">
        <v>11004</v>
      </c>
    </row>
    <row r="6" spans="1:26" x14ac:dyDescent="0.2">
      <c r="A6" t="s">
        <v>23</v>
      </c>
      <c r="B6" t="s">
        <v>86</v>
      </c>
      <c r="C6" t="s">
        <v>108</v>
      </c>
      <c r="D6" t="s">
        <v>17</v>
      </c>
      <c r="E6" t="s">
        <v>109</v>
      </c>
      <c r="F6" t="s">
        <v>88</v>
      </c>
      <c r="G6" t="s">
        <v>87</v>
      </c>
      <c r="H6" t="s">
        <v>99</v>
      </c>
      <c r="I6" t="s">
        <v>89</v>
      </c>
      <c r="J6" t="s">
        <v>90</v>
      </c>
      <c r="L6" t="s">
        <v>92</v>
      </c>
      <c r="M6" t="s">
        <v>97</v>
      </c>
      <c r="N6" t="s">
        <v>98</v>
      </c>
      <c r="O6" t="s">
        <v>105</v>
      </c>
      <c r="P6" t="s">
        <v>106</v>
      </c>
      <c r="Q6">
        <v>4</v>
      </c>
      <c r="R6">
        <v>12010</v>
      </c>
      <c r="S6" t="s">
        <v>96</v>
      </c>
      <c r="U6" t="s">
        <v>99</v>
      </c>
      <c r="V6" s="17">
        <v>10005</v>
      </c>
      <c r="W6" s="17" t="s">
        <v>184</v>
      </c>
      <c r="X6" s="25">
        <v>6</v>
      </c>
      <c r="Y6" s="34">
        <v>3</v>
      </c>
      <c r="Z6" s="17">
        <v>11045</v>
      </c>
    </row>
    <row r="7" spans="1:26" x14ac:dyDescent="0.2">
      <c r="A7">
        <f>INDEX($V$2:$V$200,MATCH(D7,$W$2:$W$200,0))</f>
        <v>10099</v>
      </c>
      <c r="B7">
        <f>INDEX($X$2:$X$200,MATCH(D7,$W$2:$W$200,0))</f>
        <v>7</v>
      </c>
      <c r="C7" s="3">
        <v>1</v>
      </c>
      <c r="D7" s="40" t="s">
        <v>207</v>
      </c>
      <c r="E7">
        <f>VLOOKUP(A7,$V:$Z,5,FALSE)</f>
        <v>11099</v>
      </c>
      <c r="F7" s="3">
        <v>2</v>
      </c>
      <c r="G7">
        <f>IF(B7=45,500,500)</f>
        <v>500</v>
      </c>
      <c r="H7">
        <f t="shared" ref="H7:H47" si="0">IF(B7=45,100,70)</f>
        <v>70</v>
      </c>
      <c r="I7">
        <f>INDEX($Y$2:$Y$200,MATCH(D7,$W$2:$W$200,0))</f>
        <v>5</v>
      </c>
      <c r="J7" t="str">
        <f>E7&amp;$C$6&amp;F7&amp;$C$6&amp;$G$5&amp;$C$6&amp;$H$5&amp;$C$6&amp;I7&amp;$C$5</f>
        <v>11099#2#50000#999999999#5|</v>
      </c>
      <c r="K7" t="s">
        <v>210</v>
      </c>
      <c r="L7">
        <f>INDEX($Z$2:$Z$200,MATCH(D7,$W$2:$W$200,0))</f>
        <v>11099</v>
      </c>
      <c r="M7">
        <f>INDEX($R$3:$R$8,MATCH(I7,$Q$3:$Q$8,0))</f>
        <v>12060</v>
      </c>
      <c r="N7" t="str">
        <f>"87#12013#"&amp;L7&amp;"#"&amp;L7&amp;"#"&amp;M7&amp;"|"</f>
        <v>87#12013#11099#11099#12060|</v>
      </c>
      <c r="O7">
        <f t="shared" ref="O7:O35" si="1">A7</f>
        <v>10099</v>
      </c>
      <c r="P7" t="str">
        <f>"87#12013#"&amp;O7&amp;"#"&amp;O7&amp;"#"&amp;M7</f>
        <v>87#12013#10099#10099#12060</v>
      </c>
      <c r="Q7">
        <v>5</v>
      </c>
      <c r="R7">
        <v>12060</v>
      </c>
      <c r="S7" t="s">
        <v>104</v>
      </c>
      <c r="U7">
        <f t="shared" ref="U7:U36" si="2">IF(O7=45,100,70)</f>
        <v>70</v>
      </c>
      <c r="V7" s="16">
        <v>10006</v>
      </c>
      <c r="W7" s="16" t="s">
        <v>20</v>
      </c>
      <c r="X7" s="23">
        <v>6</v>
      </c>
      <c r="Y7" s="33">
        <v>3</v>
      </c>
      <c r="Z7" s="16">
        <v>11006</v>
      </c>
    </row>
    <row r="8" spans="1:26" x14ac:dyDescent="0.2">
      <c r="A8">
        <f t="shared" ref="A8:A48" si="3">INDEX($V$2:$V$200,MATCH(D8,$W$2:$W$200,0))</f>
        <v>10093</v>
      </c>
      <c r="B8">
        <f t="shared" ref="B8:B48" si="4">INDEX($X$2:$X$200,MATCH(D8,$W$2:$W$200,0))</f>
        <v>7</v>
      </c>
      <c r="C8" s="3">
        <v>2</v>
      </c>
      <c r="D8" s="16" t="s">
        <v>202</v>
      </c>
      <c r="E8">
        <f t="shared" ref="E8:E48" si="5">VLOOKUP(A8,$V:$Z,5,FALSE)</f>
        <v>11093</v>
      </c>
      <c r="F8" s="3">
        <f>VLOOKUP(B8,$R$10:$S$11,2,FALSE)</f>
        <v>3</v>
      </c>
      <c r="G8">
        <f t="shared" ref="G8:G47" si="6">IF(B8=45,500,500)</f>
        <v>500</v>
      </c>
      <c r="H8">
        <f t="shared" si="0"/>
        <v>70</v>
      </c>
      <c r="I8">
        <f t="shared" ref="I8:I47" si="7">INDEX($Y$2:$Y$200,MATCH(D8,$W$2:$W$200,0))</f>
        <v>1</v>
      </c>
      <c r="J8" t="str">
        <f t="shared" ref="J8:J47" si="8">E8&amp;$C$6&amp;F8&amp;$C$6&amp;$G$5&amp;$C$6&amp;$H$5&amp;$C$6&amp;I8&amp;$C$5</f>
        <v>11093#3#50000#999999999#1|</v>
      </c>
      <c r="K8" t="s">
        <v>210</v>
      </c>
      <c r="L8">
        <f t="shared" ref="L8:L47" si="9">INDEX($Z$2:$Z$200,MATCH(D8,$W$2:$W$200,0))</f>
        <v>11093</v>
      </c>
      <c r="M8">
        <f t="shared" ref="M8:M48" si="10">INDEX($R$3:$R$8,MATCH(I8,$Q$3:$Q$8,0))</f>
        <v>12009</v>
      </c>
      <c r="N8" t="str">
        <f t="shared" ref="N8:N47" si="11">"87#12013#"&amp;L8&amp;"#"&amp;L8&amp;"#"&amp;M8&amp;"|"</f>
        <v>87#12013#11093#11093#12009|</v>
      </c>
      <c r="O8">
        <f t="shared" si="1"/>
        <v>10093</v>
      </c>
      <c r="P8" t="str">
        <f t="shared" ref="P8:P36" si="12">"87#12013#"&amp;O8&amp;"#"&amp;O8&amp;"#"&amp;M8</f>
        <v>87#12013#10093#10093#12009</v>
      </c>
      <c r="Q8">
        <v>6</v>
      </c>
      <c r="R8">
        <v>12060</v>
      </c>
      <c r="S8" t="s">
        <v>104</v>
      </c>
      <c r="U8">
        <f t="shared" si="2"/>
        <v>70</v>
      </c>
      <c r="V8" s="16">
        <v>10007</v>
      </c>
      <c r="W8" s="16" t="s">
        <v>26</v>
      </c>
      <c r="X8" s="23">
        <v>6</v>
      </c>
      <c r="Y8" s="33">
        <v>2</v>
      </c>
      <c r="Z8" s="16">
        <v>11007</v>
      </c>
    </row>
    <row r="9" spans="1:26" x14ac:dyDescent="0.2">
      <c r="A9">
        <f t="shared" si="3"/>
        <v>10040</v>
      </c>
      <c r="B9">
        <f t="shared" si="4"/>
        <v>7</v>
      </c>
      <c r="C9" s="3">
        <v>3</v>
      </c>
      <c r="D9" s="16" t="s">
        <v>50</v>
      </c>
      <c r="E9">
        <f t="shared" si="5"/>
        <v>11040</v>
      </c>
      <c r="F9" s="3">
        <f t="shared" ref="F9:F47" si="13">VLOOKUP(B9,$R$10:$S$11,2,FALSE)</f>
        <v>3</v>
      </c>
      <c r="G9">
        <f t="shared" si="6"/>
        <v>500</v>
      </c>
      <c r="H9">
        <f t="shared" si="0"/>
        <v>70</v>
      </c>
      <c r="I9">
        <f t="shared" si="7"/>
        <v>1</v>
      </c>
      <c r="J9" t="str">
        <f t="shared" si="8"/>
        <v>11040#3#50000#999999999#1|</v>
      </c>
      <c r="K9" t="s">
        <v>210</v>
      </c>
      <c r="L9">
        <f t="shared" si="9"/>
        <v>11040</v>
      </c>
      <c r="M9">
        <f t="shared" si="10"/>
        <v>12009</v>
      </c>
      <c r="N9" t="str">
        <f t="shared" si="11"/>
        <v>87#12013#11040#11040#12009|</v>
      </c>
      <c r="O9">
        <f t="shared" si="1"/>
        <v>10040</v>
      </c>
      <c r="P9" t="str">
        <f t="shared" si="12"/>
        <v>87#12013#10040#10040#12009</v>
      </c>
      <c r="U9">
        <f t="shared" si="2"/>
        <v>70</v>
      </c>
      <c r="V9" s="16">
        <v>10008</v>
      </c>
      <c r="W9" s="16" t="s">
        <v>27</v>
      </c>
      <c r="X9" s="23">
        <v>7</v>
      </c>
      <c r="Y9" s="33">
        <v>3</v>
      </c>
      <c r="Z9" s="16">
        <v>11008</v>
      </c>
    </row>
    <row r="10" spans="1:26" x14ac:dyDescent="0.2">
      <c r="A10">
        <f t="shared" si="3"/>
        <v>10014</v>
      </c>
      <c r="B10">
        <f t="shared" si="4"/>
        <v>7</v>
      </c>
      <c r="C10" s="3">
        <v>4</v>
      </c>
      <c r="D10" s="16" t="s">
        <v>31</v>
      </c>
      <c r="E10">
        <f t="shared" si="5"/>
        <v>11014</v>
      </c>
      <c r="F10" s="3">
        <f t="shared" si="13"/>
        <v>3</v>
      </c>
      <c r="G10">
        <f t="shared" si="6"/>
        <v>500</v>
      </c>
      <c r="H10">
        <f t="shared" si="0"/>
        <v>70</v>
      </c>
      <c r="I10">
        <f t="shared" si="7"/>
        <v>1</v>
      </c>
      <c r="J10" t="str">
        <f t="shared" si="8"/>
        <v>11014#3#50000#999999999#1|</v>
      </c>
      <c r="K10" t="s">
        <v>210</v>
      </c>
      <c r="L10">
        <f t="shared" si="9"/>
        <v>11014</v>
      </c>
      <c r="M10">
        <f t="shared" si="10"/>
        <v>12009</v>
      </c>
      <c r="N10" t="str">
        <f t="shared" si="11"/>
        <v>87#12013#11014#11014#12009|</v>
      </c>
      <c r="O10">
        <f t="shared" si="1"/>
        <v>10014</v>
      </c>
      <c r="P10" t="str">
        <f t="shared" si="12"/>
        <v>87#12013#10014#10014#12009</v>
      </c>
      <c r="R10">
        <v>7</v>
      </c>
      <c r="S10">
        <v>3</v>
      </c>
      <c r="U10">
        <f t="shared" si="2"/>
        <v>70</v>
      </c>
      <c r="V10" s="16">
        <v>10009</v>
      </c>
      <c r="W10" s="16" t="s">
        <v>18</v>
      </c>
      <c r="X10" s="23">
        <v>6</v>
      </c>
      <c r="Y10" s="33">
        <v>1</v>
      </c>
      <c r="Z10" s="16">
        <v>11009</v>
      </c>
    </row>
    <row r="11" spans="1:26" x14ac:dyDescent="0.2">
      <c r="A11">
        <f t="shared" si="3"/>
        <v>10001</v>
      </c>
      <c r="B11">
        <f t="shared" si="4"/>
        <v>7</v>
      </c>
      <c r="C11" s="3">
        <v>5</v>
      </c>
      <c r="D11" s="16" t="s">
        <v>183</v>
      </c>
      <c r="E11">
        <f t="shared" si="5"/>
        <v>11001</v>
      </c>
      <c r="F11" s="3">
        <f t="shared" si="13"/>
        <v>3</v>
      </c>
      <c r="G11">
        <f t="shared" si="6"/>
        <v>500</v>
      </c>
      <c r="H11">
        <f t="shared" si="0"/>
        <v>70</v>
      </c>
      <c r="I11">
        <f t="shared" si="7"/>
        <v>1</v>
      </c>
      <c r="J11" t="str">
        <f t="shared" si="8"/>
        <v>11001#3#50000#999999999#1|</v>
      </c>
      <c r="K11" t="s">
        <v>210</v>
      </c>
      <c r="L11">
        <f t="shared" si="9"/>
        <v>11001</v>
      </c>
      <c r="M11">
        <f t="shared" si="10"/>
        <v>12009</v>
      </c>
      <c r="N11" t="str">
        <f t="shared" si="11"/>
        <v>87#12013#11001#11001#12009|</v>
      </c>
      <c r="O11">
        <f t="shared" si="1"/>
        <v>10001</v>
      </c>
      <c r="P11" t="str">
        <f t="shared" si="12"/>
        <v>87#12013#10001#10001#12009</v>
      </c>
      <c r="R11">
        <v>6</v>
      </c>
      <c r="S11">
        <v>6</v>
      </c>
      <c r="U11">
        <f t="shared" si="2"/>
        <v>70</v>
      </c>
      <c r="V11" s="17">
        <v>10010</v>
      </c>
      <c r="W11" s="17" t="s">
        <v>45</v>
      </c>
      <c r="X11" s="25">
        <v>6</v>
      </c>
      <c r="Y11" s="34">
        <v>2</v>
      </c>
      <c r="Z11" s="17">
        <v>11034</v>
      </c>
    </row>
    <row r="12" spans="1:26" x14ac:dyDescent="0.2">
      <c r="A12">
        <f t="shared" si="3"/>
        <v>10009</v>
      </c>
      <c r="B12">
        <f t="shared" si="4"/>
        <v>6</v>
      </c>
      <c r="C12" s="3">
        <v>6</v>
      </c>
      <c r="D12" s="16" t="s">
        <v>18</v>
      </c>
      <c r="E12">
        <f t="shared" si="5"/>
        <v>11009</v>
      </c>
      <c r="F12" s="3">
        <f t="shared" si="13"/>
        <v>6</v>
      </c>
      <c r="G12">
        <f t="shared" si="6"/>
        <v>500</v>
      </c>
      <c r="H12">
        <f t="shared" si="0"/>
        <v>70</v>
      </c>
      <c r="I12">
        <f t="shared" si="7"/>
        <v>1</v>
      </c>
      <c r="J12" t="str">
        <f t="shared" si="8"/>
        <v>11009#6#50000#999999999#1|</v>
      </c>
      <c r="K12" t="s">
        <v>210</v>
      </c>
      <c r="L12">
        <f t="shared" si="9"/>
        <v>11009</v>
      </c>
      <c r="M12">
        <f t="shared" si="10"/>
        <v>12009</v>
      </c>
      <c r="N12" t="str">
        <f t="shared" si="11"/>
        <v>87#12013#11009#11009#12009|</v>
      </c>
      <c r="O12">
        <f t="shared" si="1"/>
        <v>10009</v>
      </c>
      <c r="P12" t="str">
        <f t="shared" si="12"/>
        <v>87#12013#10009#10009#12009</v>
      </c>
      <c r="U12">
        <f t="shared" si="2"/>
        <v>70</v>
      </c>
      <c r="V12" s="16">
        <v>10011</v>
      </c>
      <c r="W12" s="16" t="s">
        <v>28</v>
      </c>
      <c r="X12" s="23">
        <v>7</v>
      </c>
      <c r="Y12" s="33">
        <v>3</v>
      </c>
      <c r="Z12" s="16">
        <v>11011</v>
      </c>
    </row>
    <row r="13" spans="1:26" x14ac:dyDescent="0.2">
      <c r="A13">
        <f t="shared" si="3"/>
        <v>10004</v>
      </c>
      <c r="B13">
        <f t="shared" si="4"/>
        <v>6</v>
      </c>
      <c r="C13" s="3">
        <v>7</v>
      </c>
      <c r="D13" s="16" t="s">
        <v>21</v>
      </c>
      <c r="E13">
        <f t="shared" si="5"/>
        <v>11004</v>
      </c>
      <c r="F13" s="3">
        <f t="shared" si="13"/>
        <v>6</v>
      </c>
      <c r="G13">
        <f t="shared" si="6"/>
        <v>500</v>
      </c>
      <c r="H13">
        <f t="shared" si="0"/>
        <v>70</v>
      </c>
      <c r="I13">
        <f t="shared" si="7"/>
        <v>1</v>
      </c>
      <c r="J13" t="str">
        <f t="shared" si="8"/>
        <v>11004#6#50000#999999999#1|</v>
      </c>
      <c r="K13" t="s">
        <v>210</v>
      </c>
      <c r="L13">
        <f t="shared" si="9"/>
        <v>11004</v>
      </c>
      <c r="M13">
        <f t="shared" si="10"/>
        <v>12009</v>
      </c>
      <c r="N13" t="str">
        <f t="shared" si="11"/>
        <v>87#12013#11004#11004#12009|</v>
      </c>
      <c r="O13">
        <f t="shared" si="1"/>
        <v>10004</v>
      </c>
      <c r="P13" t="str">
        <f t="shared" si="12"/>
        <v>87#12013#10004#10004#12009</v>
      </c>
      <c r="U13">
        <f t="shared" si="2"/>
        <v>70</v>
      </c>
      <c r="V13" s="16">
        <v>10012</v>
      </c>
      <c r="W13" s="16" t="s">
        <v>29</v>
      </c>
      <c r="X13" s="23">
        <v>6</v>
      </c>
      <c r="Y13" s="33">
        <v>2</v>
      </c>
      <c r="Z13" s="16">
        <v>11012</v>
      </c>
    </row>
    <row r="14" spans="1:26" x14ac:dyDescent="0.2">
      <c r="A14">
        <f t="shared" si="3"/>
        <v>10016</v>
      </c>
      <c r="B14">
        <f t="shared" si="4"/>
        <v>6</v>
      </c>
      <c r="C14" s="3">
        <v>8</v>
      </c>
      <c r="D14" s="16" t="s">
        <v>33</v>
      </c>
      <c r="E14">
        <f t="shared" si="5"/>
        <v>11016</v>
      </c>
      <c r="F14" s="3">
        <f t="shared" si="13"/>
        <v>6</v>
      </c>
      <c r="G14">
        <f t="shared" si="6"/>
        <v>500</v>
      </c>
      <c r="H14">
        <f t="shared" si="0"/>
        <v>70</v>
      </c>
      <c r="I14">
        <f t="shared" si="7"/>
        <v>1</v>
      </c>
      <c r="J14" t="str">
        <f t="shared" si="8"/>
        <v>11016#6#50000#999999999#1|</v>
      </c>
      <c r="K14" t="s">
        <v>210</v>
      </c>
      <c r="L14">
        <f t="shared" si="9"/>
        <v>11016</v>
      </c>
      <c r="M14">
        <f t="shared" si="10"/>
        <v>12009</v>
      </c>
      <c r="N14" t="str">
        <f t="shared" si="11"/>
        <v>87#12013#11016#11016#12009|</v>
      </c>
      <c r="O14">
        <f t="shared" si="1"/>
        <v>10016</v>
      </c>
      <c r="P14" t="str">
        <f t="shared" si="12"/>
        <v>87#12013#10016#10016#12009</v>
      </c>
      <c r="U14">
        <f t="shared" si="2"/>
        <v>70</v>
      </c>
      <c r="V14" s="16">
        <v>10013</v>
      </c>
      <c r="W14" s="16" t="s">
        <v>30</v>
      </c>
      <c r="X14" s="23">
        <v>6</v>
      </c>
      <c r="Y14" s="33">
        <v>4</v>
      </c>
      <c r="Z14" s="16">
        <v>11013</v>
      </c>
    </row>
    <row r="15" spans="1:26" x14ac:dyDescent="0.2">
      <c r="A15">
        <f t="shared" si="3"/>
        <v>10021</v>
      </c>
      <c r="B15">
        <f t="shared" si="4"/>
        <v>6</v>
      </c>
      <c r="C15" s="3">
        <v>9</v>
      </c>
      <c r="D15" s="16" t="s">
        <v>36</v>
      </c>
      <c r="E15">
        <f t="shared" si="5"/>
        <v>11021</v>
      </c>
      <c r="F15" s="3">
        <f t="shared" si="13"/>
        <v>6</v>
      </c>
      <c r="G15">
        <f t="shared" si="6"/>
        <v>500</v>
      </c>
      <c r="H15">
        <f t="shared" si="0"/>
        <v>70</v>
      </c>
      <c r="I15">
        <f t="shared" si="7"/>
        <v>1</v>
      </c>
      <c r="J15" t="str">
        <f t="shared" si="8"/>
        <v>11021#6#50000#999999999#1|</v>
      </c>
      <c r="K15" t="s">
        <v>210</v>
      </c>
      <c r="L15">
        <f t="shared" si="9"/>
        <v>11021</v>
      </c>
      <c r="M15">
        <f t="shared" si="10"/>
        <v>12009</v>
      </c>
      <c r="N15" t="str">
        <f t="shared" si="11"/>
        <v>87#12013#11021#11021#12009|</v>
      </c>
      <c r="O15">
        <f t="shared" si="1"/>
        <v>10021</v>
      </c>
      <c r="P15" t="str">
        <f t="shared" si="12"/>
        <v>87#12013#10021#10021#12009</v>
      </c>
      <c r="U15">
        <f t="shared" si="2"/>
        <v>70</v>
      </c>
      <c r="V15" s="16">
        <v>10014</v>
      </c>
      <c r="W15" s="16" t="s">
        <v>31</v>
      </c>
      <c r="X15" s="23">
        <v>7</v>
      </c>
      <c r="Y15" s="33">
        <v>1</v>
      </c>
      <c r="Z15" s="16">
        <v>11014</v>
      </c>
    </row>
    <row r="16" spans="1:26" x14ac:dyDescent="0.2">
      <c r="A16">
        <f t="shared" si="3"/>
        <v>10017</v>
      </c>
      <c r="B16">
        <f t="shared" si="4"/>
        <v>6</v>
      </c>
      <c r="C16" s="3">
        <v>10</v>
      </c>
      <c r="D16" s="16" t="s">
        <v>34</v>
      </c>
      <c r="E16">
        <f t="shared" si="5"/>
        <v>11017</v>
      </c>
      <c r="F16" s="3">
        <f t="shared" si="13"/>
        <v>6</v>
      </c>
      <c r="G16">
        <f t="shared" si="6"/>
        <v>500</v>
      </c>
      <c r="H16">
        <f t="shared" si="0"/>
        <v>70</v>
      </c>
      <c r="I16">
        <f t="shared" si="7"/>
        <v>1</v>
      </c>
      <c r="J16" t="str">
        <f t="shared" si="8"/>
        <v>11017#6#50000#999999999#1|</v>
      </c>
      <c r="K16" t="s">
        <v>210</v>
      </c>
      <c r="L16">
        <f t="shared" si="9"/>
        <v>11017</v>
      </c>
      <c r="M16">
        <f t="shared" si="10"/>
        <v>12009</v>
      </c>
      <c r="N16" t="str">
        <f t="shared" si="11"/>
        <v>87#12013#11017#11017#12009|</v>
      </c>
      <c r="O16">
        <f t="shared" si="1"/>
        <v>10017</v>
      </c>
      <c r="P16" t="str">
        <f t="shared" si="12"/>
        <v>87#12013#10017#10017#12009</v>
      </c>
      <c r="U16">
        <f t="shared" si="2"/>
        <v>70</v>
      </c>
      <c r="V16" s="16">
        <v>10015</v>
      </c>
      <c r="W16" s="16" t="s">
        <v>32</v>
      </c>
      <c r="X16" s="23">
        <v>6</v>
      </c>
      <c r="Y16" s="33">
        <v>2</v>
      </c>
      <c r="Z16" s="16">
        <v>11015</v>
      </c>
    </row>
    <row r="17" spans="1:26" x14ac:dyDescent="0.2">
      <c r="A17">
        <f t="shared" si="3"/>
        <v>10087</v>
      </c>
      <c r="B17">
        <f t="shared" si="4"/>
        <v>6</v>
      </c>
      <c r="C17" s="3">
        <v>11</v>
      </c>
      <c r="D17" s="38" t="s">
        <v>47</v>
      </c>
      <c r="E17">
        <f t="shared" si="5"/>
        <v>11075</v>
      </c>
      <c r="F17" s="3">
        <f t="shared" si="13"/>
        <v>6</v>
      </c>
      <c r="G17">
        <f t="shared" si="6"/>
        <v>500</v>
      </c>
      <c r="H17">
        <f t="shared" si="0"/>
        <v>70</v>
      </c>
      <c r="I17">
        <f t="shared" si="7"/>
        <v>1</v>
      </c>
      <c r="J17" t="str">
        <f t="shared" si="8"/>
        <v>11075#6#50000#999999999#1|</v>
      </c>
      <c r="K17" t="s">
        <v>210</v>
      </c>
      <c r="L17">
        <f t="shared" si="9"/>
        <v>11075</v>
      </c>
      <c r="M17">
        <f t="shared" si="10"/>
        <v>12009</v>
      </c>
      <c r="N17" t="str">
        <f t="shared" si="11"/>
        <v>87#12013#11075#11075#12009|</v>
      </c>
      <c r="O17">
        <f t="shared" si="1"/>
        <v>10087</v>
      </c>
      <c r="P17" t="str">
        <f t="shared" si="12"/>
        <v>87#12013#10087#10087#12009</v>
      </c>
      <c r="U17">
        <f t="shared" si="2"/>
        <v>70</v>
      </c>
      <c r="V17" s="16">
        <v>10016</v>
      </c>
      <c r="W17" s="16" t="s">
        <v>33</v>
      </c>
      <c r="X17" s="23">
        <v>6</v>
      </c>
      <c r="Y17" s="33">
        <v>1</v>
      </c>
      <c r="Z17" s="16">
        <v>11016</v>
      </c>
    </row>
    <row r="18" spans="1:26" x14ac:dyDescent="0.2">
      <c r="A18">
        <f t="shared" si="3"/>
        <v>10092</v>
      </c>
      <c r="B18">
        <f t="shared" si="4"/>
        <v>7</v>
      </c>
      <c r="C18" s="3">
        <v>12</v>
      </c>
      <c r="D18" s="16" t="s">
        <v>85</v>
      </c>
      <c r="E18">
        <f t="shared" si="5"/>
        <v>11092</v>
      </c>
      <c r="F18" s="3">
        <f t="shared" si="13"/>
        <v>3</v>
      </c>
      <c r="G18">
        <f t="shared" si="6"/>
        <v>500</v>
      </c>
      <c r="H18">
        <f t="shared" si="0"/>
        <v>70</v>
      </c>
      <c r="I18">
        <f t="shared" si="7"/>
        <v>2</v>
      </c>
      <c r="J18" t="str">
        <f t="shared" si="8"/>
        <v>11092#3#50000#999999999#2|</v>
      </c>
      <c r="K18" t="s">
        <v>210</v>
      </c>
      <c r="L18">
        <f t="shared" si="9"/>
        <v>11092</v>
      </c>
      <c r="M18">
        <f t="shared" si="10"/>
        <v>12011</v>
      </c>
      <c r="N18" t="str">
        <f t="shared" si="11"/>
        <v>87#12013#11092#11092#12011|</v>
      </c>
      <c r="O18">
        <f t="shared" si="1"/>
        <v>10092</v>
      </c>
      <c r="P18" t="str">
        <f t="shared" si="12"/>
        <v>87#12013#10092#10092#12011</v>
      </c>
      <c r="U18">
        <f t="shared" si="2"/>
        <v>70</v>
      </c>
      <c r="V18" s="16">
        <v>10017</v>
      </c>
      <c r="W18" s="23" t="s">
        <v>34</v>
      </c>
      <c r="X18" s="23">
        <v>6</v>
      </c>
      <c r="Y18" s="33">
        <v>1</v>
      </c>
      <c r="Z18" s="16">
        <v>11017</v>
      </c>
    </row>
    <row r="19" spans="1:26" x14ac:dyDescent="0.2">
      <c r="A19">
        <f t="shared" si="3"/>
        <v>10086</v>
      </c>
      <c r="B19">
        <f t="shared" si="4"/>
        <v>7</v>
      </c>
      <c r="C19" s="3">
        <v>13</v>
      </c>
      <c r="D19" s="16" t="s">
        <v>82</v>
      </c>
      <c r="E19">
        <f t="shared" si="5"/>
        <v>11074</v>
      </c>
      <c r="F19" s="3">
        <f t="shared" si="13"/>
        <v>3</v>
      </c>
      <c r="G19">
        <f t="shared" si="6"/>
        <v>500</v>
      </c>
      <c r="H19">
        <f t="shared" si="0"/>
        <v>70</v>
      </c>
      <c r="I19">
        <f t="shared" si="7"/>
        <v>2</v>
      </c>
      <c r="J19" t="str">
        <f t="shared" si="8"/>
        <v>11074#3#50000#999999999#2|</v>
      </c>
      <c r="K19" t="s">
        <v>210</v>
      </c>
      <c r="L19">
        <f t="shared" si="9"/>
        <v>11074</v>
      </c>
      <c r="M19">
        <f t="shared" si="10"/>
        <v>12011</v>
      </c>
      <c r="N19" t="str">
        <f t="shared" si="11"/>
        <v>87#12013#11074#11074#12011|</v>
      </c>
      <c r="O19">
        <f t="shared" si="1"/>
        <v>10086</v>
      </c>
      <c r="P19" t="str">
        <f t="shared" si="12"/>
        <v>87#12013#10086#10086#12011</v>
      </c>
      <c r="U19">
        <f t="shared" si="2"/>
        <v>70</v>
      </c>
      <c r="V19" s="16">
        <v>10018</v>
      </c>
      <c r="W19" s="16" t="s">
        <v>35</v>
      </c>
      <c r="X19" s="23">
        <v>6</v>
      </c>
      <c r="Y19" s="33">
        <v>3</v>
      </c>
      <c r="Z19" s="16">
        <v>11018</v>
      </c>
    </row>
    <row r="20" spans="1:26" x14ac:dyDescent="0.2">
      <c r="A20">
        <f t="shared" si="3"/>
        <v>10089</v>
      </c>
      <c r="B20">
        <f t="shared" si="4"/>
        <v>7</v>
      </c>
      <c r="C20" s="3">
        <v>14</v>
      </c>
      <c r="D20" s="16" t="s">
        <v>84</v>
      </c>
      <c r="E20">
        <f t="shared" si="5"/>
        <v>11077</v>
      </c>
      <c r="F20" s="3">
        <f t="shared" si="13"/>
        <v>3</v>
      </c>
      <c r="G20">
        <f t="shared" si="6"/>
        <v>500</v>
      </c>
      <c r="H20">
        <f t="shared" si="0"/>
        <v>70</v>
      </c>
      <c r="I20">
        <f t="shared" si="7"/>
        <v>2</v>
      </c>
      <c r="J20" t="str">
        <f t="shared" si="8"/>
        <v>11077#3#50000#999999999#2|</v>
      </c>
      <c r="K20" t="s">
        <v>210</v>
      </c>
      <c r="L20">
        <f t="shared" si="9"/>
        <v>11077</v>
      </c>
      <c r="M20">
        <f t="shared" si="10"/>
        <v>12011</v>
      </c>
      <c r="N20" t="str">
        <f t="shared" si="11"/>
        <v>87#12013#11077#11077#12011|</v>
      </c>
      <c r="O20">
        <f t="shared" si="1"/>
        <v>10089</v>
      </c>
      <c r="P20" t="str">
        <f t="shared" si="12"/>
        <v>87#12013#10089#10089#12011</v>
      </c>
      <c r="U20">
        <f t="shared" si="2"/>
        <v>70</v>
      </c>
      <c r="V20" s="16">
        <v>10019</v>
      </c>
      <c r="W20" s="16" t="s">
        <v>185</v>
      </c>
      <c r="X20" s="23">
        <v>6</v>
      </c>
      <c r="Y20" s="33">
        <v>4</v>
      </c>
      <c r="Z20" s="28">
        <v>11077</v>
      </c>
    </row>
    <row r="21" spans="1:26" x14ac:dyDescent="0.2">
      <c r="A21">
        <f t="shared" si="3"/>
        <v>10023</v>
      </c>
      <c r="B21">
        <f t="shared" si="4"/>
        <v>7</v>
      </c>
      <c r="C21" s="3">
        <v>15</v>
      </c>
      <c r="D21" s="16" t="s">
        <v>38</v>
      </c>
      <c r="E21">
        <f t="shared" si="5"/>
        <v>11023</v>
      </c>
      <c r="F21" s="3">
        <f t="shared" si="13"/>
        <v>3</v>
      </c>
      <c r="G21">
        <f t="shared" si="6"/>
        <v>500</v>
      </c>
      <c r="H21">
        <f t="shared" si="0"/>
        <v>70</v>
      </c>
      <c r="I21">
        <f t="shared" si="7"/>
        <v>2</v>
      </c>
      <c r="J21" t="str">
        <f t="shared" si="8"/>
        <v>11023#3#50000#999999999#2|</v>
      </c>
      <c r="K21" t="s">
        <v>210</v>
      </c>
      <c r="L21">
        <f t="shared" si="9"/>
        <v>11023</v>
      </c>
      <c r="M21">
        <f t="shared" si="10"/>
        <v>12011</v>
      </c>
      <c r="N21" t="str">
        <f t="shared" si="11"/>
        <v>87#12013#11023#11023#12011|</v>
      </c>
      <c r="O21">
        <f t="shared" si="1"/>
        <v>10023</v>
      </c>
      <c r="P21" t="str">
        <f t="shared" si="12"/>
        <v>87#12013#10023#10023#12011</v>
      </c>
      <c r="U21">
        <f t="shared" si="2"/>
        <v>70</v>
      </c>
      <c r="V21" s="16">
        <v>10020</v>
      </c>
      <c r="W21" s="16" t="s">
        <v>186</v>
      </c>
      <c r="X21" s="23">
        <v>6</v>
      </c>
      <c r="Y21" s="33">
        <v>3</v>
      </c>
      <c r="Z21" s="16">
        <v>11020</v>
      </c>
    </row>
    <row r="22" spans="1:26" x14ac:dyDescent="0.2">
      <c r="A22">
        <f t="shared" si="3"/>
        <v>10033</v>
      </c>
      <c r="B22">
        <f t="shared" si="4"/>
        <v>6</v>
      </c>
      <c r="C22" s="3">
        <v>16</v>
      </c>
      <c r="D22" s="16" t="s">
        <v>22</v>
      </c>
      <c r="E22">
        <f t="shared" si="5"/>
        <v>11033</v>
      </c>
      <c r="F22" s="3">
        <f t="shared" si="13"/>
        <v>6</v>
      </c>
      <c r="G22">
        <f t="shared" si="6"/>
        <v>500</v>
      </c>
      <c r="H22">
        <f t="shared" si="0"/>
        <v>70</v>
      </c>
      <c r="I22">
        <f t="shared" si="7"/>
        <v>2</v>
      </c>
      <c r="J22" t="str">
        <f t="shared" si="8"/>
        <v>11033#6#50000#999999999#2|</v>
      </c>
      <c r="K22" t="s">
        <v>210</v>
      </c>
      <c r="L22">
        <f t="shared" si="9"/>
        <v>11033</v>
      </c>
      <c r="M22">
        <f t="shared" si="10"/>
        <v>12011</v>
      </c>
      <c r="N22" t="str">
        <f t="shared" si="11"/>
        <v>87#12013#11033#11033#12011|</v>
      </c>
      <c r="O22">
        <f t="shared" si="1"/>
        <v>10033</v>
      </c>
      <c r="P22" t="str">
        <f t="shared" si="12"/>
        <v>87#12013#10033#10033#12011</v>
      </c>
      <c r="U22">
        <f t="shared" si="2"/>
        <v>70</v>
      </c>
      <c r="V22" s="16">
        <v>10021</v>
      </c>
      <c r="W22" s="16" t="s">
        <v>36</v>
      </c>
      <c r="X22" s="23">
        <v>6</v>
      </c>
      <c r="Y22" s="33">
        <v>1</v>
      </c>
      <c r="Z22" s="16">
        <v>11021</v>
      </c>
    </row>
    <row r="23" spans="1:26" x14ac:dyDescent="0.2">
      <c r="A23">
        <f t="shared" si="3"/>
        <v>10007</v>
      </c>
      <c r="B23">
        <f t="shared" si="4"/>
        <v>6</v>
      </c>
      <c r="C23" s="3">
        <v>17</v>
      </c>
      <c r="D23" s="16" t="s">
        <v>26</v>
      </c>
      <c r="E23">
        <f t="shared" si="5"/>
        <v>11007</v>
      </c>
      <c r="F23" s="3">
        <f t="shared" si="13"/>
        <v>6</v>
      </c>
      <c r="G23">
        <f t="shared" si="6"/>
        <v>500</v>
      </c>
      <c r="H23">
        <f t="shared" si="0"/>
        <v>70</v>
      </c>
      <c r="I23">
        <f t="shared" si="7"/>
        <v>2</v>
      </c>
      <c r="J23" t="str">
        <f t="shared" si="8"/>
        <v>11007#6#50000#999999999#2|</v>
      </c>
      <c r="K23" t="s">
        <v>210</v>
      </c>
      <c r="L23">
        <f t="shared" si="9"/>
        <v>11007</v>
      </c>
      <c r="M23">
        <f t="shared" si="10"/>
        <v>12011</v>
      </c>
      <c r="N23" t="str">
        <f t="shared" si="11"/>
        <v>87#12013#11007#11007#12011|</v>
      </c>
      <c r="O23">
        <f t="shared" si="1"/>
        <v>10007</v>
      </c>
      <c r="P23" t="str">
        <f t="shared" si="12"/>
        <v>87#12013#10007#10007#12011</v>
      </c>
      <c r="U23">
        <f t="shared" si="2"/>
        <v>70</v>
      </c>
      <c r="V23" s="16">
        <v>10022</v>
      </c>
      <c r="W23" s="16" t="s">
        <v>37</v>
      </c>
      <c r="X23" s="23">
        <v>6</v>
      </c>
      <c r="Y23" s="33">
        <v>2</v>
      </c>
      <c r="Z23" s="16">
        <v>11022</v>
      </c>
    </row>
    <row r="24" spans="1:26" x14ac:dyDescent="0.2">
      <c r="A24">
        <f t="shared" si="3"/>
        <v>10010</v>
      </c>
      <c r="B24">
        <f t="shared" si="4"/>
        <v>6</v>
      </c>
      <c r="C24" s="3">
        <v>18</v>
      </c>
      <c r="D24" s="38" t="s">
        <v>45</v>
      </c>
      <c r="E24">
        <f t="shared" si="5"/>
        <v>11034</v>
      </c>
      <c r="F24" s="3">
        <f t="shared" si="13"/>
        <v>6</v>
      </c>
      <c r="G24">
        <f t="shared" si="6"/>
        <v>500</v>
      </c>
      <c r="H24">
        <f t="shared" si="0"/>
        <v>70</v>
      </c>
      <c r="I24">
        <f t="shared" si="7"/>
        <v>2</v>
      </c>
      <c r="J24" t="str">
        <f t="shared" si="8"/>
        <v>11034#6#50000#999999999#2|</v>
      </c>
      <c r="K24" t="s">
        <v>210</v>
      </c>
      <c r="L24">
        <f t="shared" si="9"/>
        <v>11034</v>
      </c>
      <c r="M24">
        <f t="shared" si="10"/>
        <v>12011</v>
      </c>
      <c r="N24" t="str">
        <f t="shared" si="11"/>
        <v>87#12013#11034#11034#12011|</v>
      </c>
      <c r="O24">
        <f t="shared" si="1"/>
        <v>10010</v>
      </c>
      <c r="P24" t="str">
        <f t="shared" si="12"/>
        <v>87#12013#10010#10010#12011</v>
      </c>
      <c r="U24">
        <f t="shared" si="2"/>
        <v>70</v>
      </c>
      <c r="V24" s="16">
        <v>10023</v>
      </c>
      <c r="W24" s="16" t="s">
        <v>38</v>
      </c>
      <c r="X24" s="23">
        <v>7</v>
      </c>
      <c r="Y24" s="33">
        <v>2</v>
      </c>
      <c r="Z24" s="16">
        <v>11023</v>
      </c>
    </row>
    <row r="25" spans="1:26" x14ac:dyDescent="0.2">
      <c r="A25">
        <f t="shared" si="3"/>
        <v>10022</v>
      </c>
      <c r="B25">
        <f t="shared" si="4"/>
        <v>6</v>
      </c>
      <c r="C25" s="3">
        <v>19</v>
      </c>
      <c r="D25" s="16" t="s">
        <v>37</v>
      </c>
      <c r="E25">
        <f t="shared" si="5"/>
        <v>11022</v>
      </c>
      <c r="F25" s="3">
        <f t="shared" si="13"/>
        <v>6</v>
      </c>
      <c r="G25">
        <f t="shared" si="6"/>
        <v>500</v>
      </c>
      <c r="H25">
        <f t="shared" si="0"/>
        <v>70</v>
      </c>
      <c r="I25">
        <f t="shared" si="7"/>
        <v>2</v>
      </c>
      <c r="J25" t="str">
        <f t="shared" si="8"/>
        <v>11022#6#50000#999999999#2|</v>
      </c>
      <c r="K25" t="s">
        <v>210</v>
      </c>
      <c r="L25">
        <f t="shared" si="9"/>
        <v>11022</v>
      </c>
      <c r="M25">
        <f t="shared" si="10"/>
        <v>12011</v>
      </c>
      <c r="N25" t="str">
        <f t="shared" si="11"/>
        <v>87#12013#11022#11022#12011|</v>
      </c>
      <c r="O25">
        <f t="shared" si="1"/>
        <v>10022</v>
      </c>
      <c r="P25" t="str">
        <f t="shared" si="12"/>
        <v>87#12013#10022#10022#12011</v>
      </c>
      <c r="U25">
        <f t="shared" si="2"/>
        <v>70</v>
      </c>
      <c r="V25" s="16">
        <v>10024</v>
      </c>
      <c r="W25" s="16" t="s">
        <v>39</v>
      </c>
      <c r="X25" s="23">
        <v>6</v>
      </c>
      <c r="Y25" s="33">
        <v>4</v>
      </c>
      <c r="Z25" s="16">
        <v>11024</v>
      </c>
    </row>
    <row r="26" spans="1:26" x14ac:dyDescent="0.2">
      <c r="A26">
        <f t="shared" si="3"/>
        <v>10012</v>
      </c>
      <c r="B26">
        <f t="shared" si="4"/>
        <v>6</v>
      </c>
      <c r="C26" s="3">
        <v>20</v>
      </c>
      <c r="D26" s="16" t="s">
        <v>29</v>
      </c>
      <c r="E26">
        <f t="shared" si="5"/>
        <v>11012</v>
      </c>
      <c r="F26" s="3">
        <f t="shared" si="13"/>
        <v>6</v>
      </c>
      <c r="G26">
        <f t="shared" si="6"/>
        <v>500</v>
      </c>
      <c r="H26">
        <f t="shared" si="0"/>
        <v>70</v>
      </c>
      <c r="I26">
        <f t="shared" si="7"/>
        <v>2</v>
      </c>
      <c r="J26" t="str">
        <f t="shared" si="8"/>
        <v>11012#6#50000#999999999#2|</v>
      </c>
      <c r="K26" t="s">
        <v>210</v>
      </c>
      <c r="L26">
        <f t="shared" si="9"/>
        <v>11012</v>
      </c>
      <c r="M26">
        <f t="shared" si="10"/>
        <v>12011</v>
      </c>
      <c r="N26" t="str">
        <f t="shared" si="11"/>
        <v>87#12013#11012#11012#12011|</v>
      </c>
      <c r="O26">
        <f t="shared" si="1"/>
        <v>10012</v>
      </c>
      <c r="P26" t="str">
        <f t="shared" si="12"/>
        <v>87#12013#10012#10012#12011</v>
      </c>
      <c r="U26">
        <f t="shared" si="2"/>
        <v>70</v>
      </c>
      <c r="V26" s="16">
        <v>10025</v>
      </c>
      <c r="W26" s="16" t="s">
        <v>187</v>
      </c>
      <c r="X26" s="16">
        <v>5</v>
      </c>
      <c r="Y26" s="33">
        <v>4</v>
      </c>
      <c r="Z26" s="16">
        <v>11025</v>
      </c>
    </row>
    <row r="27" spans="1:26" x14ac:dyDescent="0.2">
      <c r="A27">
        <f t="shared" si="3"/>
        <v>10015</v>
      </c>
      <c r="B27">
        <f t="shared" si="4"/>
        <v>6</v>
      </c>
      <c r="C27" s="3">
        <v>21</v>
      </c>
      <c r="D27" s="16" t="s">
        <v>32</v>
      </c>
      <c r="E27">
        <f t="shared" si="5"/>
        <v>11015</v>
      </c>
      <c r="F27" s="3">
        <f t="shared" si="13"/>
        <v>6</v>
      </c>
      <c r="G27">
        <f t="shared" si="6"/>
        <v>500</v>
      </c>
      <c r="H27">
        <f t="shared" si="0"/>
        <v>70</v>
      </c>
      <c r="I27">
        <f t="shared" si="7"/>
        <v>2</v>
      </c>
      <c r="J27" t="str">
        <f t="shared" si="8"/>
        <v>11015#6#50000#999999999#2|</v>
      </c>
      <c r="K27" t="s">
        <v>210</v>
      </c>
      <c r="L27">
        <f t="shared" si="9"/>
        <v>11015</v>
      </c>
      <c r="M27">
        <f t="shared" si="10"/>
        <v>12011</v>
      </c>
      <c r="N27" t="str">
        <f t="shared" si="11"/>
        <v>87#12013#11015#11015#12011|</v>
      </c>
      <c r="O27">
        <f t="shared" si="1"/>
        <v>10015</v>
      </c>
      <c r="P27" t="str">
        <f t="shared" si="12"/>
        <v>87#12013#10015#10015#12011</v>
      </c>
      <c r="U27">
        <f t="shared" si="2"/>
        <v>70</v>
      </c>
      <c r="V27" s="16">
        <v>10026</v>
      </c>
      <c r="W27" s="16" t="s">
        <v>40</v>
      </c>
      <c r="X27" s="16">
        <v>7</v>
      </c>
      <c r="Y27" s="33">
        <v>4</v>
      </c>
      <c r="Z27" s="16">
        <v>11026</v>
      </c>
    </row>
    <row r="28" spans="1:26" x14ac:dyDescent="0.2">
      <c r="A28">
        <f t="shared" si="3"/>
        <v>10091</v>
      </c>
      <c r="B28">
        <f t="shared" si="4"/>
        <v>7</v>
      </c>
      <c r="C28" s="3">
        <v>22</v>
      </c>
      <c r="D28" s="16" t="s">
        <v>201</v>
      </c>
      <c r="E28">
        <f t="shared" si="5"/>
        <v>11091</v>
      </c>
      <c r="F28" s="3">
        <f t="shared" si="13"/>
        <v>3</v>
      </c>
      <c r="G28">
        <f t="shared" si="6"/>
        <v>500</v>
      </c>
      <c r="H28">
        <f t="shared" si="0"/>
        <v>70</v>
      </c>
      <c r="I28">
        <f t="shared" si="7"/>
        <v>3</v>
      </c>
      <c r="J28" t="str">
        <f t="shared" si="8"/>
        <v>11091#3#50000#999999999#3|</v>
      </c>
      <c r="K28" t="s">
        <v>210</v>
      </c>
      <c r="L28">
        <f t="shared" si="9"/>
        <v>11091</v>
      </c>
      <c r="M28">
        <f t="shared" si="10"/>
        <v>12008</v>
      </c>
      <c r="N28" t="str">
        <f t="shared" si="11"/>
        <v>87#12013#11091#11091#12008|</v>
      </c>
      <c r="O28">
        <f t="shared" si="1"/>
        <v>10091</v>
      </c>
      <c r="P28" t="str">
        <f t="shared" si="12"/>
        <v>87#12013#10091#10091#12008</v>
      </c>
      <c r="U28">
        <f t="shared" si="2"/>
        <v>70</v>
      </c>
      <c r="V28" s="16">
        <v>10027</v>
      </c>
      <c r="W28" s="16" t="s">
        <v>41</v>
      </c>
      <c r="X28" s="16">
        <v>5</v>
      </c>
      <c r="Y28" s="33">
        <v>4</v>
      </c>
      <c r="Z28" s="16">
        <v>11027</v>
      </c>
    </row>
    <row r="29" spans="1:26" x14ac:dyDescent="0.2">
      <c r="A29">
        <f t="shared" si="3"/>
        <v>10085</v>
      </c>
      <c r="B29">
        <f t="shared" si="4"/>
        <v>7</v>
      </c>
      <c r="C29" s="3">
        <v>23</v>
      </c>
      <c r="D29" s="16" t="s">
        <v>81</v>
      </c>
      <c r="E29">
        <f t="shared" si="5"/>
        <v>11073</v>
      </c>
      <c r="F29" s="3">
        <f t="shared" si="13"/>
        <v>3</v>
      </c>
      <c r="G29">
        <f t="shared" si="6"/>
        <v>500</v>
      </c>
      <c r="H29">
        <f t="shared" si="0"/>
        <v>70</v>
      </c>
      <c r="I29">
        <f t="shared" si="7"/>
        <v>3</v>
      </c>
      <c r="J29" t="str">
        <f t="shared" si="8"/>
        <v>11073#3#50000#999999999#3|</v>
      </c>
      <c r="K29" t="s">
        <v>210</v>
      </c>
      <c r="L29">
        <f t="shared" si="9"/>
        <v>11073</v>
      </c>
      <c r="M29">
        <f t="shared" si="10"/>
        <v>12008</v>
      </c>
      <c r="N29" t="str">
        <f t="shared" si="11"/>
        <v>87#12013#11073#11073#12008|</v>
      </c>
      <c r="O29">
        <f t="shared" si="1"/>
        <v>10085</v>
      </c>
      <c r="P29" t="str">
        <f t="shared" si="12"/>
        <v>87#12013#10085#10085#12008</v>
      </c>
      <c r="U29">
        <f t="shared" si="2"/>
        <v>70</v>
      </c>
      <c r="V29" s="16">
        <v>10028</v>
      </c>
      <c r="W29" s="16" t="s">
        <v>42</v>
      </c>
      <c r="X29" s="16">
        <v>5</v>
      </c>
      <c r="Y29" s="33">
        <v>3</v>
      </c>
      <c r="Z29" s="16">
        <v>11028</v>
      </c>
    </row>
    <row r="30" spans="1:26" x14ac:dyDescent="0.2">
      <c r="A30">
        <f t="shared" si="3"/>
        <v>10008</v>
      </c>
      <c r="B30">
        <f t="shared" si="4"/>
        <v>7</v>
      </c>
      <c r="C30" s="3">
        <v>24</v>
      </c>
      <c r="D30" s="16" t="s">
        <v>27</v>
      </c>
      <c r="E30">
        <f t="shared" si="5"/>
        <v>11008</v>
      </c>
      <c r="F30" s="3">
        <f t="shared" si="13"/>
        <v>3</v>
      </c>
      <c r="G30">
        <f t="shared" si="6"/>
        <v>500</v>
      </c>
      <c r="H30">
        <f t="shared" si="0"/>
        <v>70</v>
      </c>
      <c r="I30">
        <f t="shared" si="7"/>
        <v>3</v>
      </c>
      <c r="J30" t="str">
        <f t="shared" si="8"/>
        <v>11008#3#50000#999999999#3|</v>
      </c>
      <c r="K30" t="s">
        <v>210</v>
      </c>
      <c r="L30">
        <f t="shared" si="9"/>
        <v>11008</v>
      </c>
      <c r="M30">
        <f t="shared" si="10"/>
        <v>12008</v>
      </c>
      <c r="N30" t="str">
        <f t="shared" si="11"/>
        <v>87#12013#11008#11008#12008|</v>
      </c>
      <c r="O30">
        <f t="shared" si="1"/>
        <v>10008</v>
      </c>
      <c r="P30" t="str">
        <f t="shared" si="12"/>
        <v>87#12013#10008#10008#12008</v>
      </c>
      <c r="U30">
        <f t="shared" si="2"/>
        <v>70</v>
      </c>
      <c r="V30" s="16">
        <v>10029</v>
      </c>
      <c r="W30" s="16" t="s">
        <v>188</v>
      </c>
      <c r="X30" s="16">
        <v>5</v>
      </c>
      <c r="Y30" s="33">
        <v>2</v>
      </c>
      <c r="Z30" s="16">
        <v>11029</v>
      </c>
    </row>
    <row r="31" spans="1:26" x14ac:dyDescent="0.2">
      <c r="A31">
        <f t="shared" si="3"/>
        <v>10011</v>
      </c>
      <c r="B31">
        <f t="shared" si="4"/>
        <v>7</v>
      </c>
      <c r="C31" s="3">
        <v>25</v>
      </c>
      <c r="D31" s="16" t="s">
        <v>28</v>
      </c>
      <c r="E31">
        <f t="shared" si="5"/>
        <v>11011</v>
      </c>
      <c r="F31" s="3">
        <f t="shared" si="13"/>
        <v>3</v>
      </c>
      <c r="G31">
        <f t="shared" si="6"/>
        <v>500</v>
      </c>
      <c r="H31">
        <f t="shared" si="0"/>
        <v>70</v>
      </c>
      <c r="I31">
        <f t="shared" si="7"/>
        <v>3</v>
      </c>
      <c r="J31" t="str">
        <f t="shared" si="8"/>
        <v>11011#3#50000#999999999#3|</v>
      </c>
      <c r="K31" t="s">
        <v>210</v>
      </c>
      <c r="L31">
        <f t="shared" si="9"/>
        <v>11011</v>
      </c>
      <c r="M31">
        <f t="shared" si="10"/>
        <v>12008</v>
      </c>
      <c r="N31" t="str">
        <f t="shared" si="11"/>
        <v>87#12013#11011#11011#12008|</v>
      </c>
      <c r="O31">
        <f t="shared" si="1"/>
        <v>10011</v>
      </c>
      <c r="P31" t="str">
        <f t="shared" si="12"/>
        <v>87#12013#10011#10011#12008</v>
      </c>
      <c r="U31">
        <f t="shared" si="2"/>
        <v>70</v>
      </c>
      <c r="V31" s="16">
        <v>10030</v>
      </c>
      <c r="W31" s="16" t="s">
        <v>189</v>
      </c>
      <c r="X31" s="16">
        <v>5</v>
      </c>
      <c r="Y31" s="33">
        <v>2</v>
      </c>
      <c r="Z31" s="16">
        <v>11030</v>
      </c>
    </row>
    <row r="32" spans="1:26" x14ac:dyDescent="0.2">
      <c r="A32">
        <f t="shared" si="3"/>
        <v>10006</v>
      </c>
      <c r="B32">
        <f t="shared" si="4"/>
        <v>6</v>
      </c>
      <c r="C32" s="3">
        <v>26</v>
      </c>
      <c r="D32" s="16" t="s">
        <v>20</v>
      </c>
      <c r="E32">
        <f t="shared" si="5"/>
        <v>11006</v>
      </c>
      <c r="F32" s="3">
        <f t="shared" si="13"/>
        <v>6</v>
      </c>
      <c r="G32">
        <f t="shared" si="6"/>
        <v>500</v>
      </c>
      <c r="H32">
        <f t="shared" si="0"/>
        <v>70</v>
      </c>
      <c r="I32">
        <f t="shared" si="7"/>
        <v>3</v>
      </c>
      <c r="J32" t="str">
        <f t="shared" si="8"/>
        <v>11006#6#50000#999999999#3|</v>
      </c>
      <c r="K32" t="s">
        <v>210</v>
      </c>
      <c r="L32">
        <f t="shared" si="9"/>
        <v>11006</v>
      </c>
      <c r="M32">
        <f t="shared" si="10"/>
        <v>12008</v>
      </c>
      <c r="N32" t="str">
        <f t="shared" si="11"/>
        <v>87#12013#11006#11006#12008|</v>
      </c>
      <c r="O32">
        <f t="shared" si="1"/>
        <v>10006</v>
      </c>
      <c r="P32" t="str">
        <f t="shared" si="12"/>
        <v>87#12013#10006#10006#12008</v>
      </c>
      <c r="U32">
        <f t="shared" si="2"/>
        <v>70</v>
      </c>
      <c r="V32" s="18">
        <v>10031</v>
      </c>
      <c r="W32" s="16" t="s">
        <v>43</v>
      </c>
      <c r="X32" s="16">
        <v>5</v>
      </c>
      <c r="Y32" s="33">
        <v>3</v>
      </c>
      <c r="Z32" s="16">
        <v>11031</v>
      </c>
    </row>
    <row r="33" spans="1:26" x14ac:dyDescent="0.2">
      <c r="A33">
        <f t="shared" si="3"/>
        <v>10018</v>
      </c>
      <c r="B33">
        <f t="shared" si="4"/>
        <v>6</v>
      </c>
      <c r="C33" s="3">
        <v>27</v>
      </c>
      <c r="D33" s="16" t="s">
        <v>35</v>
      </c>
      <c r="E33">
        <f t="shared" si="5"/>
        <v>11018</v>
      </c>
      <c r="F33" s="3">
        <f t="shared" si="13"/>
        <v>6</v>
      </c>
      <c r="G33">
        <f t="shared" si="6"/>
        <v>500</v>
      </c>
      <c r="H33">
        <f t="shared" si="0"/>
        <v>70</v>
      </c>
      <c r="I33">
        <f t="shared" si="7"/>
        <v>3</v>
      </c>
      <c r="J33" t="str">
        <f t="shared" si="8"/>
        <v>11018#6#50000#999999999#3|</v>
      </c>
      <c r="K33" t="s">
        <v>210</v>
      </c>
      <c r="L33">
        <f t="shared" si="9"/>
        <v>11018</v>
      </c>
      <c r="M33">
        <f t="shared" si="10"/>
        <v>12008</v>
      </c>
      <c r="N33" t="str">
        <f t="shared" si="11"/>
        <v>87#12013#11018#11018#12008|</v>
      </c>
      <c r="O33">
        <f t="shared" si="1"/>
        <v>10018</v>
      </c>
      <c r="P33" t="str">
        <f t="shared" si="12"/>
        <v>87#12013#10018#10018#12008</v>
      </c>
      <c r="U33">
        <f t="shared" si="2"/>
        <v>70</v>
      </c>
      <c r="V33" s="16">
        <v>10032</v>
      </c>
      <c r="W33" s="16" t="s">
        <v>44</v>
      </c>
      <c r="X33" s="16">
        <v>5</v>
      </c>
      <c r="Y33" s="33">
        <v>1</v>
      </c>
      <c r="Z33" s="16">
        <v>11032</v>
      </c>
    </row>
    <row r="34" spans="1:26" x14ac:dyDescent="0.2">
      <c r="A34">
        <f t="shared" si="3"/>
        <v>10003</v>
      </c>
      <c r="B34">
        <f t="shared" si="4"/>
        <v>6</v>
      </c>
      <c r="C34" s="3">
        <v>28</v>
      </c>
      <c r="D34" s="16" t="s">
        <v>25</v>
      </c>
      <c r="E34">
        <f t="shared" si="5"/>
        <v>11003</v>
      </c>
      <c r="F34" s="3">
        <f t="shared" si="13"/>
        <v>6</v>
      </c>
      <c r="G34">
        <f t="shared" si="6"/>
        <v>500</v>
      </c>
      <c r="H34">
        <f t="shared" si="0"/>
        <v>70</v>
      </c>
      <c r="I34">
        <f t="shared" si="7"/>
        <v>3</v>
      </c>
      <c r="J34" t="str">
        <f t="shared" si="8"/>
        <v>11003#6#50000#999999999#3|</v>
      </c>
      <c r="K34" t="s">
        <v>210</v>
      </c>
      <c r="L34">
        <f t="shared" si="9"/>
        <v>11003</v>
      </c>
      <c r="M34">
        <f t="shared" si="10"/>
        <v>12008</v>
      </c>
      <c r="N34" t="str">
        <f t="shared" si="11"/>
        <v>87#12013#11003#11003#12008|</v>
      </c>
      <c r="O34">
        <f t="shared" si="1"/>
        <v>10003</v>
      </c>
      <c r="P34" t="str">
        <f t="shared" si="12"/>
        <v>87#12013#10003#10003#12008</v>
      </c>
      <c r="U34">
        <f t="shared" si="2"/>
        <v>70</v>
      </c>
      <c r="V34" s="16">
        <v>10033</v>
      </c>
      <c r="W34" s="16" t="s">
        <v>22</v>
      </c>
      <c r="X34" s="16">
        <v>6</v>
      </c>
      <c r="Y34" s="33">
        <v>2</v>
      </c>
      <c r="Z34" s="16">
        <v>11033</v>
      </c>
    </row>
    <row r="35" spans="1:26" x14ac:dyDescent="0.2">
      <c r="A35">
        <f t="shared" si="3"/>
        <v>10020</v>
      </c>
      <c r="B35">
        <f t="shared" si="4"/>
        <v>6</v>
      </c>
      <c r="C35" s="3">
        <v>29</v>
      </c>
      <c r="D35" s="16" t="s">
        <v>186</v>
      </c>
      <c r="E35">
        <f t="shared" si="5"/>
        <v>11020</v>
      </c>
      <c r="F35" s="3">
        <f t="shared" si="13"/>
        <v>6</v>
      </c>
      <c r="G35">
        <f t="shared" si="6"/>
        <v>500</v>
      </c>
      <c r="H35">
        <f t="shared" si="0"/>
        <v>70</v>
      </c>
      <c r="I35">
        <f t="shared" si="7"/>
        <v>3</v>
      </c>
      <c r="J35" t="str">
        <f t="shared" si="8"/>
        <v>11020#6#50000#999999999#3|</v>
      </c>
      <c r="K35" t="s">
        <v>210</v>
      </c>
      <c r="L35">
        <f t="shared" si="9"/>
        <v>11020</v>
      </c>
      <c r="M35">
        <f t="shared" si="10"/>
        <v>12008</v>
      </c>
      <c r="N35" t="str">
        <f t="shared" si="11"/>
        <v>87#12013#11020#11020#12008|</v>
      </c>
      <c r="O35">
        <f t="shared" si="1"/>
        <v>10020</v>
      </c>
      <c r="P35" t="str">
        <f t="shared" si="12"/>
        <v>87#12013#10020#10020#12008</v>
      </c>
      <c r="U35">
        <f t="shared" si="2"/>
        <v>70</v>
      </c>
      <c r="V35" s="17">
        <v>10034</v>
      </c>
      <c r="W35" s="17" t="s">
        <v>190</v>
      </c>
      <c r="X35" s="17">
        <v>5</v>
      </c>
      <c r="Y35" s="34">
        <v>2</v>
      </c>
      <c r="Z35" s="17">
        <v>11010</v>
      </c>
    </row>
    <row r="36" spans="1:26" x14ac:dyDescent="0.2">
      <c r="A36">
        <f t="shared" si="3"/>
        <v>10005</v>
      </c>
      <c r="B36">
        <f t="shared" si="4"/>
        <v>6</v>
      </c>
      <c r="C36" s="3">
        <v>30</v>
      </c>
      <c r="D36" s="38" t="s">
        <v>184</v>
      </c>
      <c r="E36">
        <f t="shared" si="5"/>
        <v>11045</v>
      </c>
      <c r="F36" s="3">
        <f t="shared" si="13"/>
        <v>6</v>
      </c>
      <c r="G36">
        <f t="shared" si="6"/>
        <v>500</v>
      </c>
      <c r="H36">
        <f t="shared" si="0"/>
        <v>70</v>
      </c>
      <c r="I36">
        <f t="shared" si="7"/>
        <v>3</v>
      </c>
      <c r="J36" t="str">
        <f>E36&amp;$C$6&amp;F36&amp;$C$6&amp;$G$5&amp;$C$6&amp;$H$5&amp;$C$6&amp;I36&amp;$C$5</f>
        <v>11045#6#50000#999999999#3|</v>
      </c>
      <c r="K36" t="s">
        <v>210</v>
      </c>
      <c r="L36">
        <f t="shared" si="9"/>
        <v>11045</v>
      </c>
      <c r="M36">
        <f t="shared" si="10"/>
        <v>12008</v>
      </c>
      <c r="N36" t="str">
        <f t="shared" si="11"/>
        <v>87#12013#11045#11045#12008|</v>
      </c>
      <c r="O36" s="10">
        <v>81234</v>
      </c>
      <c r="P36" t="str">
        <f t="shared" si="12"/>
        <v>87#12013#81234#81234#12008</v>
      </c>
      <c r="U36">
        <f t="shared" si="2"/>
        <v>70</v>
      </c>
      <c r="V36" s="16">
        <v>10035</v>
      </c>
      <c r="W36" s="16" t="s">
        <v>46</v>
      </c>
      <c r="X36" s="16">
        <v>5</v>
      </c>
      <c r="Y36" s="33">
        <v>1</v>
      </c>
      <c r="Z36" s="16">
        <v>11035</v>
      </c>
    </row>
    <row r="37" spans="1:26" x14ac:dyDescent="0.2">
      <c r="A37">
        <f>INDEX($V$2:$V$200,MATCH(D37,$W$2:$W$200,0))</f>
        <v>10002</v>
      </c>
      <c r="B37">
        <f t="shared" si="4"/>
        <v>6</v>
      </c>
      <c r="C37" s="3">
        <v>31</v>
      </c>
      <c r="D37" s="16" t="s">
        <v>24</v>
      </c>
      <c r="E37">
        <f t="shared" si="5"/>
        <v>11002</v>
      </c>
      <c r="F37" s="3">
        <f>VLOOKUP(B37,$R$10:$S$11,2,FALSE)</f>
        <v>6</v>
      </c>
      <c r="G37">
        <f>IF(B37=45,500,500)</f>
        <v>500</v>
      </c>
      <c r="H37">
        <f t="shared" si="0"/>
        <v>70</v>
      </c>
      <c r="I37">
        <f>INDEX($Y$2:$Y$200,MATCH(D37,$W$2:$W$200,0))</f>
        <v>3</v>
      </c>
      <c r="J37" t="str">
        <f t="shared" si="8"/>
        <v>11002#6#50000#999999999#3|</v>
      </c>
      <c r="K37" t="s">
        <v>210</v>
      </c>
      <c r="L37">
        <f>INDEX($Z$2:$Z$200,MATCH(D37,$W$2:$W$200,0))</f>
        <v>11002</v>
      </c>
      <c r="M37">
        <f t="shared" si="10"/>
        <v>12008</v>
      </c>
      <c r="N37" t="str">
        <f t="shared" si="11"/>
        <v>87#12013#11002#11002#12008|</v>
      </c>
      <c r="V37" s="19">
        <v>10087</v>
      </c>
      <c r="W37" s="24" t="s">
        <v>47</v>
      </c>
      <c r="X37" s="30">
        <v>6</v>
      </c>
      <c r="Y37" s="34">
        <v>1</v>
      </c>
      <c r="Z37" s="19">
        <v>11075</v>
      </c>
    </row>
    <row r="38" spans="1:26" x14ac:dyDescent="0.2">
      <c r="A38">
        <f t="shared" si="3"/>
        <v>10094</v>
      </c>
      <c r="B38">
        <f t="shared" si="4"/>
        <v>7</v>
      </c>
      <c r="C38" s="3">
        <v>32</v>
      </c>
      <c r="D38" s="16" t="s">
        <v>203</v>
      </c>
      <c r="E38">
        <f t="shared" si="5"/>
        <v>11094</v>
      </c>
      <c r="F38" s="3">
        <f t="shared" si="13"/>
        <v>3</v>
      </c>
      <c r="G38">
        <f t="shared" si="6"/>
        <v>500</v>
      </c>
      <c r="H38">
        <f t="shared" si="0"/>
        <v>70</v>
      </c>
      <c r="I38">
        <f t="shared" si="7"/>
        <v>4</v>
      </c>
      <c r="J38" t="str">
        <f t="shared" si="8"/>
        <v>11094#3#50000#999999999#4|</v>
      </c>
      <c r="K38" t="s">
        <v>210</v>
      </c>
      <c r="L38">
        <f t="shared" si="9"/>
        <v>11094</v>
      </c>
      <c r="M38">
        <f t="shared" si="10"/>
        <v>12010</v>
      </c>
      <c r="N38" t="str">
        <f t="shared" si="11"/>
        <v>87#12013#11094#11094#12010|</v>
      </c>
      <c r="V38" s="16">
        <v>10037</v>
      </c>
      <c r="W38" s="16" t="s">
        <v>48</v>
      </c>
      <c r="X38" s="16">
        <v>5</v>
      </c>
      <c r="Y38" s="33">
        <v>4</v>
      </c>
      <c r="Z38" s="16">
        <v>11037</v>
      </c>
    </row>
    <row r="39" spans="1:26" x14ac:dyDescent="0.2">
      <c r="A39">
        <f t="shared" si="3"/>
        <v>10090</v>
      </c>
      <c r="B39">
        <f t="shared" si="4"/>
        <v>7</v>
      </c>
      <c r="C39" s="3">
        <v>33</v>
      </c>
      <c r="D39" s="16" t="s">
        <v>200</v>
      </c>
      <c r="E39">
        <f t="shared" si="5"/>
        <v>11078</v>
      </c>
      <c r="F39" s="3">
        <f t="shared" si="13"/>
        <v>3</v>
      </c>
      <c r="G39">
        <f t="shared" si="6"/>
        <v>500</v>
      </c>
      <c r="H39">
        <f t="shared" si="0"/>
        <v>70</v>
      </c>
      <c r="I39">
        <f t="shared" si="7"/>
        <v>4</v>
      </c>
      <c r="J39" t="str">
        <f t="shared" si="8"/>
        <v>11078#3#50000#999999999#4|</v>
      </c>
      <c r="K39" t="s">
        <v>210</v>
      </c>
      <c r="L39">
        <f t="shared" si="9"/>
        <v>11078</v>
      </c>
      <c r="M39">
        <f t="shared" si="10"/>
        <v>12010</v>
      </c>
      <c r="N39" t="str">
        <f t="shared" si="11"/>
        <v>87#12013#11078#11078#12010|</v>
      </c>
      <c r="V39" s="16">
        <v>10038</v>
      </c>
      <c r="W39" s="16" t="s">
        <v>49</v>
      </c>
      <c r="X39" s="16">
        <v>5</v>
      </c>
      <c r="Y39" s="33">
        <v>4</v>
      </c>
      <c r="Z39" s="16">
        <v>11038</v>
      </c>
    </row>
    <row r="40" spans="1:26" x14ac:dyDescent="0.2">
      <c r="A40">
        <f t="shared" si="3"/>
        <v>10043</v>
      </c>
      <c r="B40">
        <f t="shared" si="4"/>
        <v>7</v>
      </c>
      <c r="C40" s="3">
        <v>34</v>
      </c>
      <c r="D40" s="16" t="s">
        <v>193</v>
      </c>
      <c r="E40">
        <f t="shared" si="5"/>
        <v>11043</v>
      </c>
      <c r="F40" s="3">
        <f t="shared" si="13"/>
        <v>3</v>
      </c>
      <c r="G40">
        <f t="shared" si="6"/>
        <v>500</v>
      </c>
      <c r="H40">
        <f t="shared" si="0"/>
        <v>70</v>
      </c>
      <c r="I40">
        <f t="shared" si="7"/>
        <v>4</v>
      </c>
      <c r="J40" t="str">
        <f t="shared" si="8"/>
        <v>11043#3#50000#999999999#4|</v>
      </c>
      <c r="K40" t="s">
        <v>210</v>
      </c>
      <c r="L40">
        <f t="shared" si="9"/>
        <v>11043</v>
      </c>
      <c r="M40">
        <f t="shared" si="10"/>
        <v>12010</v>
      </c>
      <c r="N40" t="str">
        <f t="shared" si="11"/>
        <v>87#12013#11043#11043#12010|</v>
      </c>
      <c r="V40" s="16">
        <v>10039</v>
      </c>
      <c r="W40" s="16" t="s">
        <v>191</v>
      </c>
      <c r="X40" s="16">
        <v>5</v>
      </c>
      <c r="Y40" s="33">
        <v>2</v>
      </c>
      <c r="Z40" s="16">
        <v>11039</v>
      </c>
    </row>
    <row r="41" spans="1:26" x14ac:dyDescent="0.2">
      <c r="A41">
        <f t="shared" si="3"/>
        <v>10026</v>
      </c>
      <c r="B41">
        <f t="shared" si="4"/>
        <v>7</v>
      </c>
      <c r="C41" s="3">
        <v>35</v>
      </c>
      <c r="D41" s="16" t="s">
        <v>40</v>
      </c>
      <c r="E41">
        <f t="shared" si="5"/>
        <v>11026</v>
      </c>
      <c r="F41" s="3">
        <f t="shared" si="13"/>
        <v>3</v>
      </c>
      <c r="G41">
        <f t="shared" si="6"/>
        <v>500</v>
      </c>
      <c r="H41">
        <f t="shared" si="0"/>
        <v>70</v>
      </c>
      <c r="I41">
        <f t="shared" si="7"/>
        <v>4</v>
      </c>
      <c r="J41" t="str">
        <f t="shared" si="8"/>
        <v>11026#3#50000#999999999#4|</v>
      </c>
      <c r="K41" t="s">
        <v>210</v>
      </c>
      <c r="L41">
        <f t="shared" si="9"/>
        <v>11026</v>
      </c>
      <c r="M41">
        <f t="shared" si="10"/>
        <v>12010</v>
      </c>
      <c r="N41" t="str">
        <f t="shared" si="11"/>
        <v>87#12013#11026#11026#12010|</v>
      </c>
      <c r="V41" s="16">
        <v>10041</v>
      </c>
      <c r="W41" s="16" t="s">
        <v>19</v>
      </c>
      <c r="X41" s="16">
        <v>6</v>
      </c>
      <c r="Y41" s="33">
        <v>4</v>
      </c>
      <c r="Z41" s="16">
        <v>11041</v>
      </c>
    </row>
    <row r="42" spans="1:26" x14ac:dyDescent="0.2">
      <c r="A42">
        <f t="shared" si="3"/>
        <v>10041</v>
      </c>
      <c r="B42">
        <f t="shared" si="4"/>
        <v>6</v>
      </c>
      <c r="C42" s="3">
        <v>36</v>
      </c>
      <c r="D42" s="16" t="s">
        <v>19</v>
      </c>
      <c r="E42">
        <f t="shared" si="5"/>
        <v>11041</v>
      </c>
      <c r="F42" s="3">
        <f t="shared" si="13"/>
        <v>6</v>
      </c>
      <c r="G42">
        <f t="shared" si="6"/>
        <v>500</v>
      </c>
      <c r="H42">
        <f t="shared" si="0"/>
        <v>70</v>
      </c>
      <c r="I42">
        <f t="shared" si="7"/>
        <v>4</v>
      </c>
      <c r="J42" t="str">
        <f t="shared" si="8"/>
        <v>11041#6#50000#999999999#4|</v>
      </c>
      <c r="K42" t="s">
        <v>210</v>
      </c>
      <c r="L42">
        <f t="shared" si="9"/>
        <v>11041</v>
      </c>
      <c r="M42">
        <f t="shared" si="10"/>
        <v>12010</v>
      </c>
      <c r="N42" t="str">
        <f t="shared" si="11"/>
        <v>87#12013#11041#11041#12010|</v>
      </c>
      <c r="V42" s="16">
        <v>10042</v>
      </c>
      <c r="W42" s="16" t="s">
        <v>192</v>
      </c>
      <c r="X42" s="16">
        <v>6</v>
      </c>
      <c r="Y42" s="33">
        <v>4</v>
      </c>
      <c r="Z42" s="16">
        <v>11042</v>
      </c>
    </row>
    <row r="43" spans="1:26" x14ac:dyDescent="0.2">
      <c r="A43">
        <f t="shared" si="3"/>
        <v>10024</v>
      </c>
      <c r="B43">
        <f t="shared" si="4"/>
        <v>6</v>
      </c>
      <c r="C43" s="3">
        <v>37</v>
      </c>
      <c r="D43" s="16" t="s">
        <v>39</v>
      </c>
      <c r="E43">
        <f t="shared" si="5"/>
        <v>11024</v>
      </c>
      <c r="F43" s="3">
        <f t="shared" si="13"/>
        <v>6</v>
      </c>
      <c r="G43">
        <f t="shared" si="6"/>
        <v>500</v>
      </c>
      <c r="H43">
        <f t="shared" si="0"/>
        <v>70</v>
      </c>
      <c r="I43">
        <f t="shared" si="7"/>
        <v>4</v>
      </c>
      <c r="J43" t="str">
        <f t="shared" si="8"/>
        <v>11024#6#50000#999999999#4|</v>
      </c>
      <c r="K43" t="s">
        <v>210</v>
      </c>
      <c r="L43">
        <f t="shared" si="9"/>
        <v>11024</v>
      </c>
      <c r="M43">
        <f t="shared" si="10"/>
        <v>12010</v>
      </c>
      <c r="N43" t="str">
        <f t="shared" si="11"/>
        <v>87#12013#11024#11024#12010|</v>
      </c>
      <c r="V43" s="16">
        <v>10043</v>
      </c>
      <c r="W43" s="16" t="s">
        <v>193</v>
      </c>
      <c r="X43" s="16">
        <v>7</v>
      </c>
      <c r="Y43" s="33">
        <v>4</v>
      </c>
      <c r="Z43" s="16">
        <v>11043</v>
      </c>
    </row>
    <row r="44" spans="1:26" x14ac:dyDescent="0.2">
      <c r="A44">
        <f t="shared" si="3"/>
        <v>10019</v>
      </c>
      <c r="B44">
        <f t="shared" si="4"/>
        <v>6</v>
      </c>
      <c r="C44" s="3">
        <v>38</v>
      </c>
      <c r="D44" s="16" t="s">
        <v>185</v>
      </c>
      <c r="E44">
        <f t="shared" si="5"/>
        <v>11077</v>
      </c>
      <c r="F44" s="3">
        <f t="shared" si="13"/>
        <v>6</v>
      </c>
      <c r="G44">
        <f t="shared" si="6"/>
        <v>500</v>
      </c>
      <c r="H44">
        <f t="shared" si="0"/>
        <v>70</v>
      </c>
      <c r="I44">
        <f t="shared" si="7"/>
        <v>4</v>
      </c>
      <c r="J44" t="str">
        <f t="shared" si="8"/>
        <v>11077#6#50000#999999999#4|</v>
      </c>
      <c r="K44" t="s">
        <v>210</v>
      </c>
      <c r="L44">
        <f t="shared" si="9"/>
        <v>11077</v>
      </c>
      <c r="M44">
        <f t="shared" si="10"/>
        <v>12010</v>
      </c>
      <c r="N44" t="str">
        <f t="shared" si="11"/>
        <v>87#12013#11077#11077#12010|</v>
      </c>
      <c r="V44" s="16">
        <v>10044</v>
      </c>
      <c r="W44" s="16" t="s">
        <v>51</v>
      </c>
      <c r="X44" s="16">
        <v>5</v>
      </c>
      <c r="Y44" s="33">
        <v>3</v>
      </c>
      <c r="Z44" s="16">
        <v>11044</v>
      </c>
    </row>
    <row r="45" spans="1:26" x14ac:dyDescent="0.2">
      <c r="A45">
        <f t="shared" si="3"/>
        <v>10088</v>
      </c>
      <c r="B45">
        <f t="shared" si="4"/>
        <v>6</v>
      </c>
      <c r="C45" s="3">
        <v>39</v>
      </c>
      <c r="D45" s="16" t="s">
        <v>83</v>
      </c>
      <c r="E45">
        <f t="shared" si="5"/>
        <v>11076</v>
      </c>
      <c r="F45" s="3">
        <f t="shared" si="13"/>
        <v>6</v>
      </c>
      <c r="G45">
        <f t="shared" si="6"/>
        <v>500</v>
      </c>
      <c r="H45">
        <f t="shared" si="0"/>
        <v>70</v>
      </c>
      <c r="I45">
        <f t="shared" si="7"/>
        <v>4</v>
      </c>
      <c r="J45" t="str">
        <f t="shared" si="8"/>
        <v>11076#6#50000#999999999#4|</v>
      </c>
      <c r="K45" t="s">
        <v>210</v>
      </c>
      <c r="L45">
        <f t="shared" si="9"/>
        <v>11076</v>
      </c>
      <c r="M45">
        <f t="shared" si="10"/>
        <v>12010</v>
      </c>
      <c r="N45" t="str">
        <f t="shared" si="11"/>
        <v>87#12013#11076#11076#12010|</v>
      </c>
      <c r="V45" s="17">
        <v>10045</v>
      </c>
      <c r="W45" s="17" t="s">
        <v>194</v>
      </c>
      <c r="X45" s="17">
        <v>5</v>
      </c>
      <c r="Y45" s="34">
        <v>3</v>
      </c>
      <c r="Z45" s="17">
        <v>11005</v>
      </c>
    </row>
    <row r="46" spans="1:26" x14ac:dyDescent="0.2">
      <c r="A46">
        <f t="shared" si="3"/>
        <v>10013</v>
      </c>
      <c r="B46">
        <f t="shared" si="4"/>
        <v>6</v>
      </c>
      <c r="C46" s="3">
        <v>40</v>
      </c>
      <c r="D46" s="16" t="s">
        <v>30</v>
      </c>
      <c r="E46">
        <f t="shared" si="5"/>
        <v>11013</v>
      </c>
      <c r="F46" s="3">
        <f t="shared" si="13"/>
        <v>6</v>
      </c>
      <c r="G46">
        <f t="shared" si="6"/>
        <v>500</v>
      </c>
      <c r="H46">
        <f t="shared" si="0"/>
        <v>70</v>
      </c>
      <c r="I46">
        <f t="shared" si="7"/>
        <v>4</v>
      </c>
      <c r="J46" t="str">
        <f t="shared" si="8"/>
        <v>11013#6#50000#999999999#4|</v>
      </c>
      <c r="K46" t="s">
        <v>210</v>
      </c>
      <c r="L46">
        <f t="shared" si="9"/>
        <v>11013</v>
      </c>
      <c r="M46">
        <f t="shared" si="10"/>
        <v>12010</v>
      </c>
      <c r="N46" t="str">
        <f t="shared" si="11"/>
        <v>87#12013#11013#11013#12010|</v>
      </c>
      <c r="V46" s="16">
        <v>10046</v>
      </c>
      <c r="W46" s="16" t="s">
        <v>52</v>
      </c>
      <c r="X46" s="16">
        <v>5</v>
      </c>
      <c r="Y46" s="33">
        <v>1</v>
      </c>
      <c r="Z46" s="16">
        <v>11046</v>
      </c>
    </row>
    <row r="47" spans="1:26" x14ac:dyDescent="0.2">
      <c r="A47">
        <f t="shared" si="3"/>
        <v>10042</v>
      </c>
      <c r="B47">
        <f t="shared" si="4"/>
        <v>6</v>
      </c>
      <c r="C47" s="3">
        <v>41</v>
      </c>
      <c r="D47" s="16" t="s">
        <v>192</v>
      </c>
      <c r="E47">
        <f t="shared" si="5"/>
        <v>11042</v>
      </c>
      <c r="F47" s="3">
        <f t="shared" si="13"/>
        <v>6</v>
      </c>
      <c r="G47">
        <f t="shared" si="6"/>
        <v>500</v>
      </c>
      <c r="H47">
        <f t="shared" si="0"/>
        <v>70</v>
      </c>
      <c r="I47">
        <f t="shared" si="7"/>
        <v>4</v>
      </c>
      <c r="J47" t="str">
        <f t="shared" si="8"/>
        <v>11042#6#50000#999999999#4|</v>
      </c>
      <c r="K47" t="s">
        <v>210</v>
      </c>
      <c r="L47">
        <f t="shared" si="9"/>
        <v>11042</v>
      </c>
      <c r="M47">
        <f t="shared" si="10"/>
        <v>12010</v>
      </c>
      <c r="N47" t="str">
        <f t="shared" si="11"/>
        <v>87#12013#11042#11042#12010|</v>
      </c>
      <c r="V47" s="16">
        <v>10047</v>
      </c>
      <c r="W47" s="16" t="s">
        <v>53</v>
      </c>
      <c r="X47" s="16">
        <v>3</v>
      </c>
      <c r="Y47" s="33">
        <v>3</v>
      </c>
      <c r="Z47" s="16">
        <v>11047</v>
      </c>
    </row>
    <row r="48" spans="1:26" x14ac:dyDescent="0.2">
      <c r="A48">
        <f t="shared" si="3"/>
        <v>1291</v>
      </c>
      <c r="B48">
        <v>6</v>
      </c>
      <c r="C48" s="3">
        <v>42</v>
      </c>
      <c r="D48" t="s">
        <v>209</v>
      </c>
      <c r="E48">
        <f t="shared" si="5"/>
        <v>1293</v>
      </c>
      <c r="F48" s="3">
        <f t="shared" ref="F48" si="14">VLOOKUP(B48,$R$10:$S$11,2,FALSE)</f>
        <v>6</v>
      </c>
      <c r="G48">
        <f t="shared" ref="G48" si="15">IF(B48=45,500,500)</f>
        <v>500</v>
      </c>
      <c r="H48">
        <f t="shared" ref="H48" si="16">IF(B48=45,100,70)</f>
        <v>70</v>
      </c>
      <c r="I48">
        <f t="shared" ref="I48" si="17">INDEX($Y$2:$Y$200,MATCH(D48,$W$2:$W$200,0))</f>
        <v>6</v>
      </c>
      <c r="J48" t="str">
        <f>E48&amp;$C$6&amp;F48&amp;$C$6&amp;$G$5&amp;$C$6&amp;$H$5&amp;$C$6&amp;I48</f>
        <v>1293#6#50000#999999999#6</v>
      </c>
      <c r="K48" t="s">
        <v>210</v>
      </c>
      <c r="L48">
        <f t="shared" ref="L48" si="18">INDEX($Z$2:$Z$200,MATCH(D48,$W$2:$W$200,0))</f>
        <v>1293</v>
      </c>
      <c r="M48">
        <f t="shared" si="10"/>
        <v>12060</v>
      </c>
      <c r="N48" t="str">
        <f t="shared" ref="N48" si="19">"87#12013#"&amp;L48&amp;"#"&amp;L48&amp;"#"&amp;M48</f>
        <v>87#12013#1293#1293#12060</v>
      </c>
      <c r="V48" s="16">
        <v>10048</v>
      </c>
      <c r="W48" s="16" t="s">
        <v>54</v>
      </c>
      <c r="X48" s="16">
        <v>3</v>
      </c>
      <c r="Y48" s="33">
        <v>3</v>
      </c>
      <c r="Z48" s="16">
        <v>11048</v>
      </c>
    </row>
    <row r="49" spans="22:26" x14ac:dyDescent="0.2">
      <c r="V49" s="16">
        <v>10049</v>
      </c>
      <c r="W49" s="16" t="s">
        <v>55</v>
      </c>
      <c r="X49" s="16">
        <v>3</v>
      </c>
      <c r="Y49" s="33">
        <v>2</v>
      </c>
      <c r="Z49" s="16">
        <v>11049</v>
      </c>
    </row>
    <row r="50" spans="22:26" x14ac:dyDescent="0.2">
      <c r="V50" s="16">
        <v>10050</v>
      </c>
      <c r="W50" s="16" t="s">
        <v>56</v>
      </c>
      <c r="X50" s="16">
        <v>3</v>
      </c>
      <c r="Y50" s="33">
        <v>2</v>
      </c>
      <c r="Z50" s="16">
        <v>11050</v>
      </c>
    </row>
    <row r="51" spans="22:26" x14ac:dyDescent="0.2">
      <c r="V51" s="16">
        <v>10051</v>
      </c>
      <c r="W51" s="16" t="s">
        <v>57</v>
      </c>
      <c r="X51" s="16">
        <v>3</v>
      </c>
      <c r="Y51" s="33">
        <v>1</v>
      </c>
      <c r="Z51" s="16">
        <v>11051</v>
      </c>
    </row>
    <row r="52" spans="22:26" x14ac:dyDescent="0.2">
      <c r="V52" s="16">
        <v>10052</v>
      </c>
      <c r="W52" s="16" t="s">
        <v>58</v>
      </c>
      <c r="X52" s="16">
        <v>3</v>
      </c>
      <c r="Y52" s="33">
        <v>1</v>
      </c>
      <c r="Z52" s="16">
        <v>11052</v>
      </c>
    </row>
    <row r="53" spans="22:26" x14ac:dyDescent="0.2">
      <c r="V53" s="16">
        <v>10053</v>
      </c>
      <c r="W53" s="16" t="s">
        <v>59</v>
      </c>
      <c r="X53" s="16">
        <v>3</v>
      </c>
      <c r="Y53" s="33">
        <v>4</v>
      </c>
      <c r="Z53" s="16">
        <v>11053</v>
      </c>
    </row>
    <row r="54" spans="22:26" x14ac:dyDescent="0.2">
      <c r="V54" s="16">
        <v>10054</v>
      </c>
      <c r="W54" s="16" t="s">
        <v>60</v>
      </c>
      <c r="X54" s="16">
        <v>3</v>
      </c>
      <c r="Y54" s="33">
        <v>4</v>
      </c>
      <c r="Z54" s="16">
        <v>11054</v>
      </c>
    </row>
    <row r="55" spans="22:26" x14ac:dyDescent="0.2">
      <c r="V55" s="16">
        <v>10057</v>
      </c>
      <c r="W55" s="16" t="s">
        <v>61</v>
      </c>
      <c r="X55" s="16">
        <v>4</v>
      </c>
      <c r="Y55" s="33">
        <v>3</v>
      </c>
      <c r="Z55" s="16">
        <v>11057</v>
      </c>
    </row>
    <row r="56" spans="22:26" x14ac:dyDescent="0.2">
      <c r="V56" s="18">
        <v>10058</v>
      </c>
      <c r="W56" s="16" t="s">
        <v>62</v>
      </c>
      <c r="X56" s="16">
        <v>4</v>
      </c>
      <c r="Y56" s="33">
        <v>3</v>
      </c>
      <c r="Z56" s="16">
        <v>11058</v>
      </c>
    </row>
    <row r="57" spans="22:26" x14ac:dyDescent="0.2">
      <c r="V57" s="16">
        <v>10059</v>
      </c>
      <c r="W57" s="16" t="s">
        <v>63</v>
      </c>
      <c r="X57" s="16">
        <v>4</v>
      </c>
      <c r="Y57" s="33">
        <v>3</v>
      </c>
      <c r="Z57" s="16">
        <v>11059</v>
      </c>
    </row>
    <row r="58" spans="22:26" x14ac:dyDescent="0.2">
      <c r="V58" s="16">
        <v>10060</v>
      </c>
      <c r="W58" s="16" t="s">
        <v>195</v>
      </c>
      <c r="X58" s="16">
        <v>4</v>
      </c>
      <c r="Y58" s="33">
        <v>3</v>
      </c>
      <c r="Z58" s="16">
        <v>11060</v>
      </c>
    </row>
    <row r="59" spans="22:26" x14ac:dyDescent="0.2">
      <c r="V59" s="16">
        <v>10061</v>
      </c>
      <c r="W59" s="16" t="s">
        <v>196</v>
      </c>
      <c r="X59" s="16">
        <v>4</v>
      </c>
      <c r="Y59" s="33">
        <v>2</v>
      </c>
      <c r="Z59" s="16">
        <v>11061</v>
      </c>
    </row>
    <row r="60" spans="22:26" x14ac:dyDescent="0.2">
      <c r="V60" s="16">
        <v>10062</v>
      </c>
      <c r="W60" s="16" t="s">
        <v>197</v>
      </c>
      <c r="X60" s="16">
        <v>4</v>
      </c>
      <c r="Y60" s="33">
        <v>2</v>
      </c>
      <c r="Z60" s="16">
        <v>11062</v>
      </c>
    </row>
    <row r="61" spans="22:26" x14ac:dyDescent="0.2">
      <c r="V61" s="16">
        <v>10063</v>
      </c>
      <c r="W61" s="16" t="s">
        <v>64</v>
      </c>
      <c r="X61" s="16">
        <v>4</v>
      </c>
      <c r="Y61" s="33">
        <v>2</v>
      </c>
      <c r="Z61" s="16">
        <v>11063</v>
      </c>
    </row>
    <row r="62" spans="22:26" x14ac:dyDescent="0.2">
      <c r="V62" s="16">
        <v>10064</v>
      </c>
      <c r="W62" s="16" t="s">
        <v>65</v>
      </c>
      <c r="X62" s="16">
        <v>4</v>
      </c>
      <c r="Y62" s="33">
        <v>2</v>
      </c>
      <c r="Z62" s="16">
        <v>11064</v>
      </c>
    </row>
    <row r="63" spans="22:26" x14ac:dyDescent="0.2">
      <c r="V63" s="16">
        <v>10065</v>
      </c>
      <c r="W63" s="16" t="s">
        <v>66</v>
      </c>
      <c r="X63" s="16">
        <v>4</v>
      </c>
      <c r="Y63" s="33">
        <v>1</v>
      </c>
      <c r="Z63" s="16">
        <v>11065</v>
      </c>
    </row>
    <row r="64" spans="22:26" x14ac:dyDescent="0.2">
      <c r="V64" s="16">
        <v>10066</v>
      </c>
      <c r="W64" s="16" t="s">
        <v>198</v>
      </c>
      <c r="X64" s="16">
        <v>4</v>
      </c>
      <c r="Y64" s="33">
        <v>1</v>
      </c>
      <c r="Z64" s="16">
        <v>11066</v>
      </c>
    </row>
    <row r="65" spans="22:26" x14ac:dyDescent="0.2">
      <c r="V65" s="16">
        <v>10067</v>
      </c>
      <c r="W65" s="16" t="s">
        <v>67</v>
      </c>
      <c r="X65" s="16">
        <v>4</v>
      </c>
      <c r="Y65" s="33">
        <v>1</v>
      </c>
      <c r="Z65" s="16">
        <v>11067</v>
      </c>
    </row>
    <row r="66" spans="22:26" x14ac:dyDescent="0.2">
      <c r="V66" s="16">
        <v>10068</v>
      </c>
      <c r="W66" s="16" t="s">
        <v>68</v>
      </c>
      <c r="X66" s="16">
        <v>4</v>
      </c>
      <c r="Y66" s="33">
        <v>1</v>
      </c>
      <c r="Z66" s="16">
        <v>11068</v>
      </c>
    </row>
    <row r="67" spans="22:26" x14ac:dyDescent="0.2">
      <c r="V67" s="16">
        <v>10069</v>
      </c>
      <c r="W67" s="16" t="s">
        <v>69</v>
      </c>
      <c r="X67" s="16">
        <v>4</v>
      </c>
      <c r="Y67" s="33">
        <v>4</v>
      </c>
      <c r="Z67" s="16">
        <v>11069</v>
      </c>
    </row>
    <row r="68" spans="22:26" x14ac:dyDescent="0.2">
      <c r="V68" s="16">
        <v>10070</v>
      </c>
      <c r="W68" s="16" t="s">
        <v>70</v>
      </c>
      <c r="X68" s="16">
        <v>4</v>
      </c>
      <c r="Y68" s="33">
        <v>4</v>
      </c>
      <c r="Z68" s="16">
        <v>11070</v>
      </c>
    </row>
    <row r="69" spans="22:26" x14ac:dyDescent="0.2">
      <c r="V69" s="16">
        <v>10071</v>
      </c>
      <c r="W69" s="16" t="s">
        <v>71</v>
      </c>
      <c r="X69" s="16">
        <v>4</v>
      </c>
      <c r="Y69" s="33">
        <v>4</v>
      </c>
      <c r="Z69" s="16">
        <v>11071</v>
      </c>
    </row>
    <row r="70" spans="22:26" x14ac:dyDescent="0.2">
      <c r="V70" s="16">
        <v>10072</v>
      </c>
      <c r="W70" s="16" t="s">
        <v>72</v>
      </c>
      <c r="X70" s="16">
        <v>4</v>
      </c>
      <c r="Y70" s="33">
        <v>4</v>
      </c>
      <c r="Z70" s="16">
        <v>11072</v>
      </c>
    </row>
    <row r="71" spans="22:26" x14ac:dyDescent="0.2">
      <c r="V71" s="16">
        <v>10073</v>
      </c>
      <c r="W71" s="16" t="s">
        <v>73</v>
      </c>
      <c r="X71" s="16">
        <v>2</v>
      </c>
      <c r="Y71" s="33">
        <v>1</v>
      </c>
      <c r="Z71" s="16"/>
    </row>
    <row r="72" spans="22:26" x14ac:dyDescent="0.2">
      <c r="V72" s="16">
        <v>10074</v>
      </c>
      <c r="W72" s="16" t="s">
        <v>74</v>
      </c>
      <c r="X72" s="16">
        <v>2</v>
      </c>
      <c r="Y72" s="33">
        <v>2</v>
      </c>
      <c r="Z72" s="16"/>
    </row>
    <row r="73" spans="22:26" x14ac:dyDescent="0.2">
      <c r="V73" s="16">
        <v>10075</v>
      </c>
      <c r="W73" s="16" t="s">
        <v>75</v>
      </c>
      <c r="X73" s="16">
        <v>2</v>
      </c>
      <c r="Y73" s="33">
        <v>3</v>
      </c>
      <c r="Z73" s="16"/>
    </row>
    <row r="74" spans="22:26" x14ac:dyDescent="0.2">
      <c r="V74" s="16">
        <v>10076</v>
      </c>
      <c r="W74" s="16" t="s">
        <v>76</v>
      </c>
      <c r="X74" s="16">
        <v>2</v>
      </c>
      <c r="Y74" s="33">
        <v>4</v>
      </c>
      <c r="Z74" s="16"/>
    </row>
    <row r="75" spans="22:26" x14ac:dyDescent="0.2">
      <c r="V75" s="16">
        <v>10079</v>
      </c>
      <c r="W75" s="16" t="s">
        <v>77</v>
      </c>
      <c r="X75" s="16">
        <v>1</v>
      </c>
      <c r="Y75" s="33">
        <v>1</v>
      </c>
      <c r="Z75" s="16"/>
    </row>
    <row r="76" spans="22:26" x14ac:dyDescent="0.2">
      <c r="V76" s="16">
        <v>10080</v>
      </c>
      <c r="W76" s="16" t="s">
        <v>78</v>
      </c>
      <c r="X76" s="16">
        <v>1</v>
      </c>
      <c r="Y76" s="33">
        <v>2</v>
      </c>
      <c r="Z76" s="16"/>
    </row>
    <row r="77" spans="22:26" x14ac:dyDescent="0.2">
      <c r="V77" s="16">
        <v>10081</v>
      </c>
      <c r="W77" s="16" t="s">
        <v>79</v>
      </c>
      <c r="X77" s="16">
        <v>1</v>
      </c>
      <c r="Y77" s="33">
        <v>3</v>
      </c>
      <c r="Z77" s="16"/>
    </row>
    <row r="78" spans="22:26" x14ac:dyDescent="0.2">
      <c r="V78" s="16">
        <v>10082</v>
      </c>
      <c r="W78" s="16" t="s">
        <v>80</v>
      </c>
      <c r="X78" s="16">
        <v>1</v>
      </c>
      <c r="Y78" s="33">
        <v>4</v>
      </c>
      <c r="Z78" s="16"/>
    </row>
    <row r="79" spans="22:26" x14ac:dyDescent="0.2">
      <c r="V79" s="17">
        <v>10036</v>
      </c>
      <c r="W79" s="25" t="s">
        <v>199</v>
      </c>
      <c r="X79" s="31">
        <v>5</v>
      </c>
      <c r="Y79" s="35">
        <v>1</v>
      </c>
      <c r="Z79" s="17">
        <v>11036</v>
      </c>
    </row>
    <row r="80" spans="22:26" x14ac:dyDescent="0.2">
      <c r="V80" s="20">
        <v>10088</v>
      </c>
      <c r="W80" s="16" t="s">
        <v>83</v>
      </c>
      <c r="X80" s="20">
        <v>6</v>
      </c>
      <c r="Y80" s="36">
        <v>4</v>
      </c>
      <c r="Z80" s="28">
        <v>11076</v>
      </c>
    </row>
    <row r="81" spans="22:26" x14ac:dyDescent="0.2">
      <c r="V81" s="20">
        <v>10089</v>
      </c>
      <c r="W81" s="16" t="s">
        <v>84</v>
      </c>
      <c r="X81" s="20">
        <v>7</v>
      </c>
      <c r="Y81" s="36">
        <v>2</v>
      </c>
      <c r="Z81" s="28">
        <v>11077</v>
      </c>
    </row>
    <row r="82" spans="22:26" x14ac:dyDescent="0.2">
      <c r="V82" s="16">
        <v>10040</v>
      </c>
      <c r="W82" s="16" t="s">
        <v>50</v>
      </c>
      <c r="X82" s="16">
        <v>7</v>
      </c>
      <c r="Y82" s="33">
        <v>1</v>
      </c>
      <c r="Z82" s="16">
        <v>11040</v>
      </c>
    </row>
    <row r="83" spans="22:26" x14ac:dyDescent="0.2">
      <c r="V83" s="20">
        <v>10085</v>
      </c>
      <c r="W83" s="16" t="s">
        <v>81</v>
      </c>
      <c r="X83" s="20">
        <v>7</v>
      </c>
      <c r="Y83" s="36">
        <v>3</v>
      </c>
      <c r="Z83" s="16">
        <v>11073</v>
      </c>
    </row>
    <row r="84" spans="22:26" x14ac:dyDescent="0.2">
      <c r="V84" s="20">
        <v>10086</v>
      </c>
      <c r="W84" s="16" t="s">
        <v>82</v>
      </c>
      <c r="X84" s="20">
        <v>7</v>
      </c>
      <c r="Y84" s="36">
        <v>2</v>
      </c>
      <c r="Z84" s="28">
        <v>11074</v>
      </c>
    </row>
    <row r="85" spans="22:26" x14ac:dyDescent="0.2">
      <c r="V85" s="20">
        <v>10090</v>
      </c>
      <c r="W85" s="16" t="s">
        <v>200</v>
      </c>
      <c r="X85" s="20">
        <v>7</v>
      </c>
      <c r="Y85" s="36">
        <v>4</v>
      </c>
      <c r="Z85" s="16">
        <v>11078</v>
      </c>
    </row>
    <row r="86" spans="22:26" x14ac:dyDescent="0.2">
      <c r="V86" s="21">
        <v>10091</v>
      </c>
      <c r="W86" s="16" t="s">
        <v>201</v>
      </c>
      <c r="X86" s="20">
        <v>7</v>
      </c>
      <c r="Y86" s="36">
        <v>3</v>
      </c>
      <c r="Z86" s="21">
        <v>11091</v>
      </c>
    </row>
    <row r="87" spans="22:26" x14ac:dyDescent="0.2">
      <c r="V87" s="20">
        <v>10092</v>
      </c>
      <c r="W87" s="16" t="s">
        <v>85</v>
      </c>
      <c r="X87" s="20">
        <v>7</v>
      </c>
      <c r="Y87" s="36">
        <v>2</v>
      </c>
      <c r="Z87" s="28">
        <v>11092</v>
      </c>
    </row>
    <row r="88" spans="22:26" x14ac:dyDescent="0.2">
      <c r="V88" s="20">
        <v>10093</v>
      </c>
      <c r="W88" s="18" t="s">
        <v>202</v>
      </c>
      <c r="X88" s="32">
        <v>7</v>
      </c>
      <c r="Y88" s="36">
        <v>1</v>
      </c>
      <c r="Z88" s="29">
        <v>11093</v>
      </c>
    </row>
    <row r="89" spans="22:26" x14ac:dyDescent="0.2">
      <c r="V89" s="20">
        <v>10094</v>
      </c>
      <c r="W89" s="18" t="s">
        <v>203</v>
      </c>
      <c r="X89" s="32">
        <v>7</v>
      </c>
      <c r="Y89" s="36">
        <v>4</v>
      </c>
      <c r="Z89" s="29">
        <v>11094</v>
      </c>
    </row>
    <row r="90" spans="22:26" x14ac:dyDescent="0.2">
      <c r="V90" s="22">
        <v>10095</v>
      </c>
      <c r="W90" s="26" t="s">
        <v>204</v>
      </c>
      <c r="X90" s="22">
        <v>7</v>
      </c>
      <c r="Y90" s="37">
        <v>5</v>
      </c>
      <c r="Z90" s="22">
        <v>11095</v>
      </c>
    </row>
    <row r="91" spans="22:26" x14ac:dyDescent="0.2">
      <c r="V91" s="22">
        <v>10096</v>
      </c>
      <c r="W91" s="16" t="s">
        <v>205</v>
      </c>
      <c r="X91" s="22">
        <v>7</v>
      </c>
      <c r="Y91" s="33">
        <v>5</v>
      </c>
      <c r="Z91" s="22">
        <v>11096</v>
      </c>
    </row>
    <row r="92" spans="22:26" x14ac:dyDescent="0.2">
      <c r="V92" s="22">
        <v>10097</v>
      </c>
      <c r="W92" s="16" t="s">
        <v>206</v>
      </c>
      <c r="X92" s="22">
        <v>7</v>
      </c>
      <c r="Y92" s="33">
        <v>5</v>
      </c>
      <c r="Z92" s="22">
        <v>11097</v>
      </c>
    </row>
    <row r="93" spans="22:26" x14ac:dyDescent="0.2">
      <c r="V93" s="22">
        <v>10098</v>
      </c>
      <c r="W93" s="27" t="s">
        <v>181</v>
      </c>
      <c r="X93" s="22">
        <v>7</v>
      </c>
      <c r="Y93" s="33">
        <v>5</v>
      </c>
      <c r="Z93" s="22">
        <v>11098</v>
      </c>
    </row>
    <row r="94" spans="22:26" x14ac:dyDescent="0.2">
      <c r="V94" s="22">
        <v>10099</v>
      </c>
      <c r="W94" s="27" t="s">
        <v>207</v>
      </c>
      <c r="X94" s="22">
        <v>7</v>
      </c>
      <c r="Y94" s="33">
        <v>5</v>
      </c>
      <c r="Z94" s="22">
        <v>11099</v>
      </c>
    </row>
    <row r="95" spans="22:26" x14ac:dyDescent="0.2">
      <c r="V95">
        <v>1291</v>
      </c>
      <c r="W95" t="s">
        <v>209</v>
      </c>
      <c r="X95" s="22">
        <v>7</v>
      </c>
      <c r="Y95" s="36">
        <v>6</v>
      </c>
      <c r="Z95">
        <v>1293</v>
      </c>
    </row>
  </sheetData>
  <phoneticPr fontId="7" type="noConversion"/>
  <conditionalFormatting sqref="A1:A3">
    <cfRule type="expression" dxfId="93" priority="23">
      <formula>ISERROR(MATCH($B40,开发角色Data,0))=FALSE</formula>
    </cfRule>
  </conditionalFormatting>
  <conditionalFormatting sqref="D8:D11 D14:D23 D25:D27 D29:D41 D43:D47">
    <cfRule type="expression" dxfId="91" priority="13">
      <formula>ISERROR(MATCH($G8,开发角色Data,0))=FALSE</formula>
    </cfRule>
  </conditionalFormatting>
  <conditionalFormatting sqref="D18:D27">
    <cfRule type="expression" dxfId="90" priority="14">
      <formula>ISERROR(MATCH($I1048576,开发角色Data,0))=FALSE</formula>
    </cfRule>
  </conditionalFormatting>
  <conditionalFormatting sqref="D24:D25">
    <cfRule type="expression" dxfId="89" priority="16">
      <formula>ISERROR(MATCH($G30,开发角色Data,0))=FALSE</formula>
    </cfRule>
  </conditionalFormatting>
  <conditionalFormatting sqref="D26:D27">
    <cfRule type="expression" dxfId="88" priority="15">
      <formula>ISERROR(MATCH($G18,开发角色Data,0))=FALSE</formula>
    </cfRule>
  </conditionalFormatting>
  <conditionalFormatting sqref="V46:V78">
    <cfRule type="expression" dxfId="87" priority="124">
      <formula>ISERROR(MATCH($B46,开发角色Data,0))=FALSE</formula>
    </cfRule>
  </conditionalFormatting>
  <conditionalFormatting sqref="V82">
    <cfRule type="expression" dxfId="86" priority="130">
      <formula>ISERROR(MATCH($B82,开发角色Data,0))=FALSE</formula>
    </cfRule>
  </conditionalFormatting>
  <conditionalFormatting sqref="V2:Z5 V7:Z10 V12:Y34 V38:Z44">
    <cfRule type="expression" dxfId="85" priority="29">
      <formula>ISERROR(MATCH($B2,开发角色Data,0))=FALSE</formula>
    </cfRule>
  </conditionalFormatting>
  <conditionalFormatting sqref="V36:Z36">
    <cfRule type="expression" dxfId="84" priority="28">
      <formula>ISERROR(MATCH($B36,开发角色Data,0))=FALSE</formula>
    </cfRule>
  </conditionalFormatting>
  <conditionalFormatting sqref="W46:W66">
    <cfRule type="expression" dxfId="83" priority="122">
      <formula>ISERROR(MATCH($B46,开发角色Data,0))=FALSE</formula>
    </cfRule>
  </conditionalFormatting>
  <conditionalFormatting sqref="W67">
    <cfRule type="expression" dxfId="82" priority="123">
      <formula>ISERROR(MATCH($B68,开发角色Data,0))=FALSE</formula>
    </cfRule>
  </conditionalFormatting>
  <conditionalFormatting sqref="W68:W78">
    <cfRule type="expression" dxfId="81" priority="115">
      <formula>ISERROR(MATCH($B68,开发角色Data,0))=FALSE</formula>
    </cfRule>
  </conditionalFormatting>
  <conditionalFormatting sqref="W80:W85">
    <cfRule type="expression" dxfId="80" priority="119">
      <formula>ISERROR(MATCH($B80,开发角色Data,0))=FALSE</formula>
    </cfRule>
  </conditionalFormatting>
  <conditionalFormatting sqref="W87:W92">
    <cfRule type="expression" dxfId="79" priority="116">
      <formula>ISERROR(MATCH($B87,开发角色Data,0))=FALSE</formula>
    </cfRule>
  </conditionalFormatting>
  <conditionalFormatting sqref="X46:Z78">
    <cfRule type="expression" dxfId="78" priority="30">
      <formula>ISERROR(MATCH($B46,开发角色Data,0))=FALSE</formula>
    </cfRule>
  </conditionalFormatting>
  <conditionalFormatting sqref="X82:Z82">
    <cfRule type="expression" dxfId="77" priority="31">
      <formula>ISERROR(MATCH($B82,开发角色Data,0))=FALSE</formula>
    </cfRule>
  </conditionalFormatting>
  <conditionalFormatting sqref="Y91:Y95">
    <cfRule type="expression" dxfId="76" priority="26">
      <formula>ISERROR(MATCH($B91,开发角色Data,0))=FALSE</formula>
    </cfRule>
  </conditionalFormatting>
  <conditionalFormatting sqref="Z12:Z19">
    <cfRule type="expression" dxfId="75" priority="66">
      <formula>ISERROR(MATCH($B12,开发角色Data,0))=FALSE</formula>
    </cfRule>
  </conditionalFormatting>
  <conditionalFormatting sqref="Z20">
    <cfRule type="duplicateValues" dxfId="74" priority="50"/>
    <cfRule type="duplicateValues" dxfId="73" priority="51"/>
    <cfRule type="duplicateValues" dxfId="72" priority="52"/>
    <cfRule type="duplicateValues" dxfId="71" priority="53"/>
    <cfRule type="duplicateValues" dxfId="70" priority="54"/>
    <cfRule type="duplicateValues" dxfId="69" priority="55"/>
    <cfRule type="duplicateValues" dxfId="68" priority="56"/>
    <cfRule type="duplicateValues" dxfId="67" priority="57"/>
  </conditionalFormatting>
  <conditionalFormatting sqref="Z21:Z34">
    <cfRule type="expression" dxfId="66" priority="49">
      <formula>ISERROR(MATCH($B21,开发角色Data,0))=FALSE</formula>
    </cfRule>
  </conditionalFormatting>
  <conditionalFormatting sqref="Z80:Z81">
    <cfRule type="duplicateValues" dxfId="65" priority="107"/>
    <cfRule type="duplicateValues" dxfId="64" priority="108"/>
    <cfRule type="duplicateValues" dxfId="63" priority="109"/>
    <cfRule type="duplicateValues" dxfId="62" priority="110"/>
    <cfRule type="duplicateValues" dxfId="61" priority="111"/>
    <cfRule type="duplicateValues" dxfId="60" priority="112"/>
    <cfRule type="duplicateValues" dxfId="59" priority="113"/>
    <cfRule type="duplicateValues" dxfId="58" priority="114"/>
  </conditionalFormatting>
  <conditionalFormatting sqref="Z83:Z84">
    <cfRule type="duplicateValues" dxfId="57" priority="99"/>
    <cfRule type="duplicateValues" dxfId="56" priority="100"/>
    <cfRule type="duplicateValues" dxfId="55" priority="101"/>
    <cfRule type="duplicateValues" dxfId="54" priority="102"/>
    <cfRule type="duplicateValues" dxfId="53" priority="103"/>
    <cfRule type="duplicateValues" dxfId="52" priority="104"/>
    <cfRule type="duplicateValues" dxfId="51" priority="105"/>
    <cfRule type="duplicateValues" dxfId="50" priority="106"/>
  </conditionalFormatting>
  <conditionalFormatting sqref="Z85">
    <cfRule type="duplicateValues" dxfId="49" priority="91"/>
    <cfRule type="duplicateValues" dxfId="48" priority="92"/>
    <cfRule type="duplicateValues" dxfId="47" priority="93"/>
    <cfRule type="duplicateValues" dxfId="46" priority="94"/>
    <cfRule type="duplicateValues" dxfId="45" priority="95"/>
    <cfRule type="duplicateValues" dxfId="44" priority="96"/>
    <cfRule type="duplicateValues" dxfId="43" priority="97"/>
    <cfRule type="duplicateValues" dxfId="42" priority="98"/>
  </conditionalFormatting>
  <conditionalFormatting sqref="Z87">
    <cfRule type="duplicateValues" dxfId="41" priority="83"/>
    <cfRule type="duplicateValues" dxfId="40" priority="84"/>
    <cfRule type="duplicateValues" dxfId="39" priority="85"/>
    <cfRule type="duplicateValues" dxfId="38" priority="86"/>
    <cfRule type="duplicateValues" dxfId="37" priority="87"/>
    <cfRule type="duplicateValues" dxfId="36" priority="88"/>
    <cfRule type="duplicateValues" dxfId="35" priority="89"/>
    <cfRule type="duplicateValues" dxfId="34" priority="90"/>
  </conditionalFormatting>
  <conditionalFormatting sqref="Z88:Z90">
    <cfRule type="duplicateValues" dxfId="33" priority="75"/>
    <cfRule type="duplicateValues" dxfId="32" priority="76"/>
    <cfRule type="duplicateValues" dxfId="31" priority="77"/>
    <cfRule type="duplicateValues" dxfId="30" priority="78"/>
    <cfRule type="duplicateValues" dxfId="29" priority="79"/>
    <cfRule type="duplicateValues" dxfId="28" priority="80"/>
    <cfRule type="duplicateValues" dxfId="27" priority="81"/>
    <cfRule type="duplicateValues" dxfId="26" priority="82"/>
  </conditionalFormatting>
  <conditionalFormatting sqref="Z91">
    <cfRule type="duplicateValues" dxfId="25" priority="67"/>
    <cfRule type="duplicateValues" dxfId="24" priority="68"/>
    <cfRule type="duplicateValues" dxfId="23" priority="69"/>
    <cfRule type="duplicateValues" dxfId="22" priority="70"/>
    <cfRule type="duplicateValues" dxfId="21" priority="71"/>
    <cfRule type="duplicateValues" dxfId="20" priority="72"/>
    <cfRule type="duplicateValues" dxfId="19" priority="73"/>
    <cfRule type="duplicateValues" dxfId="18" priority="74"/>
  </conditionalFormatting>
  <conditionalFormatting sqref="Z92">
    <cfRule type="duplicateValues" dxfId="17" priority="58"/>
    <cfRule type="duplicateValues" dxfId="16" priority="59"/>
    <cfRule type="duplicateValues" dxfId="15" priority="60"/>
    <cfRule type="duplicateValues" dxfId="14" priority="61"/>
    <cfRule type="duplicateValues" dxfId="13" priority="62"/>
    <cfRule type="duplicateValues" dxfId="12" priority="63"/>
    <cfRule type="duplicateValues" dxfId="11" priority="64"/>
    <cfRule type="duplicateValues" dxfId="10" priority="65"/>
  </conditionalFormatting>
  <conditionalFormatting sqref="Z93:Z94">
    <cfRule type="duplicateValues" dxfId="9" priority="37"/>
    <cfRule type="duplicateValues" dxfId="8" priority="38"/>
    <cfRule type="duplicateValues" dxfId="7" priority="39"/>
    <cfRule type="duplicateValues" dxfId="6" priority="40"/>
    <cfRule type="duplicateValues" dxfId="5" priority="41"/>
    <cfRule type="duplicateValues" dxfId="4" priority="42"/>
    <cfRule type="duplicateValues" dxfId="3" priority="43"/>
    <cfRule type="duplicateValues" dxfId="2" priority="44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D2C7-3EFC-403B-B269-891CD1459E9F}">
  <dimension ref="B1:AE2"/>
  <sheetViews>
    <sheetView workbookViewId="0">
      <selection activeCell="AD15" sqref="AD15:AY19"/>
    </sheetView>
  </sheetViews>
  <sheetFormatPr defaultRowHeight="14.25" x14ac:dyDescent="0.2"/>
  <cols>
    <col min="29" max="29" width="30" bestFit="1" customWidth="1"/>
    <col min="30" max="30" width="27.75" bestFit="1" customWidth="1"/>
    <col min="31" max="31" width="30" bestFit="1" customWidth="1"/>
  </cols>
  <sheetData>
    <row r="1" spans="2:31" ht="57" x14ac:dyDescent="0.2">
      <c r="B1" s="12" t="s">
        <v>113</v>
      </c>
      <c r="C1" t="s">
        <v>114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  <c r="N1" t="s">
        <v>125</v>
      </c>
      <c r="O1" t="s">
        <v>126</v>
      </c>
      <c r="P1" t="s">
        <v>127</v>
      </c>
      <c r="Q1" t="s">
        <v>128</v>
      </c>
      <c r="R1" t="s">
        <v>129</v>
      </c>
      <c r="S1" t="s">
        <v>130</v>
      </c>
      <c r="T1" t="s">
        <v>131</v>
      </c>
      <c r="U1" t="s">
        <v>132</v>
      </c>
      <c r="V1" t="s">
        <v>133</v>
      </c>
      <c r="W1" t="s">
        <v>134</v>
      </c>
      <c r="X1" t="s">
        <v>135</v>
      </c>
      <c r="Y1" t="s">
        <v>136</v>
      </c>
      <c r="Z1" t="s">
        <v>137</v>
      </c>
      <c r="AA1" t="s">
        <v>138</v>
      </c>
      <c r="AB1" t="s">
        <v>139</v>
      </c>
      <c r="AC1" t="s">
        <v>140</v>
      </c>
      <c r="AD1" t="s">
        <v>141</v>
      </c>
      <c r="AE1" t="s">
        <v>142</v>
      </c>
    </row>
    <row r="2" spans="2:31" ht="57" x14ac:dyDescent="0.2">
      <c r="B2" s="12" t="s">
        <v>143</v>
      </c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  <c r="M2" t="s">
        <v>154</v>
      </c>
      <c r="N2" t="s">
        <v>155</v>
      </c>
      <c r="O2" t="s">
        <v>156</v>
      </c>
      <c r="P2" t="s">
        <v>157</v>
      </c>
      <c r="Q2" t="s">
        <v>158</v>
      </c>
      <c r="R2" t="s">
        <v>159</v>
      </c>
      <c r="S2" t="s">
        <v>160</v>
      </c>
      <c r="T2" t="s">
        <v>161</v>
      </c>
      <c r="U2" t="s">
        <v>162</v>
      </c>
      <c r="V2" t="s">
        <v>163</v>
      </c>
      <c r="W2" t="s">
        <v>164</v>
      </c>
      <c r="X2" t="s">
        <v>165</v>
      </c>
      <c r="Y2" t="s">
        <v>166</v>
      </c>
      <c r="Z2" t="s">
        <v>167</v>
      </c>
      <c r="AA2" t="s">
        <v>168</v>
      </c>
      <c r="AB2" t="s">
        <v>169</v>
      </c>
      <c r="AC2" t="s">
        <v>170</v>
      </c>
      <c r="AD2" t="s">
        <v>172</v>
      </c>
      <c r="AE2" t="s">
        <v>171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WishActivityUp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419983115@qq.com</cp:lastModifiedBy>
  <dcterms:created xsi:type="dcterms:W3CDTF">2015-06-05T18:19:34Z</dcterms:created>
  <dcterms:modified xsi:type="dcterms:W3CDTF">2024-04-08T07:35:11Z</dcterms:modified>
</cp:coreProperties>
</file>